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otcmrt3govph.sharepoint.com/sites/mrtafcsicts/Shared Documents/Monthly Ridership/2019/A. January 2019/"/>
    </mc:Choice>
  </mc:AlternateContent>
  <xr:revisionPtr revIDLastSave="2" documentId="13_ncr:1_{A989DCD5-9AB1-1044-80AF-358DC07F305D}" xr6:coauthVersionLast="45" xr6:coauthVersionMax="45" xr10:uidLastSave="{6168F515-4D81-4B3D-AF30-A7ED8C4ED88D}"/>
  <bookViews>
    <workbookView xWindow="-120" yWindow="-120" windowWidth="20730" windowHeight="11760" activeTab="2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Total'!$C$1:$E$52</definedName>
    <definedName name="_xlnm.Print_Area" localSheetId="2">Weekdays!$A$35:$AD$63</definedName>
    <definedName name="_xlnm.Print_Titles" localSheetId="2">Weekdays!$A:$A</definedName>
  </definedNames>
  <calcPr calcId="18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3" i="10" l="1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590" i="1" l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91" i="1" s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H60" i="9"/>
  <c r="P60" i="9"/>
  <c r="X60" i="9"/>
  <c r="G61" i="9"/>
  <c r="W61" i="9"/>
  <c r="AB9" i="9"/>
  <c r="AB17" i="9"/>
  <c r="L60" i="8"/>
  <c r="P60" i="8"/>
  <c r="X60" i="8"/>
  <c r="G61" i="8"/>
  <c r="K61" i="8"/>
  <c r="O61" i="8"/>
  <c r="S61" i="8"/>
  <c r="W61" i="8"/>
  <c r="AA61" i="8"/>
  <c r="AB14" i="8"/>
  <c r="AB18" i="8"/>
  <c r="AB22" i="8"/>
  <c r="AB26" i="8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36" i="1"/>
  <c r="AB527" i="1"/>
  <c r="AB528" i="1"/>
  <c r="AB505" i="1"/>
  <c r="AB529" i="1" s="1"/>
  <c r="D23" i="11" s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40" i="1"/>
  <c r="AB64" i="1" s="1"/>
  <c r="D8" i="11" s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C7" i="11"/>
  <c r="C8" i="11" s="1"/>
  <c r="C36" i="11" s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598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6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5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84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15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9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102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33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64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195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26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57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288" i="1"/>
  <c r="AB371" i="1"/>
  <c r="AB372" i="1"/>
  <c r="AB373" i="1"/>
  <c r="AB350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381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12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43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74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C23" i="11"/>
  <c r="C26" i="11"/>
  <c r="C27" i="11"/>
  <c r="C28" i="11"/>
  <c r="C29" i="11"/>
  <c r="C30" i="11"/>
  <c r="C31" i="11"/>
  <c r="C32" i="11"/>
  <c r="C34" i="11"/>
  <c r="C33" i="11"/>
  <c r="C35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4" i="11"/>
  <c r="C25" i="11"/>
  <c r="C37" i="11"/>
  <c r="B746" i="1"/>
  <c r="AA746" i="1"/>
  <c r="CI741" i="1" s="1"/>
  <c r="Z746" i="1"/>
  <c r="Y746" i="1"/>
  <c r="X746" i="1"/>
  <c r="W746" i="1"/>
  <c r="CE738" i="1" s="1"/>
  <c r="V746" i="1"/>
  <c r="U746" i="1"/>
  <c r="T746" i="1"/>
  <c r="S746" i="1"/>
  <c r="CA744" i="1" s="1"/>
  <c r="R746" i="1"/>
  <c r="Q746" i="1"/>
  <c r="P746" i="1"/>
  <c r="O746" i="1"/>
  <c r="BW741" i="1" s="1"/>
  <c r="N746" i="1"/>
  <c r="M746" i="1"/>
  <c r="L746" i="1"/>
  <c r="K746" i="1"/>
  <c r="BS745" i="1" s="1"/>
  <c r="J746" i="1"/>
  <c r="I746" i="1"/>
  <c r="H746" i="1"/>
  <c r="G746" i="1"/>
  <c r="BO742" i="1" s="1"/>
  <c r="F746" i="1"/>
  <c r="E746" i="1"/>
  <c r="D746" i="1"/>
  <c r="C746" i="1"/>
  <c r="BK742" i="1" s="1"/>
  <c r="AC30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588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40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33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288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19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381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43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74" i="1"/>
  <c r="AC498" i="1" s="1"/>
  <c r="E22" i="11" s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05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36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67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598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29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60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691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53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784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15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46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77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08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39" i="1"/>
  <c r="C8" i="5"/>
  <c r="E8" i="5"/>
  <c r="E8" i="10" s="1"/>
  <c r="G8" i="5"/>
  <c r="G8" i="10" s="1"/>
  <c r="I8" i="5"/>
  <c r="I8" i="10" s="1"/>
  <c r="K8" i="5"/>
  <c r="M8" i="5"/>
  <c r="M8" i="10" s="1"/>
  <c r="O8" i="5"/>
  <c r="O8" i="10" s="1"/>
  <c r="Q8" i="5"/>
  <c r="Q8" i="10" s="1"/>
  <c r="S8" i="5"/>
  <c r="U8" i="5"/>
  <c r="U8" i="10" s="1"/>
  <c r="W8" i="5"/>
  <c r="W8" i="10" s="1"/>
  <c r="Y8" i="5"/>
  <c r="Y8" i="10" s="1"/>
  <c r="AA8" i="5"/>
  <c r="C9" i="5"/>
  <c r="E9" i="5"/>
  <c r="E9" i="10" s="1"/>
  <c r="G9" i="5"/>
  <c r="I9" i="5"/>
  <c r="I9" i="10" s="1"/>
  <c r="K9" i="5"/>
  <c r="M9" i="5"/>
  <c r="M9" i="10" s="1"/>
  <c r="O9" i="5"/>
  <c r="Q9" i="5"/>
  <c r="Q9" i="10" s="1"/>
  <c r="S9" i="5"/>
  <c r="U9" i="5"/>
  <c r="U9" i="10" s="1"/>
  <c r="W9" i="5"/>
  <c r="Y9" i="5"/>
  <c r="Y9" i="10" s="1"/>
  <c r="AA9" i="5"/>
  <c r="C10" i="5"/>
  <c r="C10" i="10" s="1"/>
  <c r="E10" i="5"/>
  <c r="G10" i="5"/>
  <c r="G10" i="10" s="1"/>
  <c r="I10" i="5"/>
  <c r="K10" i="5"/>
  <c r="K10" i="10" s="1"/>
  <c r="M10" i="5"/>
  <c r="O10" i="5"/>
  <c r="O10" i="10" s="1"/>
  <c r="Q10" i="5"/>
  <c r="S10" i="5"/>
  <c r="S10" i="10" s="1"/>
  <c r="U10" i="5"/>
  <c r="W10" i="5"/>
  <c r="W10" i="10" s="1"/>
  <c r="Y10" i="5"/>
  <c r="AA10" i="5"/>
  <c r="AA10" i="10" s="1"/>
  <c r="C11" i="5"/>
  <c r="E11" i="5"/>
  <c r="G11" i="5"/>
  <c r="G11" i="10" s="1"/>
  <c r="I11" i="5"/>
  <c r="K11" i="5"/>
  <c r="K11" i="10" s="1"/>
  <c r="M11" i="5"/>
  <c r="O11" i="5"/>
  <c r="O11" i="10" s="1"/>
  <c r="Q11" i="5"/>
  <c r="S11" i="5"/>
  <c r="S11" i="10" s="1"/>
  <c r="U11" i="5"/>
  <c r="W11" i="5"/>
  <c r="W11" i="10" s="1"/>
  <c r="Y11" i="5"/>
  <c r="AA11" i="5"/>
  <c r="AA11" i="10" s="1"/>
  <c r="C12" i="5"/>
  <c r="E12" i="5"/>
  <c r="E12" i="10" s="1"/>
  <c r="G12" i="5"/>
  <c r="G12" i="10" s="1"/>
  <c r="I12" i="5"/>
  <c r="I12" i="10" s="1"/>
  <c r="K12" i="5"/>
  <c r="M12" i="5"/>
  <c r="M12" i="10" s="1"/>
  <c r="O12" i="5"/>
  <c r="O12" i="10" s="1"/>
  <c r="Q12" i="5"/>
  <c r="Q12" i="10" s="1"/>
  <c r="S12" i="5"/>
  <c r="U12" i="5"/>
  <c r="U12" i="10" s="1"/>
  <c r="W12" i="5"/>
  <c r="W12" i="10" s="1"/>
  <c r="Y12" i="5"/>
  <c r="Y12" i="10" s="1"/>
  <c r="AA12" i="5"/>
  <c r="C13" i="5"/>
  <c r="E13" i="5"/>
  <c r="E13" i="10" s="1"/>
  <c r="G13" i="5"/>
  <c r="I13" i="5"/>
  <c r="I13" i="10" s="1"/>
  <c r="K13" i="5"/>
  <c r="M13" i="5"/>
  <c r="M13" i="10" s="1"/>
  <c r="O13" i="5"/>
  <c r="Q13" i="5"/>
  <c r="Q13" i="10" s="1"/>
  <c r="S13" i="5"/>
  <c r="U13" i="5"/>
  <c r="U13" i="10" s="1"/>
  <c r="W13" i="5"/>
  <c r="Y13" i="5"/>
  <c r="Y13" i="10" s="1"/>
  <c r="AA13" i="5"/>
  <c r="C14" i="5"/>
  <c r="C14" i="10" s="1"/>
  <c r="E14" i="5"/>
  <c r="G14" i="5"/>
  <c r="I14" i="5"/>
  <c r="K14" i="5"/>
  <c r="K14" i="10" s="1"/>
  <c r="M14" i="5"/>
  <c r="O14" i="5"/>
  <c r="O14" i="10" s="1"/>
  <c r="Q14" i="5"/>
  <c r="S14" i="5"/>
  <c r="S14" i="10" s="1"/>
  <c r="U14" i="5"/>
  <c r="W14" i="5"/>
  <c r="W14" i="10" s="1"/>
  <c r="Y14" i="5"/>
  <c r="AA14" i="5"/>
  <c r="AA14" i="10" s="1"/>
  <c r="C15" i="5"/>
  <c r="E15" i="5"/>
  <c r="G15" i="5"/>
  <c r="G15" i="10" s="1"/>
  <c r="I15" i="5"/>
  <c r="K15" i="5"/>
  <c r="M15" i="5"/>
  <c r="O15" i="5"/>
  <c r="O15" i="10" s="1"/>
  <c r="Q15" i="5"/>
  <c r="S15" i="5"/>
  <c r="U15" i="5"/>
  <c r="W15" i="5"/>
  <c r="W15" i="10" s="1"/>
  <c r="Y15" i="5"/>
  <c r="AA15" i="5"/>
  <c r="AA15" i="10" s="1"/>
  <c r="C16" i="5"/>
  <c r="E16" i="5"/>
  <c r="E16" i="10" s="1"/>
  <c r="G16" i="5"/>
  <c r="G16" i="10" s="1"/>
  <c r="I16" i="5"/>
  <c r="K16" i="5"/>
  <c r="M16" i="5"/>
  <c r="M16" i="10" s="1"/>
  <c r="O16" i="5"/>
  <c r="O16" i="10" s="1"/>
  <c r="Q16" i="5"/>
  <c r="S16" i="5"/>
  <c r="U16" i="5"/>
  <c r="U16" i="10" s="1"/>
  <c r="W16" i="5"/>
  <c r="W16" i="10" s="1"/>
  <c r="Y16" i="5"/>
  <c r="AA16" i="5"/>
  <c r="C17" i="5"/>
  <c r="E17" i="5"/>
  <c r="E17" i="10" s="1"/>
  <c r="G17" i="5"/>
  <c r="I17" i="5"/>
  <c r="I17" i="10" s="1"/>
  <c r="K17" i="5"/>
  <c r="M17" i="5"/>
  <c r="M17" i="10" s="1"/>
  <c r="O17" i="5"/>
  <c r="Q17" i="5"/>
  <c r="Q17" i="10" s="1"/>
  <c r="S17" i="5"/>
  <c r="U17" i="5"/>
  <c r="U17" i="10" s="1"/>
  <c r="W17" i="5"/>
  <c r="Y17" i="5"/>
  <c r="Y17" i="10" s="1"/>
  <c r="AA17" i="5"/>
  <c r="C18" i="5"/>
  <c r="C18" i="10" s="1"/>
  <c r="E18" i="5"/>
  <c r="G18" i="5"/>
  <c r="G18" i="10" s="1"/>
  <c r="I18" i="5"/>
  <c r="I18" i="10" s="1"/>
  <c r="K18" i="5"/>
  <c r="K18" i="10" s="1"/>
  <c r="M18" i="5"/>
  <c r="O18" i="5"/>
  <c r="O18" i="10" s="1"/>
  <c r="Q18" i="5"/>
  <c r="Q18" i="10" s="1"/>
  <c r="S18" i="5"/>
  <c r="S18" i="10" s="1"/>
  <c r="U18" i="5"/>
  <c r="W18" i="5"/>
  <c r="W18" i="10" s="1"/>
  <c r="Y18" i="5"/>
  <c r="Y18" i="10" s="1"/>
  <c r="AA18" i="5"/>
  <c r="AA18" i="10" s="1"/>
  <c r="C19" i="5"/>
  <c r="E19" i="5"/>
  <c r="G19" i="5"/>
  <c r="G19" i="10" s="1"/>
  <c r="I19" i="5"/>
  <c r="K19" i="5"/>
  <c r="M19" i="5"/>
  <c r="O19" i="5"/>
  <c r="O19" i="10" s="1"/>
  <c r="Q19" i="5"/>
  <c r="S19" i="5"/>
  <c r="U19" i="5"/>
  <c r="W19" i="5"/>
  <c r="W19" i="10" s="1"/>
  <c r="Y19" i="5"/>
  <c r="AA19" i="5"/>
  <c r="C20" i="5"/>
  <c r="E20" i="5"/>
  <c r="E20" i="10" s="1"/>
  <c r="G20" i="5"/>
  <c r="G20" i="10" s="1"/>
  <c r="I20" i="5"/>
  <c r="K20" i="5"/>
  <c r="M20" i="5"/>
  <c r="M20" i="10" s="1"/>
  <c r="O20" i="5"/>
  <c r="O20" i="10" s="1"/>
  <c r="Q20" i="5"/>
  <c r="Q20" i="10" s="1"/>
  <c r="S20" i="5"/>
  <c r="U20" i="5"/>
  <c r="U20" i="10" s="1"/>
  <c r="W20" i="5"/>
  <c r="W20" i="10" s="1"/>
  <c r="Y20" i="5"/>
  <c r="AA20" i="5"/>
  <c r="C21" i="5"/>
  <c r="E21" i="5"/>
  <c r="E21" i="10" s="1"/>
  <c r="G21" i="5"/>
  <c r="I21" i="5"/>
  <c r="I21" i="10" s="1"/>
  <c r="K21" i="5"/>
  <c r="M21" i="5"/>
  <c r="M21" i="10" s="1"/>
  <c r="O21" i="5"/>
  <c r="Q21" i="5"/>
  <c r="Q21" i="10" s="1"/>
  <c r="S21" i="5"/>
  <c r="U21" i="5"/>
  <c r="U21" i="10" s="1"/>
  <c r="W21" i="5"/>
  <c r="Y21" i="5"/>
  <c r="Y21" i="10" s="1"/>
  <c r="AA21" i="5"/>
  <c r="C22" i="5"/>
  <c r="C22" i="10" s="1"/>
  <c r="E22" i="5"/>
  <c r="G22" i="5"/>
  <c r="G22" i="10" s="1"/>
  <c r="I22" i="5"/>
  <c r="I22" i="10" s="1"/>
  <c r="K22" i="5"/>
  <c r="K22" i="10" s="1"/>
  <c r="M22" i="5"/>
  <c r="O22" i="5"/>
  <c r="O22" i="10" s="1"/>
  <c r="Q22" i="5"/>
  <c r="Q22" i="10" s="1"/>
  <c r="S22" i="5"/>
  <c r="S22" i="10" s="1"/>
  <c r="U22" i="5"/>
  <c r="W22" i="5"/>
  <c r="W22" i="10" s="1"/>
  <c r="Y22" i="5"/>
  <c r="Y22" i="10" s="1"/>
  <c r="AA22" i="5"/>
  <c r="AA22" i="10" s="1"/>
  <c r="C23" i="5"/>
  <c r="E23" i="5"/>
  <c r="G23" i="5"/>
  <c r="G23" i="10" s="1"/>
  <c r="I23" i="5"/>
  <c r="K23" i="5"/>
  <c r="M23" i="5"/>
  <c r="O23" i="5"/>
  <c r="O23" i="10" s="1"/>
  <c r="Q23" i="5"/>
  <c r="S23" i="5"/>
  <c r="S23" i="10" s="1"/>
  <c r="U23" i="5"/>
  <c r="W23" i="5"/>
  <c r="W23" i="10" s="1"/>
  <c r="Y23" i="5"/>
  <c r="AA23" i="5"/>
  <c r="C24" i="5"/>
  <c r="E24" i="5"/>
  <c r="E24" i="10" s="1"/>
  <c r="G24" i="5"/>
  <c r="G24" i="10" s="1"/>
  <c r="I24" i="5"/>
  <c r="K24" i="5"/>
  <c r="M24" i="5"/>
  <c r="M24" i="10" s="1"/>
  <c r="O24" i="5"/>
  <c r="O24" i="10" s="1"/>
  <c r="Q24" i="5"/>
  <c r="S24" i="5"/>
  <c r="U24" i="5"/>
  <c r="U24" i="10" s="1"/>
  <c r="W24" i="5"/>
  <c r="W24" i="10" s="1"/>
  <c r="Y24" i="5"/>
  <c r="AA24" i="5"/>
  <c r="C25" i="5"/>
  <c r="E25" i="5"/>
  <c r="E25" i="10" s="1"/>
  <c r="G25" i="5"/>
  <c r="I25" i="5"/>
  <c r="I25" i="10" s="1"/>
  <c r="K25" i="5"/>
  <c r="M25" i="5"/>
  <c r="M25" i="10" s="1"/>
  <c r="O25" i="5"/>
  <c r="Q25" i="5"/>
  <c r="Q25" i="10" s="1"/>
  <c r="S25" i="5"/>
  <c r="U25" i="5"/>
  <c r="U25" i="10" s="1"/>
  <c r="W25" i="5"/>
  <c r="Y25" i="5"/>
  <c r="Y25" i="10" s="1"/>
  <c r="AA25" i="5"/>
  <c r="C26" i="5"/>
  <c r="C26" i="10" s="1"/>
  <c r="E26" i="5"/>
  <c r="G26" i="5"/>
  <c r="G26" i="10" s="1"/>
  <c r="I26" i="5"/>
  <c r="I26" i="10" s="1"/>
  <c r="K26" i="5"/>
  <c r="K26" i="10" s="1"/>
  <c r="M26" i="5"/>
  <c r="O26" i="5"/>
  <c r="O26" i="10" s="1"/>
  <c r="Q26" i="5"/>
  <c r="Q26" i="10" s="1"/>
  <c r="S26" i="5"/>
  <c r="S26" i="10" s="1"/>
  <c r="U26" i="5"/>
  <c r="W26" i="5"/>
  <c r="W26" i="10" s="1"/>
  <c r="Y26" i="5"/>
  <c r="Y26" i="10" s="1"/>
  <c r="AA26" i="5"/>
  <c r="AA26" i="10" s="1"/>
  <c r="C27" i="5"/>
  <c r="E27" i="5"/>
  <c r="G27" i="5"/>
  <c r="G27" i="10" s="1"/>
  <c r="I27" i="5"/>
  <c r="K27" i="5"/>
  <c r="K27" i="10" s="1"/>
  <c r="M27" i="5"/>
  <c r="O27" i="5"/>
  <c r="O27" i="10" s="1"/>
  <c r="Q27" i="5"/>
  <c r="S27" i="5"/>
  <c r="S27" i="10" s="1"/>
  <c r="U27" i="5"/>
  <c r="W27" i="5"/>
  <c r="W27" i="10" s="1"/>
  <c r="Y27" i="5"/>
  <c r="AA27" i="5"/>
  <c r="C28" i="5"/>
  <c r="C28" i="10" s="1"/>
  <c r="E28" i="5"/>
  <c r="E28" i="10" s="1"/>
  <c r="G28" i="5"/>
  <c r="G28" i="10" s="1"/>
  <c r="I28" i="5"/>
  <c r="K28" i="5"/>
  <c r="K28" i="10" s="1"/>
  <c r="M28" i="5"/>
  <c r="M28" i="10" s="1"/>
  <c r="O28" i="5"/>
  <c r="O28" i="10" s="1"/>
  <c r="Q28" i="5"/>
  <c r="S28" i="5"/>
  <c r="S28" i="10" s="1"/>
  <c r="U28" i="5"/>
  <c r="U28" i="10" s="1"/>
  <c r="W28" i="5"/>
  <c r="W28" i="10" s="1"/>
  <c r="Y28" i="5"/>
  <c r="AA28" i="5"/>
  <c r="AA28" i="10" s="1"/>
  <c r="C29" i="5"/>
  <c r="E29" i="5"/>
  <c r="E29" i="10" s="1"/>
  <c r="E61" i="10" s="1"/>
  <c r="G29" i="5"/>
  <c r="I29" i="5"/>
  <c r="I29" i="10" s="1"/>
  <c r="I61" i="10" s="1"/>
  <c r="K29" i="5"/>
  <c r="M29" i="5"/>
  <c r="M29" i="10" s="1"/>
  <c r="M61" i="10" s="1"/>
  <c r="O29" i="5"/>
  <c r="Q29" i="5"/>
  <c r="Q29" i="10" s="1"/>
  <c r="Q61" i="10" s="1"/>
  <c r="S29" i="5"/>
  <c r="U29" i="5"/>
  <c r="U29" i="10" s="1"/>
  <c r="U61" i="10" s="1"/>
  <c r="W29" i="5"/>
  <c r="Y29" i="5"/>
  <c r="Y29" i="10" s="1"/>
  <c r="Y61" i="10" s="1"/>
  <c r="AA29" i="5"/>
  <c r="C30" i="5"/>
  <c r="E30" i="5"/>
  <c r="G30" i="5"/>
  <c r="I30" i="5"/>
  <c r="K30" i="5"/>
  <c r="M30" i="5"/>
  <c r="O30" i="5"/>
  <c r="Q30" i="5"/>
  <c r="S30" i="5"/>
  <c r="U30" i="5"/>
  <c r="W30" i="5"/>
  <c r="Y30" i="5"/>
  <c r="AA30" i="5"/>
  <c r="C7" i="5"/>
  <c r="E7" i="5"/>
  <c r="G7" i="5"/>
  <c r="G7" i="10" s="1"/>
  <c r="I7" i="5"/>
  <c r="K7" i="5"/>
  <c r="M7" i="5"/>
  <c r="O7" i="5"/>
  <c r="O7" i="10" s="1"/>
  <c r="Q7" i="5"/>
  <c r="S7" i="5"/>
  <c r="U7" i="5"/>
  <c r="W7" i="5"/>
  <c r="W7" i="10" s="1"/>
  <c r="Y7" i="5"/>
  <c r="AA7" i="5"/>
  <c r="AA963" i="1"/>
  <c r="Z963" i="1"/>
  <c r="Y963" i="1"/>
  <c r="CG945" i="1" s="1"/>
  <c r="X963" i="1"/>
  <c r="W963" i="1"/>
  <c r="V963" i="1"/>
  <c r="U963" i="1"/>
  <c r="CC943" i="1" s="1"/>
  <c r="T963" i="1"/>
  <c r="S963" i="1"/>
  <c r="CA958" i="1" s="1"/>
  <c r="R963" i="1"/>
  <c r="Q963" i="1"/>
  <c r="BY959" i="1" s="1"/>
  <c r="P963" i="1"/>
  <c r="O963" i="1"/>
  <c r="N963" i="1"/>
  <c r="M963" i="1"/>
  <c r="BU954" i="1" s="1"/>
  <c r="L963" i="1"/>
  <c r="K963" i="1"/>
  <c r="J963" i="1"/>
  <c r="I963" i="1"/>
  <c r="BQ948" i="1" s="1"/>
  <c r="H963" i="1"/>
  <c r="G963" i="1"/>
  <c r="F963" i="1"/>
  <c r="E963" i="1"/>
  <c r="BM948" i="1" s="1"/>
  <c r="D963" i="1"/>
  <c r="C963" i="1"/>
  <c r="B963" i="1"/>
  <c r="AA932" i="1"/>
  <c r="CI918" i="1" s="1"/>
  <c r="Z932" i="1"/>
  <c r="Y932" i="1"/>
  <c r="X932" i="1"/>
  <c r="W932" i="1"/>
  <c r="CE918" i="1" s="1"/>
  <c r="V932" i="1"/>
  <c r="U932" i="1"/>
  <c r="T932" i="1"/>
  <c r="S932" i="1"/>
  <c r="CA920" i="1" s="1"/>
  <c r="R932" i="1"/>
  <c r="Q932" i="1"/>
  <c r="P932" i="1"/>
  <c r="O932" i="1"/>
  <c r="BW928" i="1" s="1"/>
  <c r="N932" i="1"/>
  <c r="M932" i="1"/>
  <c r="L932" i="1"/>
  <c r="K932" i="1"/>
  <c r="BS931" i="1" s="1"/>
  <c r="J932" i="1"/>
  <c r="I932" i="1"/>
  <c r="H932" i="1"/>
  <c r="G932" i="1"/>
  <c r="BO914" i="1" s="1"/>
  <c r="F932" i="1"/>
  <c r="E932" i="1"/>
  <c r="D932" i="1"/>
  <c r="C932" i="1"/>
  <c r="BK910" i="1" s="1"/>
  <c r="B932" i="1"/>
  <c r="AA901" i="1"/>
  <c r="Z901" i="1"/>
  <c r="Y901" i="1"/>
  <c r="CG897" i="1" s="1"/>
  <c r="X901" i="1"/>
  <c r="W901" i="1"/>
  <c r="V901" i="1"/>
  <c r="U901" i="1"/>
  <c r="CC895" i="1" s="1"/>
  <c r="T901" i="1"/>
  <c r="S901" i="1"/>
  <c r="R901" i="1"/>
  <c r="Q901" i="1"/>
  <c r="BY897" i="1" s="1"/>
  <c r="P901" i="1"/>
  <c r="O901" i="1"/>
  <c r="N901" i="1"/>
  <c r="M901" i="1"/>
  <c r="BU895" i="1" s="1"/>
  <c r="L901" i="1"/>
  <c r="K901" i="1"/>
  <c r="J901" i="1"/>
  <c r="I901" i="1"/>
  <c r="BQ884" i="1" s="1"/>
  <c r="H901" i="1"/>
  <c r="G901" i="1"/>
  <c r="F901" i="1"/>
  <c r="E901" i="1"/>
  <c r="BM879" i="1" s="1"/>
  <c r="D901" i="1"/>
  <c r="C901" i="1"/>
  <c r="B901" i="1"/>
  <c r="AA870" i="1"/>
  <c r="CI869" i="1" s="1"/>
  <c r="Z870" i="1"/>
  <c r="Y870" i="1"/>
  <c r="X870" i="1"/>
  <c r="W870" i="1"/>
  <c r="CE851" i="1" s="1"/>
  <c r="V870" i="1"/>
  <c r="U870" i="1"/>
  <c r="T870" i="1"/>
  <c r="S870" i="1"/>
  <c r="CA855" i="1" s="1"/>
  <c r="R870" i="1"/>
  <c r="Q870" i="1"/>
  <c r="P870" i="1"/>
  <c r="O870" i="1"/>
  <c r="BW863" i="1" s="1"/>
  <c r="N870" i="1"/>
  <c r="M870" i="1"/>
  <c r="L870" i="1"/>
  <c r="K870" i="1"/>
  <c r="BS862" i="1" s="1"/>
  <c r="J870" i="1"/>
  <c r="I870" i="1"/>
  <c r="H870" i="1"/>
  <c r="G870" i="1"/>
  <c r="BO867" i="1" s="1"/>
  <c r="F870" i="1"/>
  <c r="E870" i="1"/>
  <c r="D870" i="1"/>
  <c r="C870" i="1"/>
  <c r="BK860" i="1" s="1"/>
  <c r="B870" i="1"/>
  <c r="AA839" i="1"/>
  <c r="Z839" i="1"/>
  <c r="Y839" i="1"/>
  <c r="CG833" i="1" s="1"/>
  <c r="X839" i="1"/>
  <c r="W839" i="1"/>
  <c r="V839" i="1"/>
  <c r="U839" i="1"/>
  <c r="CC834" i="1" s="1"/>
  <c r="T839" i="1"/>
  <c r="S839" i="1"/>
  <c r="R839" i="1"/>
  <c r="Q839" i="1"/>
  <c r="BY836" i="1" s="1"/>
  <c r="P839" i="1"/>
  <c r="O839" i="1"/>
  <c r="N839" i="1"/>
  <c r="M839" i="1"/>
  <c r="BU835" i="1" s="1"/>
  <c r="L839" i="1"/>
  <c r="K839" i="1"/>
  <c r="J839" i="1"/>
  <c r="I839" i="1"/>
  <c r="BQ837" i="1" s="1"/>
  <c r="H839" i="1"/>
  <c r="G839" i="1"/>
  <c r="F839" i="1"/>
  <c r="E839" i="1"/>
  <c r="BM821" i="1" s="1"/>
  <c r="D839" i="1"/>
  <c r="C839" i="1"/>
  <c r="B839" i="1"/>
  <c r="AA808" i="1"/>
  <c r="CI804" i="1" s="1"/>
  <c r="Z808" i="1"/>
  <c r="Y808" i="1"/>
  <c r="X808" i="1"/>
  <c r="W808" i="1"/>
  <c r="CE795" i="1" s="1"/>
  <c r="V808" i="1"/>
  <c r="U808" i="1"/>
  <c r="T808" i="1"/>
  <c r="S808" i="1"/>
  <c r="CA805" i="1" s="1"/>
  <c r="R808" i="1"/>
  <c r="Q808" i="1"/>
  <c r="P808" i="1"/>
  <c r="O808" i="1"/>
  <c r="BW790" i="1" s="1"/>
  <c r="N808" i="1"/>
  <c r="M808" i="1"/>
  <c r="L808" i="1"/>
  <c r="K808" i="1"/>
  <c r="BS792" i="1" s="1"/>
  <c r="J808" i="1"/>
  <c r="I808" i="1"/>
  <c r="H808" i="1"/>
  <c r="G808" i="1"/>
  <c r="BO805" i="1" s="1"/>
  <c r="F808" i="1"/>
  <c r="E808" i="1"/>
  <c r="D808" i="1"/>
  <c r="C808" i="1"/>
  <c r="BK792" i="1" s="1"/>
  <c r="B808" i="1"/>
  <c r="AA777" i="1"/>
  <c r="CI769" i="1" s="1"/>
  <c r="Z777" i="1"/>
  <c r="Y777" i="1"/>
  <c r="CG759" i="1" s="1"/>
  <c r="X777" i="1"/>
  <c r="W777" i="1"/>
  <c r="CE772" i="1" s="1"/>
  <c r="V777" i="1"/>
  <c r="U777" i="1"/>
  <c r="CC764" i="1" s="1"/>
  <c r="T777" i="1"/>
  <c r="S777" i="1"/>
  <c r="CA771" i="1" s="1"/>
  <c r="R777" i="1"/>
  <c r="Q777" i="1"/>
  <c r="BY770" i="1" s="1"/>
  <c r="P777" i="1"/>
  <c r="O777" i="1"/>
  <c r="BW770" i="1" s="1"/>
  <c r="N777" i="1"/>
  <c r="M777" i="1"/>
  <c r="BU766" i="1" s="1"/>
  <c r="L777" i="1"/>
  <c r="K777" i="1"/>
  <c r="BS769" i="1" s="1"/>
  <c r="J777" i="1"/>
  <c r="I777" i="1"/>
  <c r="BQ758" i="1" s="1"/>
  <c r="H777" i="1"/>
  <c r="G777" i="1"/>
  <c r="BO772" i="1" s="1"/>
  <c r="F777" i="1"/>
  <c r="E777" i="1"/>
  <c r="BM767" i="1" s="1"/>
  <c r="D777" i="1"/>
  <c r="C777" i="1"/>
  <c r="BK771" i="1" s="1"/>
  <c r="B777" i="1"/>
  <c r="AA715" i="1"/>
  <c r="CI691" i="1" s="1"/>
  <c r="Z715" i="1"/>
  <c r="Y715" i="1"/>
  <c r="CG698" i="1" s="1"/>
  <c r="X715" i="1"/>
  <c r="W715" i="1"/>
  <c r="CE708" i="1" s="1"/>
  <c r="V715" i="1"/>
  <c r="U715" i="1"/>
  <c r="CC706" i="1" s="1"/>
  <c r="T715" i="1"/>
  <c r="S715" i="1"/>
  <c r="CA710" i="1" s="1"/>
  <c r="R715" i="1"/>
  <c r="Q715" i="1"/>
  <c r="BY710" i="1" s="1"/>
  <c r="P715" i="1"/>
  <c r="O715" i="1"/>
  <c r="BW699" i="1" s="1"/>
  <c r="N715" i="1"/>
  <c r="M715" i="1"/>
  <c r="BU713" i="1" s="1"/>
  <c r="L715" i="1"/>
  <c r="K715" i="1"/>
  <c r="BS693" i="1" s="1"/>
  <c r="J715" i="1"/>
  <c r="I715" i="1"/>
  <c r="BQ702" i="1" s="1"/>
  <c r="H715" i="1"/>
  <c r="G715" i="1"/>
  <c r="BO711" i="1" s="1"/>
  <c r="F715" i="1"/>
  <c r="E715" i="1"/>
  <c r="BM698" i="1" s="1"/>
  <c r="D715" i="1"/>
  <c r="C715" i="1"/>
  <c r="BK691" i="1" s="1"/>
  <c r="B715" i="1"/>
  <c r="AA684" i="1"/>
  <c r="Z684" i="1"/>
  <c r="Y684" i="1"/>
  <c r="CG675" i="1" s="1"/>
  <c r="X684" i="1"/>
  <c r="W684" i="1"/>
  <c r="V684" i="1"/>
  <c r="CD667" i="1" s="1"/>
  <c r="U684" i="1"/>
  <c r="CC672" i="1" s="1"/>
  <c r="T684" i="1"/>
  <c r="S684" i="1"/>
  <c r="R684" i="1"/>
  <c r="Q684" i="1"/>
  <c r="P684" i="1"/>
  <c r="O684" i="1"/>
  <c r="N684" i="1"/>
  <c r="M684" i="1"/>
  <c r="L684" i="1"/>
  <c r="K684" i="1"/>
  <c r="J684" i="1"/>
  <c r="BR681" i="1" s="1"/>
  <c r="I684" i="1"/>
  <c r="BQ664" i="1" s="1"/>
  <c r="H684" i="1"/>
  <c r="G684" i="1"/>
  <c r="F684" i="1"/>
  <c r="BN670" i="1" s="1"/>
  <c r="E684" i="1"/>
  <c r="D684" i="1"/>
  <c r="C684" i="1"/>
  <c r="B684" i="1"/>
  <c r="BJ678" i="1" s="1"/>
  <c r="AA653" i="1"/>
  <c r="CI640" i="1" s="1"/>
  <c r="Z653" i="1"/>
  <c r="Y653" i="1"/>
  <c r="CG643" i="1" s="1"/>
  <c r="X653" i="1"/>
  <c r="W653" i="1"/>
  <c r="CE643" i="1" s="1"/>
  <c r="V653" i="1"/>
  <c r="U653" i="1"/>
  <c r="CC631" i="1" s="1"/>
  <c r="T653" i="1"/>
  <c r="S653" i="1"/>
  <c r="CA638" i="1" s="1"/>
  <c r="R653" i="1"/>
  <c r="Q653" i="1"/>
  <c r="P653" i="1"/>
  <c r="O653" i="1"/>
  <c r="BW637" i="1" s="1"/>
  <c r="N653" i="1"/>
  <c r="M653" i="1"/>
  <c r="L653" i="1"/>
  <c r="K653" i="1"/>
  <c r="BS631" i="1" s="1"/>
  <c r="J653" i="1"/>
  <c r="I653" i="1"/>
  <c r="H653" i="1"/>
  <c r="G653" i="1"/>
  <c r="F653" i="1"/>
  <c r="E653" i="1"/>
  <c r="D653" i="1"/>
  <c r="C653" i="1"/>
  <c r="BK642" i="1" s="1"/>
  <c r="B653" i="1"/>
  <c r="AA622" i="1"/>
  <c r="Z622" i="1"/>
  <c r="CH607" i="1" s="1"/>
  <c r="Y622" i="1"/>
  <c r="X622" i="1"/>
  <c r="W622" i="1"/>
  <c r="V622" i="1"/>
  <c r="U622" i="1"/>
  <c r="T622" i="1"/>
  <c r="S622" i="1"/>
  <c r="R622" i="1"/>
  <c r="BZ606" i="1" s="1"/>
  <c r="Q622" i="1"/>
  <c r="P622" i="1"/>
  <c r="O622" i="1"/>
  <c r="N622" i="1"/>
  <c r="M622" i="1"/>
  <c r="L622" i="1"/>
  <c r="K622" i="1"/>
  <c r="J622" i="1"/>
  <c r="BR605" i="1" s="1"/>
  <c r="I622" i="1"/>
  <c r="H622" i="1"/>
  <c r="G622" i="1"/>
  <c r="F622" i="1"/>
  <c r="BN599" i="1" s="1"/>
  <c r="E622" i="1"/>
  <c r="D622" i="1"/>
  <c r="C622" i="1"/>
  <c r="B622" i="1"/>
  <c r="BJ598" i="1" s="1"/>
  <c r="AA591" i="1"/>
  <c r="Z591" i="1"/>
  <c r="Y591" i="1"/>
  <c r="X591" i="1"/>
  <c r="CF582" i="1" s="1"/>
  <c r="W591" i="1"/>
  <c r="V591" i="1"/>
  <c r="U591" i="1"/>
  <c r="T591" i="1"/>
  <c r="CB571" i="1" s="1"/>
  <c r="S591" i="1"/>
  <c r="R591" i="1"/>
  <c r="Q591" i="1"/>
  <c r="P591" i="1"/>
  <c r="BX577" i="1" s="1"/>
  <c r="O591" i="1"/>
  <c r="N591" i="1"/>
  <c r="M591" i="1"/>
  <c r="L591" i="1"/>
  <c r="BT589" i="1" s="1"/>
  <c r="K591" i="1"/>
  <c r="J591" i="1"/>
  <c r="I591" i="1"/>
  <c r="H591" i="1"/>
  <c r="BP573" i="1" s="1"/>
  <c r="G591" i="1"/>
  <c r="F591" i="1"/>
  <c r="E591" i="1"/>
  <c r="D591" i="1"/>
  <c r="BL572" i="1" s="1"/>
  <c r="C591" i="1"/>
  <c r="B591" i="1"/>
  <c r="AA560" i="1"/>
  <c r="Z560" i="1"/>
  <c r="Y560" i="1"/>
  <c r="X560" i="1"/>
  <c r="CF544" i="1" s="1"/>
  <c r="W560" i="1"/>
  <c r="V560" i="1"/>
  <c r="U560" i="1"/>
  <c r="T560" i="1"/>
  <c r="CB551" i="1" s="1"/>
  <c r="S560" i="1"/>
  <c r="R560" i="1"/>
  <c r="Q560" i="1"/>
  <c r="P560" i="1"/>
  <c r="BX544" i="1" s="1"/>
  <c r="O560" i="1"/>
  <c r="N560" i="1"/>
  <c r="M560" i="1"/>
  <c r="L560" i="1"/>
  <c r="BT546" i="1" s="1"/>
  <c r="K560" i="1"/>
  <c r="J560" i="1"/>
  <c r="I560" i="1"/>
  <c r="H560" i="1"/>
  <c r="BP544" i="1" s="1"/>
  <c r="G560" i="1"/>
  <c r="F560" i="1"/>
  <c r="E560" i="1"/>
  <c r="D560" i="1"/>
  <c r="BL557" i="1" s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CF481" i="1" s="1"/>
  <c r="W498" i="1"/>
  <c r="V498" i="1"/>
  <c r="U498" i="1"/>
  <c r="T498" i="1"/>
  <c r="CB487" i="1" s="1"/>
  <c r="S498" i="1"/>
  <c r="R498" i="1"/>
  <c r="Q498" i="1"/>
  <c r="P498" i="1"/>
  <c r="BX482" i="1" s="1"/>
  <c r="O498" i="1"/>
  <c r="N498" i="1"/>
  <c r="M498" i="1"/>
  <c r="L498" i="1"/>
  <c r="BT490" i="1" s="1"/>
  <c r="K498" i="1"/>
  <c r="J498" i="1"/>
  <c r="I498" i="1"/>
  <c r="H498" i="1"/>
  <c r="BP491" i="1" s="1"/>
  <c r="G498" i="1"/>
  <c r="F498" i="1"/>
  <c r="E498" i="1"/>
  <c r="D498" i="1"/>
  <c r="BL484" i="1" s="1"/>
  <c r="C498" i="1"/>
  <c r="B498" i="1"/>
  <c r="AA467" i="1"/>
  <c r="Z467" i="1"/>
  <c r="Y467" i="1"/>
  <c r="X467" i="1"/>
  <c r="CF465" i="1" s="1"/>
  <c r="W467" i="1"/>
  <c r="V467" i="1"/>
  <c r="U467" i="1"/>
  <c r="T467" i="1"/>
  <c r="CB464" i="1" s="1"/>
  <c r="S467" i="1"/>
  <c r="R467" i="1"/>
  <c r="Q467" i="1"/>
  <c r="P467" i="1"/>
  <c r="BX463" i="1" s="1"/>
  <c r="O467" i="1"/>
  <c r="N467" i="1"/>
  <c r="M467" i="1"/>
  <c r="L467" i="1"/>
  <c r="BT466" i="1" s="1"/>
  <c r="K467" i="1"/>
  <c r="J467" i="1"/>
  <c r="I467" i="1"/>
  <c r="H467" i="1"/>
  <c r="BP465" i="1" s="1"/>
  <c r="G467" i="1"/>
  <c r="F467" i="1"/>
  <c r="E467" i="1"/>
  <c r="D467" i="1"/>
  <c r="BL464" i="1" s="1"/>
  <c r="C467" i="1"/>
  <c r="B467" i="1"/>
  <c r="AA436" i="1"/>
  <c r="AA405" i="1"/>
  <c r="Z405" i="1"/>
  <c r="Y405" i="1"/>
  <c r="CG383" i="1" s="1"/>
  <c r="X405" i="1"/>
  <c r="W405" i="1"/>
  <c r="V405" i="1"/>
  <c r="U405" i="1"/>
  <c r="CC394" i="1" s="1"/>
  <c r="T405" i="1"/>
  <c r="S405" i="1"/>
  <c r="R405" i="1"/>
  <c r="Q405" i="1"/>
  <c r="BY389" i="1" s="1"/>
  <c r="P405" i="1"/>
  <c r="O405" i="1"/>
  <c r="N405" i="1"/>
  <c r="M405" i="1"/>
  <c r="BU388" i="1" s="1"/>
  <c r="L405" i="1"/>
  <c r="K405" i="1"/>
  <c r="J405" i="1"/>
  <c r="I405" i="1"/>
  <c r="BQ388" i="1" s="1"/>
  <c r="H405" i="1"/>
  <c r="G405" i="1"/>
  <c r="F405" i="1"/>
  <c r="E405" i="1"/>
  <c r="BM403" i="1" s="1"/>
  <c r="D405" i="1"/>
  <c r="C405" i="1"/>
  <c r="B405" i="1"/>
  <c r="C374" i="1"/>
  <c r="BK362" i="1" s="1"/>
  <c r="D374" i="1"/>
  <c r="E374" i="1"/>
  <c r="F374" i="1"/>
  <c r="BN366" i="1" s="1"/>
  <c r="G374" i="1"/>
  <c r="BO366" i="1" s="1"/>
  <c r="H374" i="1"/>
  <c r="I374" i="1"/>
  <c r="J374" i="1"/>
  <c r="BR360" i="1" s="1"/>
  <c r="K374" i="1"/>
  <c r="BS368" i="1" s="1"/>
  <c r="L374" i="1"/>
  <c r="M374" i="1"/>
  <c r="N374" i="1"/>
  <c r="BV352" i="1" s="1"/>
  <c r="O374" i="1"/>
  <c r="BW362" i="1" s="1"/>
  <c r="P374" i="1"/>
  <c r="Q374" i="1"/>
  <c r="R374" i="1"/>
  <c r="BZ370" i="1" s="1"/>
  <c r="S374" i="1"/>
  <c r="CA362" i="1" s="1"/>
  <c r="T374" i="1"/>
  <c r="U374" i="1"/>
  <c r="V374" i="1"/>
  <c r="CD352" i="1" s="1"/>
  <c r="W374" i="1"/>
  <c r="CE350" i="1" s="1"/>
  <c r="X374" i="1"/>
  <c r="Y374" i="1"/>
  <c r="Z374" i="1"/>
  <c r="CH350" i="1" s="1"/>
  <c r="AA374" i="1"/>
  <c r="CI364" i="1" s="1"/>
  <c r="B374" i="1"/>
  <c r="C343" i="1"/>
  <c r="D343" i="1"/>
  <c r="E343" i="1"/>
  <c r="BM321" i="1" s="1"/>
  <c r="F343" i="1"/>
  <c r="G343" i="1"/>
  <c r="H343" i="1"/>
  <c r="BP329" i="1" s="1"/>
  <c r="I343" i="1"/>
  <c r="BQ336" i="1" s="1"/>
  <c r="J343" i="1"/>
  <c r="K343" i="1"/>
  <c r="L343" i="1"/>
  <c r="BT327" i="1" s="1"/>
  <c r="M343" i="1"/>
  <c r="BU326" i="1" s="1"/>
  <c r="N343" i="1"/>
  <c r="O343" i="1"/>
  <c r="P343" i="1"/>
  <c r="BX334" i="1" s="1"/>
  <c r="Q343" i="1"/>
  <c r="BY340" i="1" s="1"/>
  <c r="R343" i="1"/>
  <c r="S343" i="1"/>
  <c r="T343" i="1"/>
  <c r="CB330" i="1" s="1"/>
  <c r="U343" i="1"/>
  <c r="CC329" i="1" s="1"/>
  <c r="V343" i="1"/>
  <c r="W343" i="1"/>
  <c r="X343" i="1"/>
  <c r="CF334" i="1" s="1"/>
  <c r="Y343" i="1"/>
  <c r="CG329" i="1" s="1"/>
  <c r="Z343" i="1"/>
  <c r="AA343" i="1"/>
  <c r="B343" i="1"/>
  <c r="BJ329" i="1" s="1"/>
  <c r="AA312" i="1"/>
  <c r="CI288" i="1" s="1"/>
  <c r="Z312" i="1"/>
  <c r="Y312" i="1"/>
  <c r="X312" i="1"/>
  <c r="CF290" i="1" s="1"/>
  <c r="W312" i="1"/>
  <c r="CE302" i="1" s="1"/>
  <c r="V312" i="1"/>
  <c r="U312" i="1"/>
  <c r="T312" i="1"/>
  <c r="CB292" i="1" s="1"/>
  <c r="S312" i="1"/>
  <c r="CA311" i="1" s="1"/>
  <c r="R312" i="1"/>
  <c r="Q312" i="1"/>
  <c r="P312" i="1"/>
  <c r="BX288" i="1" s="1"/>
  <c r="O312" i="1"/>
  <c r="BW292" i="1" s="1"/>
  <c r="N312" i="1"/>
  <c r="M312" i="1"/>
  <c r="L312" i="1"/>
  <c r="BT294" i="1" s="1"/>
  <c r="K312" i="1"/>
  <c r="BS288" i="1" s="1"/>
  <c r="J312" i="1"/>
  <c r="I312" i="1"/>
  <c r="H312" i="1"/>
  <c r="BP290" i="1" s="1"/>
  <c r="G312" i="1"/>
  <c r="BO309" i="1" s="1"/>
  <c r="F312" i="1"/>
  <c r="E312" i="1"/>
  <c r="D312" i="1"/>
  <c r="BL292" i="1" s="1"/>
  <c r="C312" i="1"/>
  <c r="BK298" i="1" s="1"/>
  <c r="B312" i="1"/>
  <c r="AA281" i="1"/>
  <c r="Z281" i="1"/>
  <c r="Y281" i="1"/>
  <c r="CG270" i="1" s="1"/>
  <c r="X281" i="1"/>
  <c r="W281" i="1"/>
  <c r="V281" i="1"/>
  <c r="U281" i="1"/>
  <c r="CC261" i="1" s="1"/>
  <c r="T281" i="1"/>
  <c r="S281" i="1"/>
  <c r="R281" i="1"/>
  <c r="Q281" i="1"/>
  <c r="BY258" i="1" s="1"/>
  <c r="P281" i="1"/>
  <c r="O281" i="1"/>
  <c r="N281" i="1"/>
  <c r="M281" i="1"/>
  <c r="BU260" i="1" s="1"/>
  <c r="L281" i="1"/>
  <c r="K281" i="1"/>
  <c r="J281" i="1"/>
  <c r="I281" i="1"/>
  <c r="BQ268" i="1" s="1"/>
  <c r="H281" i="1"/>
  <c r="G281" i="1"/>
  <c r="F281" i="1"/>
  <c r="E281" i="1"/>
  <c r="BM273" i="1" s="1"/>
  <c r="D281" i="1"/>
  <c r="C281" i="1"/>
  <c r="B281" i="1"/>
  <c r="C250" i="1"/>
  <c r="BK234" i="1" s="1"/>
  <c r="D250" i="1"/>
  <c r="E250" i="1"/>
  <c r="F250" i="1"/>
  <c r="G250" i="1"/>
  <c r="BO230" i="1" s="1"/>
  <c r="H250" i="1"/>
  <c r="I250" i="1"/>
  <c r="J250" i="1"/>
  <c r="K250" i="1"/>
  <c r="BS243" i="1" s="1"/>
  <c r="L250" i="1"/>
  <c r="M250" i="1"/>
  <c r="N250" i="1"/>
  <c r="O250" i="1"/>
  <c r="BW244" i="1" s="1"/>
  <c r="P250" i="1"/>
  <c r="Q250" i="1"/>
  <c r="R250" i="1"/>
  <c r="S250" i="1"/>
  <c r="CA249" i="1" s="1"/>
  <c r="T250" i="1"/>
  <c r="U250" i="1"/>
  <c r="V250" i="1"/>
  <c r="W250" i="1"/>
  <c r="CE232" i="1" s="1"/>
  <c r="X250" i="1"/>
  <c r="Y250" i="1"/>
  <c r="Z250" i="1"/>
  <c r="AA250" i="1"/>
  <c r="CI227" i="1" s="1"/>
  <c r="B250" i="1"/>
  <c r="C219" i="1"/>
  <c r="D219" i="1"/>
  <c r="E219" i="1"/>
  <c r="BM199" i="1" s="1"/>
  <c r="F219" i="1"/>
  <c r="G219" i="1"/>
  <c r="H219" i="1"/>
  <c r="I219" i="1"/>
  <c r="BQ217" i="1" s="1"/>
  <c r="J219" i="1"/>
  <c r="K219" i="1"/>
  <c r="L219" i="1"/>
  <c r="M219" i="1"/>
  <c r="BU209" i="1" s="1"/>
  <c r="N219" i="1"/>
  <c r="O219" i="1"/>
  <c r="P219" i="1"/>
  <c r="Q219" i="1"/>
  <c r="BY212" i="1" s="1"/>
  <c r="R219" i="1"/>
  <c r="S219" i="1"/>
  <c r="T219" i="1"/>
  <c r="U219" i="1"/>
  <c r="CC214" i="1" s="1"/>
  <c r="V219" i="1"/>
  <c r="W219" i="1"/>
  <c r="X219" i="1"/>
  <c r="Y219" i="1"/>
  <c r="CG212" i="1" s="1"/>
  <c r="Z219" i="1"/>
  <c r="AA219" i="1"/>
  <c r="C188" i="1"/>
  <c r="D188" i="1"/>
  <c r="BL180" i="1" s="1"/>
  <c r="E188" i="1"/>
  <c r="BM167" i="1" s="1"/>
  <c r="F188" i="1"/>
  <c r="G188" i="1"/>
  <c r="H188" i="1"/>
  <c r="I188" i="1"/>
  <c r="J188" i="1"/>
  <c r="K188" i="1"/>
  <c r="L188" i="1"/>
  <c r="BT176" i="1" s="1"/>
  <c r="M188" i="1"/>
  <c r="N188" i="1"/>
  <c r="O188" i="1"/>
  <c r="P188" i="1"/>
  <c r="Q188" i="1"/>
  <c r="R188" i="1"/>
  <c r="S188" i="1"/>
  <c r="T188" i="1"/>
  <c r="CB178" i="1" s="1"/>
  <c r="U188" i="1"/>
  <c r="V188" i="1"/>
  <c r="W188" i="1"/>
  <c r="X188" i="1"/>
  <c r="CF169" i="1" s="1"/>
  <c r="Y188" i="1"/>
  <c r="Z188" i="1"/>
  <c r="AA188" i="1"/>
  <c r="B188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B157" i="1"/>
  <c r="C126" i="1"/>
  <c r="D126" i="1"/>
  <c r="BL110" i="1" s="1"/>
  <c r="E126" i="1"/>
  <c r="F126" i="1"/>
  <c r="G126" i="1"/>
  <c r="H126" i="1"/>
  <c r="BP107" i="1" s="1"/>
  <c r="I126" i="1"/>
  <c r="J126" i="1"/>
  <c r="K126" i="1"/>
  <c r="L126" i="1"/>
  <c r="BT110" i="1" s="1"/>
  <c r="M126" i="1"/>
  <c r="N126" i="1"/>
  <c r="O126" i="1"/>
  <c r="P126" i="1"/>
  <c r="BX124" i="1" s="1"/>
  <c r="Q126" i="1"/>
  <c r="R126" i="1"/>
  <c r="S126" i="1"/>
  <c r="T126" i="1"/>
  <c r="CB103" i="1" s="1"/>
  <c r="U126" i="1"/>
  <c r="V126" i="1"/>
  <c r="W126" i="1"/>
  <c r="X126" i="1"/>
  <c r="CF112" i="1" s="1"/>
  <c r="Y126" i="1"/>
  <c r="Z126" i="1"/>
  <c r="AA126" i="1"/>
  <c r="B126" i="1"/>
  <c r="BJ117" i="1" s="1"/>
  <c r="B219" i="1"/>
  <c r="AA95" i="1"/>
  <c r="Z95" i="1"/>
  <c r="Y95" i="1"/>
  <c r="CG81" i="1" s="1"/>
  <c r="X95" i="1"/>
  <c r="W95" i="1"/>
  <c r="V95" i="1"/>
  <c r="U95" i="1"/>
  <c r="CC85" i="1" s="1"/>
  <c r="T95" i="1"/>
  <c r="S95" i="1"/>
  <c r="R95" i="1"/>
  <c r="Q95" i="1"/>
  <c r="BY85" i="1" s="1"/>
  <c r="P95" i="1"/>
  <c r="O95" i="1"/>
  <c r="N95" i="1"/>
  <c r="M95" i="1"/>
  <c r="BU81" i="1" s="1"/>
  <c r="L95" i="1"/>
  <c r="K95" i="1"/>
  <c r="J95" i="1"/>
  <c r="I95" i="1"/>
  <c r="BQ76" i="1" s="1"/>
  <c r="H95" i="1"/>
  <c r="G95" i="1"/>
  <c r="F95" i="1"/>
  <c r="E95" i="1"/>
  <c r="BM84" i="1" s="1"/>
  <c r="D95" i="1"/>
  <c r="C95" i="1"/>
  <c r="B95" i="1"/>
  <c r="AA64" i="1"/>
  <c r="CI55" i="1" s="1"/>
  <c r="Z64" i="1"/>
  <c r="Y64" i="1"/>
  <c r="X64" i="1"/>
  <c r="CF63" i="1" s="1"/>
  <c r="W64" i="1"/>
  <c r="V64" i="1"/>
  <c r="U64" i="1"/>
  <c r="T64" i="1"/>
  <c r="S64" i="1"/>
  <c r="CA48" i="1" s="1"/>
  <c r="R64" i="1"/>
  <c r="Q64" i="1"/>
  <c r="P64" i="1"/>
  <c r="O64" i="1"/>
  <c r="N64" i="1"/>
  <c r="M64" i="1"/>
  <c r="L64" i="1"/>
  <c r="K64" i="1"/>
  <c r="BS62" i="1" s="1"/>
  <c r="J64" i="1"/>
  <c r="I64" i="1"/>
  <c r="H64" i="1"/>
  <c r="BP56" i="1" s="1"/>
  <c r="G64" i="1"/>
  <c r="BO50" i="1" s="1"/>
  <c r="F64" i="1"/>
  <c r="E64" i="1"/>
  <c r="D64" i="1"/>
  <c r="C64" i="1"/>
  <c r="BK59" i="1" s="1"/>
  <c r="B64" i="1"/>
  <c r="AE165" i="1"/>
  <c r="AF165" i="1"/>
  <c r="AE949" i="1"/>
  <c r="AE948" i="1"/>
  <c r="AE947" i="1"/>
  <c r="AE941" i="1"/>
  <c r="AE940" i="1"/>
  <c r="AE939" i="1"/>
  <c r="AE918" i="1"/>
  <c r="AE917" i="1"/>
  <c r="AE916" i="1"/>
  <c r="AE910" i="1"/>
  <c r="AE909" i="1"/>
  <c r="AE908" i="1"/>
  <c r="AE887" i="1"/>
  <c r="AE886" i="1"/>
  <c r="AE885" i="1"/>
  <c r="AE879" i="1"/>
  <c r="AE878" i="1"/>
  <c r="AE877" i="1"/>
  <c r="AE856" i="1"/>
  <c r="AE855" i="1"/>
  <c r="AE854" i="1"/>
  <c r="AE848" i="1"/>
  <c r="AE847" i="1"/>
  <c r="AE846" i="1"/>
  <c r="AE825" i="1"/>
  <c r="AE824" i="1"/>
  <c r="AE823" i="1"/>
  <c r="AE817" i="1"/>
  <c r="AE816" i="1"/>
  <c r="AE815" i="1"/>
  <c r="AE794" i="1"/>
  <c r="BC794" i="1" s="1"/>
  <c r="AE793" i="1"/>
  <c r="AE792" i="1"/>
  <c r="BC792" i="1" s="1"/>
  <c r="AE786" i="1"/>
  <c r="AE785" i="1"/>
  <c r="BB785" i="1" s="1"/>
  <c r="AE784" i="1"/>
  <c r="AE763" i="1"/>
  <c r="BD763" i="1" s="1"/>
  <c r="AE762" i="1"/>
  <c r="AE761" i="1"/>
  <c r="AE755" i="1"/>
  <c r="AE754" i="1"/>
  <c r="AE753" i="1"/>
  <c r="AE732" i="1"/>
  <c r="AE731" i="1"/>
  <c r="AE730" i="1"/>
  <c r="AE724" i="1"/>
  <c r="AE723" i="1"/>
  <c r="AE722" i="1"/>
  <c r="AE701" i="1"/>
  <c r="AE700" i="1"/>
  <c r="AE699" i="1"/>
  <c r="AE693" i="1"/>
  <c r="AE692" i="1"/>
  <c r="AE691" i="1"/>
  <c r="AE670" i="1"/>
  <c r="AE669" i="1"/>
  <c r="AE668" i="1"/>
  <c r="AE662" i="1"/>
  <c r="AE661" i="1"/>
  <c r="AE660" i="1"/>
  <c r="AE639" i="1"/>
  <c r="AE638" i="1"/>
  <c r="AE637" i="1"/>
  <c r="AE631" i="1"/>
  <c r="AE630" i="1"/>
  <c r="AE629" i="1"/>
  <c r="AE608" i="1"/>
  <c r="AE607" i="1"/>
  <c r="AE606" i="1"/>
  <c r="AE600" i="1"/>
  <c r="AE599" i="1"/>
  <c r="AE598" i="1"/>
  <c r="AE577" i="1"/>
  <c r="AE576" i="1"/>
  <c r="AE575" i="1"/>
  <c r="AE569" i="1"/>
  <c r="AE568" i="1"/>
  <c r="AE567" i="1"/>
  <c r="AE546" i="1"/>
  <c r="AE545" i="1"/>
  <c r="AE544" i="1"/>
  <c r="AE538" i="1"/>
  <c r="AE537" i="1"/>
  <c r="AE536" i="1"/>
  <c r="AE515" i="1"/>
  <c r="AE514" i="1"/>
  <c r="AE513" i="1"/>
  <c r="AE507" i="1"/>
  <c r="AE506" i="1"/>
  <c r="AE505" i="1"/>
  <c r="AE484" i="1"/>
  <c r="AE483" i="1"/>
  <c r="AE482" i="1"/>
  <c r="AE476" i="1"/>
  <c r="AE475" i="1"/>
  <c r="AE474" i="1"/>
  <c r="AE453" i="1"/>
  <c r="AE452" i="1"/>
  <c r="AE451" i="1"/>
  <c r="AE445" i="1"/>
  <c r="AE444" i="1"/>
  <c r="AE443" i="1"/>
  <c r="AE422" i="1"/>
  <c r="AE421" i="1"/>
  <c r="AE420" i="1"/>
  <c r="AE414" i="1"/>
  <c r="AE413" i="1"/>
  <c r="AE412" i="1"/>
  <c r="AE391" i="1"/>
  <c r="AE390" i="1"/>
  <c r="AE389" i="1"/>
  <c r="AE383" i="1"/>
  <c r="AE382" i="1"/>
  <c r="AE381" i="1"/>
  <c r="AE360" i="1"/>
  <c r="AE359" i="1"/>
  <c r="AE358" i="1"/>
  <c r="AE352" i="1"/>
  <c r="AE351" i="1"/>
  <c r="AE350" i="1"/>
  <c r="AE329" i="1"/>
  <c r="AE328" i="1"/>
  <c r="AE327" i="1"/>
  <c r="AE321" i="1"/>
  <c r="AE320" i="1"/>
  <c r="AE319" i="1"/>
  <c r="AE298" i="1"/>
  <c r="AE297" i="1"/>
  <c r="AE296" i="1"/>
  <c r="AE290" i="1"/>
  <c r="AE289" i="1"/>
  <c r="AE288" i="1"/>
  <c r="AE267" i="1"/>
  <c r="AE266" i="1"/>
  <c r="AE265" i="1"/>
  <c r="AE259" i="1"/>
  <c r="AE258" i="1"/>
  <c r="AE257" i="1"/>
  <c r="AE236" i="1"/>
  <c r="AE235" i="1"/>
  <c r="AE234" i="1"/>
  <c r="AE228" i="1"/>
  <c r="AE227" i="1"/>
  <c r="AE226" i="1"/>
  <c r="AE205" i="1"/>
  <c r="AE204" i="1"/>
  <c r="AE203" i="1"/>
  <c r="AE197" i="1"/>
  <c r="AE196" i="1"/>
  <c r="AE195" i="1"/>
  <c r="AE174" i="1"/>
  <c r="AE173" i="1"/>
  <c r="AE172" i="1"/>
  <c r="AE166" i="1"/>
  <c r="AE164" i="1"/>
  <c r="AE143" i="1"/>
  <c r="AE142" i="1"/>
  <c r="AE141" i="1"/>
  <c r="AE135" i="1"/>
  <c r="AE134" i="1"/>
  <c r="AE133" i="1"/>
  <c r="AE112" i="1"/>
  <c r="AE111" i="1"/>
  <c r="AE110" i="1"/>
  <c r="AE104" i="1"/>
  <c r="AE103" i="1"/>
  <c r="AE102" i="1"/>
  <c r="AE81" i="1"/>
  <c r="AE80" i="1"/>
  <c r="AE79" i="1"/>
  <c r="AE73" i="1"/>
  <c r="AE72" i="1"/>
  <c r="AE71" i="1"/>
  <c r="AE50" i="1"/>
  <c r="AE49" i="1"/>
  <c r="AE48" i="1"/>
  <c r="AE42" i="1"/>
  <c r="AE41" i="1"/>
  <c r="AE40" i="1"/>
  <c r="BD794" i="1"/>
  <c r="BB794" i="1"/>
  <c r="AZ794" i="1"/>
  <c r="AX794" i="1"/>
  <c r="AV794" i="1"/>
  <c r="AT794" i="1"/>
  <c r="AR794" i="1"/>
  <c r="AP794" i="1"/>
  <c r="AN794" i="1"/>
  <c r="AL794" i="1"/>
  <c r="AJ794" i="1"/>
  <c r="AH794" i="1"/>
  <c r="AF794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BD792" i="1"/>
  <c r="BB792" i="1"/>
  <c r="AZ792" i="1"/>
  <c r="AX792" i="1"/>
  <c r="AV792" i="1"/>
  <c r="AT792" i="1"/>
  <c r="AT795" i="1" s="1"/>
  <c r="AR792" i="1"/>
  <c r="AP792" i="1"/>
  <c r="AN792" i="1"/>
  <c r="AL792" i="1"/>
  <c r="AJ792" i="1"/>
  <c r="AH792" i="1"/>
  <c r="AF792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BE785" i="1"/>
  <c r="BC785" i="1"/>
  <c r="BA785" i="1"/>
  <c r="AY785" i="1"/>
  <c r="AW785" i="1"/>
  <c r="AU785" i="1"/>
  <c r="AS785" i="1"/>
  <c r="AQ785" i="1"/>
  <c r="AO785" i="1"/>
  <c r="AM785" i="1"/>
  <c r="AK785" i="1"/>
  <c r="AI785" i="1"/>
  <c r="AG785" i="1"/>
  <c r="BE784" i="1"/>
  <c r="BD784" i="1"/>
  <c r="BC784" i="1"/>
  <c r="BC787" i="1" s="1"/>
  <c r="BB784" i="1"/>
  <c r="BA784" i="1"/>
  <c r="AZ784" i="1"/>
  <c r="AY784" i="1"/>
  <c r="AY787" i="1" s="1"/>
  <c r="AX784" i="1"/>
  <c r="AW784" i="1"/>
  <c r="AV784" i="1"/>
  <c r="AU784" i="1"/>
  <c r="AU787" i="1" s="1"/>
  <c r="AT784" i="1"/>
  <c r="AS784" i="1"/>
  <c r="AR784" i="1"/>
  <c r="AQ784" i="1"/>
  <c r="AQ787" i="1" s="1"/>
  <c r="AP784" i="1"/>
  <c r="AO784" i="1"/>
  <c r="AN784" i="1"/>
  <c r="AM784" i="1"/>
  <c r="AM787" i="1" s="1"/>
  <c r="AL784" i="1"/>
  <c r="AK784" i="1"/>
  <c r="AJ784" i="1"/>
  <c r="AI784" i="1"/>
  <c r="AH784" i="1"/>
  <c r="AG784" i="1"/>
  <c r="BE763" i="1"/>
  <c r="BC763" i="1"/>
  <c r="BA763" i="1"/>
  <c r="AY763" i="1"/>
  <c r="AW763" i="1"/>
  <c r="AU763" i="1"/>
  <c r="AS763" i="1"/>
  <c r="AQ763" i="1"/>
  <c r="AO763" i="1"/>
  <c r="AM763" i="1"/>
  <c r="AK763" i="1"/>
  <c r="AI763" i="1"/>
  <c r="AG763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BE761" i="1"/>
  <c r="BD761" i="1"/>
  <c r="BC761" i="1"/>
  <c r="BB761" i="1"/>
  <c r="BA761" i="1"/>
  <c r="BA764" i="1" s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BF731" i="1" s="1"/>
  <c r="BE730" i="1"/>
  <c r="BE733" i="1" s="1"/>
  <c r="BD730" i="1"/>
  <c r="BC730" i="1"/>
  <c r="BB730" i="1"/>
  <c r="BB733" i="1" s="1"/>
  <c r="BA730" i="1"/>
  <c r="AZ730" i="1"/>
  <c r="AZ733" i="1" s="1"/>
  <c r="AY730" i="1"/>
  <c r="AX730" i="1"/>
  <c r="AX733" i="1" s="1"/>
  <c r="AW730" i="1"/>
  <c r="AV730" i="1"/>
  <c r="AU730" i="1"/>
  <c r="AT730" i="1"/>
  <c r="AT733" i="1" s="1"/>
  <c r="AS730" i="1"/>
  <c r="AR730" i="1"/>
  <c r="AQ730" i="1"/>
  <c r="AP730" i="1"/>
  <c r="AP733" i="1" s="1"/>
  <c r="AO730" i="1"/>
  <c r="AO733" i="1" s="1"/>
  <c r="AN730" i="1"/>
  <c r="AM730" i="1"/>
  <c r="AL730" i="1"/>
  <c r="AL733" i="1" s="1"/>
  <c r="AK730" i="1"/>
  <c r="AJ730" i="1"/>
  <c r="AJ733" i="1" s="1"/>
  <c r="AI730" i="1"/>
  <c r="AH730" i="1"/>
  <c r="AH733" i="1" s="1"/>
  <c r="AG730" i="1"/>
  <c r="BG730" i="1" s="1"/>
  <c r="AF730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BG723" i="1" s="1"/>
  <c r="BE722" i="1"/>
  <c r="BD722" i="1"/>
  <c r="BC722" i="1"/>
  <c r="BB722" i="1"/>
  <c r="BB725" i="1" s="1"/>
  <c r="BA722" i="1"/>
  <c r="BA725" i="1" s="1"/>
  <c r="AZ722" i="1"/>
  <c r="AY722" i="1"/>
  <c r="AX722" i="1"/>
  <c r="AX725" i="1" s="1"/>
  <c r="AW722" i="1"/>
  <c r="AV722" i="1"/>
  <c r="AU722" i="1"/>
  <c r="AT722" i="1"/>
  <c r="AT725" i="1" s="1"/>
  <c r="AS722" i="1"/>
  <c r="AS725" i="1" s="1"/>
  <c r="AR722" i="1"/>
  <c r="AQ722" i="1"/>
  <c r="AP722" i="1"/>
  <c r="AP725" i="1" s="1"/>
  <c r="AO722" i="1"/>
  <c r="AN722" i="1"/>
  <c r="AM722" i="1"/>
  <c r="AL722" i="1"/>
  <c r="AL725" i="1" s="1"/>
  <c r="AK722" i="1"/>
  <c r="AK725" i="1" s="1"/>
  <c r="AJ722" i="1"/>
  <c r="AI722" i="1"/>
  <c r="AH722" i="1"/>
  <c r="AG722" i="1"/>
  <c r="BG722" i="1" s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BE668" i="1"/>
  <c r="BD668" i="1"/>
  <c r="BD671" i="1" s="1"/>
  <c r="BC668" i="1"/>
  <c r="BC671" i="1" s="1"/>
  <c r="BB668" i="1"/>
  <c r="BA668" i="1"/>
  <c r="AZ668" i="1"/>
  <c r="AY668" i="1"/>
  <c r="AY671" i="1" s="1"/>
  <c r="AX668" i="1"/>
  <c r="AW668" i="1"/>
  <c r="AV668" i="1"/>
  <c r="AV671" i="1" s="1"/>
  <c r="AU668" i="1"/>
  <c r="AU671" i="1" s="1"/>
  <c r="AT668" i="1"/>
  <c r="AS668" i="1"/>
  <c r="AR668" i="1"/>
  <c r="AQ668" i="1"/>
  <c r="AP668" i="1"/>
  <c r="AO668" i="1"/>
  <c r="AN668" i="1"/>
  <c r="AN671" i="1" s="1"/>
  <c r="AM668" i="1"/>
  <c r="AM671" i="1" s="1"/>
  <c r="AL668" i="1"/>
  <c r="AK668" i="1"/>
  <c r="AJ668" i="1"/>
  <c r="AI668" i="1"/>
  <c r="AI671" i="1" s="1"/>
  <c r="AH668" i="1"/>
  <c r="AG668" i="1"/>
  <c r="AF668" i="1"/>
  <c r="BF668" i="1" s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BE660" i="1"/>
  <c r="BD660" i="1"/>
  <c r="BC660" i="1"/>
  <c r="BB660" i="1"/>
  <c r="BA660" i="1"/>
  <c r="AZ660" i="1"/>
  <c r="AY660" i="1"/>
  <c r="AX660" i="1"/>
  <c r="AX663" i="1" s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BE637" i="1"/>
  <c r="BD637" i="1"/>
  <c r="BD640" i="1" s="1"/>
  <c r="BC637" i="1"/>
  <c r="BC640" i="1" s="1"/>
  <c r="BB637" i="1"/>
  <c r="BA637" i="1"/>
  <c r="AZ637" i="1"/>
  <c r="AZ640" i="1" s="1"/>
  <c r="AY637" i="1"/>
  <c r="AY640" i="1" s="1"/>
  <c r="AX637" i="1"/>
  <c r="AW637" i="1"/>
  <c r="AV637" i="1"/>
  <c r="AV640" i="1" s="1"/>
  <c r="AU637" i="1"/>
  <c r="AU640" i="1" s="1"/>
  <c r="AT637" i="1"/>
  <c r="AS637" i="1"/>
  <c r="AR637" i="1"/>
  <c r="AR640" i="1" s="1"/>
  <c r="AQ637" i="1"/>
  <c r="AQ640" i="1" s="1"/>
  <c r="AP637" i="1"/>
  <c r="AO637" i="1"/>
  <c r="AN637" i="1"/>
  <c r="AN640" i="1" s="1"/>
  <c r="AM637" i="1"/>
  <c r="AM640" i="1" s="1"/>
  <c r="AL637" i="1"/>
  <c r="AK637" i="1"/>
  <c r="AJ637" i="1"/>
  <c r="AJ640" i="1" s="1"/>
  <c r="AI637" i="1"/>
  <c r="AI640" i="1" s="1"/>
  <c r="AH637" i="1"/>
  <c r="AG637" i="1"/>
  <c r="AF637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BG631" i="1" s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BE629" i="1"/>
  <c r="BD629" i="1"/>
  <c r="BD632" i="1" s="1"/>
  <c r="BC629" i="1"/>
  <c r="BC632" i="1" s="1"/>
  <c r="BB629" i="1"/>
  <c r="BA629" i="1"/>
  <c r="AZ629" i="1"/>
  <c r="AZ632" i="1" s="1"/>
  <c r="AY629" i="1"/>
  <c r="AY632" i="1" s="1"/>
  <c r="AX629" i="1"/>
  <c r="AW629" i="1"/>
  <c r="AV629" i="1"/>
  <c r="AV632" i="1" s="1"/>
  <c r="AU629" i="1"/>
  <c r="AU632" i="1" s="1"/>
  <c r="AT629" i="1"/>
  <c r="AS629" i="1"/>
  <c r="AR629" i="1"/>
  <c r="AR632" i="1" s="1"/>
  <c r="AQ629" i="1"/>
  <c r="AQ632" i="1" s="1"/>
  <c r="AP629" i="1"/>
  <c r="AO629" i="1"/>
  <c r="AN629" i="1"/>
  <c r="AN632" i="1" s="1"/>
  <c r="AM629" i="1"/>
  <c r="AM632" i="1" s="1"/>
  <c r="AL629" i="1"/>
  <c r="AK629" i="1"/>
  <c r="AJ629" i="1"/>
  <c r="AI629" i="1"/>
  <c r="AI632" i="1" s="1"/>
  <c r="AH629" i="1"/>
  <c r="AG629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BE606" i="1"/>
  <c r="BD606" i="1"/>
  <c r="BD609" i="1" s="1"/>
  <c r="BC606" i="1"/>
  <c r="BB606" i="1"/>
  <c r="BA606" i="1"/>
  <c r="AZ606" i="1"/>
  <c r="AY606" i="1"/>
  <c r="AX606" i="1"/>
  <c r="AW606" i="1"/>
  <c r="AV606" i="1"/>
  <c r="AV609" i="1" s="1"/>
  <c r="AU606" i="1"/>
  <c r="AT606" i="1"/>
  <c r="AS606" i="1"/>
  <c r="AR606" i="1"/>
  <c r="AQ606" i="1"/>
  <c r="AP606" i="1"/>
  <c r="AO606" i="1"/>
  <c r="AN606" i="1"/>
  <c r="AN609" i="1" s="1"/>
  <c r="AM606" i="1"/>
  <c r="AL606" i="1"/>
  <c r="AK606" i="1"/>
  <c r="AJ606" i="1"/>
  <c r="AI606" i="1"/>
  <c r="AH606" i="1"/>
  <c r="AG606" i="1"/>
  <c r="AF606" i="1"/>
  <c r="BF606" i="1" s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BF576" i="1" s="1"/>
  <c r="BE575" i="1"/>
  <c r="BD575" i="1"/>
  <c r="BC575" i="1"/>
  <c r="BB575" i="1"/>
  <c r="BB578" i="1" s="1"/>
  <c r="BA575" i="1"/>
  <c r="AZ575" i="1"/>
  <c r="AY575" i="1"/>
  <c r="AX575" i="1"/>
  <c r="AW575" i="1"/>
  <c r="AV575" i="1"/>
  <c r="AU575" i="1"/>
  <c r="AT575" i="1"/>
  <c r="AT578" i="1" s="1"/>
  <c r="AS575" i="1"/>
  <c r="AR575" i="1"/>
  <c r="AQ575" i="1"/>
  <c r="AP575" i="1"/>
  <c r="AP578" i="1" s="1"/>
  <c r="AO575" i="1"/>
  <c r="AN575" i="1"/>
  <c r="AM575" i="1"/>
  <c r="AL575" i="1"/>
  <c r="AL578" i="1" s="1"/>
  <c r="AK575" i="1"/>
  <c r="AJ575" i="1"/>
  <c r="AI575" i="1"/>
  <c r="AH575" i="1"/>
  <c r="AG575" i="1"/>
  <c r="AF575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BE567" i="1"/>
  <c r="BD567" i="1"/>
  <c r="BC567" i="1"/>
  <c r="BB567" i="1"/>
  <c r="BB570" i="1" s="1"/>
  <c r="BA567" i="1"/>
  <c r="AZ567" i="1"/>
  <c r="AY567" i="1"/>
  <c r="AX567" i="1"/>
  <c r="AX570" i="1" s="1"/>
  <c r="AW567" i="1"/>
  <c r="AV567" i="1"/>
  <c r="AU567" i="1"/>
  <c r="AT567" i="1"/>
  <c r="AT570" i="1" s="1"/>
  <c r="AS567" i="1"/>
  <c r="AR567" i="1"/>
  <c r="AQ567" i="1"/>
  <c r="AP567" i="1"/>
  <c r="AP570" i="1" s="1"/>
  <c r="AO567" i="1"/>
  <c r="AN567" i="1"/>
  <c r="AM567" i="1"/>
  <c r="AL567" i="1"/>
  <c r="AL570" i="1" s="1"/>
  <c r="AK567" i="1"/>
  <c r="AJ567" i="1"/>
  <c r="AI567" i="1"/>
  <c r="AH567" i="1"/>
  <c r="AH570" i="1" s="1"/>
  <c r="AG567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BG546" i="1" s="1"/>
  <c r="AF546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BE544" i="1"/>
  <c r="BE547" i="1" s="1"/>
  <c r="BD544" i="1"/>
  <c r="BC544" i="1"/>
  <c r="BB544" i="1"/>
  <c r="BA544" i="1"/>
  <c r="BA547" i="1" s="1"/>
  <c r="AZ544" i="1"/>
  <c r="AZ547" i="1" s="1"/>
  <c r="AY544" i="1"/>
  <c r="AX544" i="1"/>
  <c r="AW544" i="1"/>
  <c r="AW547" i="1" s="1"/>
  <c r="AV544" i="1"/>
  <c r="AU544" i="1"/>
  <c r="AT544" i="1"/>
  <c r="AS544" i="1"/>
  <c r="AS547" i="1" s="1"/>
  <c r="AR544" i="1"/>
  <c r="AR547" i="1" s="1"/>
  <c r="AQ544" i="1"/>
  <c r="AP544" i="1"/>
  <c r="AO544" i="1"/>
  <c r="AO547" i="1" s="1"/>
  <c r="AN544" i="1"/>
  <c r="AM544" i="1"/>
  <c r="AL544" i="1"/>
  <c r="AK544" i="1"/>
  <c r="AK547" i="1" s="1"/>
  <c r="AJ544" i="1"/>
  <c r="AJ547" i="1" s="1"/>
  <c r="AI544" i="1"/>
  <c r="AH544" i="1"/>
  <c r="AG544" i="1"/>
  <c r="AG547" i="1" s="1"/>
  <c r="AF544" i="1"/>
  <c r="BF544" i="1" s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BE536" i="1"/>
  <c r="BE539" i="1" s="1"/>
  <c r="BD536" i="1"/>
  <c r="BC536" i="1"/>
  <c r="BB536" i="1"/>
  <c r="BA536" i="1"/>
  <c r="BA539" i="1" s="1"/>
  <c r="AZ536" i="1"/>
  <c r="AY536" i="1"/>
  <c r="AX536" i="1"/>
  <c r="AW536" i="1"/>
  <c r="AW539" i="1" s="1"/>
  <c r="AV536" i="1"/>
  <c r="AU536" i="1"/>
  <c r="AT536" i="1"/>
  <c r="AS536" i="1"/>
  <c r="AS539" i="1" s="1"/>
  <c r="AR536" i="1"/>
  <c r="AQ536" i="1"/>
  <c r="AP536" i="1"/>
  <c r="AO536" i="1"/>
  <c r="AO539" i="1" s="1"/>
  <c r="AN536" i="1"/>
  <c r="AM536" i="1"/>
  <c r="AL536" i="1"/>
  <c r="AK536" i="1"/>
  <c r="AK539" i="1" s="1"/>
  <c r="AJ536" i="1"/>
  <c r="AI536" i="1"/>
  <c r="AH536" i="1"/>
  <c r="AG536" i="1"/>
  <c r="AG539" i="1" s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BE513" i="1"/>
  <c r="BD513" i="1"/>
  <c r="BC513" i="1"/>
  <c r="BB513" i="1"/>
  <c r="BA513" i="1"/>
  <c r="AZ513" i="1"/>
  <c r="AY513" i="1"/>
  <c r="AX513" i="1"/>
  <c r="AX516" i="1" s="1"/>
  <c r="AW513" i="1"/>
  <c r="AV513" i="1"/>
  <c r="AU513" i="1"/>
  <c r="AT513" i="1"/>
  <c r="AS513" i="1"/>
  <c r="AR513" i="1"/>
  <c r="AQ513" i="1"/>
  <c r="AP513" i="1"/>
  <c r="AP516" i="1" s="1"/>
  <c r="AO513" i="1"/>
  <c r="AN513" i="1"/>
  <c r="AM513" i="1"/>
  <c r="AL513" i="1"/>
  <c r="AK513" i="1"/>
  <c r="AJ513" i="1"/>
  <c r="AI513" i="1"/>
  <c r="AH513" i="1"/>
  <c r="AG513" i="1"/>
  <c r="AF513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BE505" i="1"/>
  <c r="BD505" i="1"/>
  <c r="BC505" i="1"/>
  <c r="BB505" i="1"/>
  <c r="BB508" i="1" s="1"/>
  <c r="BA505" i="1"/>
  <c r="AZ505" i="1"/>
  <c r="AY505" i="1"/>
  <c r="AX505" i="1"/>
  <c r="AX508" i="1" s="1"/>
  <c r="AW505" i="1"/>
  <c r="AV505" i="1"/>
  <c r="AU505" i="1"/>
  <c r="AT505" i="1"/>
  <c r="AT508" i="1" s="1"/>
  <c r="AS505" i="1"/>
  <c r="AR505" i="1"/>
  <c r="AQ505" i="1"/>
  <c r="AP505" i="1"/>
  <c r="AP508" i="1" s="1"/>
  <c r="AO505" i="1"/>
  <c r="AN505" i="1"/>
  <c r="AM505" i="1"/>
  <c r="AL505" i="1"/>
  <c r="AL508" i="1" s="1"/>
  <c r="AK505" i="1"/>
  <c r="AJ505" i="1"/>
  <c r="AI505" i="1"/>
  <c r="AH505" i="1"/>
  <c r="AH508" i="1" s="1"/>
  <c r="AG505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BG483" i="1" s="1"/>
  <c r="AF483" i="1"/>
  <c r="BE482" i="1"/>
  <c r="BD482" i="1"/>
  <c r="BC482" i="1"/>
  <c r="BC485" i="1" s="1"/>
  <c r="BB482" i="1"/>
  <c r="BA482" i="1"/>
  <c r="AZ482" i="1"/>
  <c r="AY482" i="1"/>
  <c r="AY485" i="1" s="1"/>
  <c r="AX482" i="1"/>
  <c r="AW482" i="1"/>
  <c r="AV482" i="1"/>
  <c r="AU482" i="1"/>
  <c r="AU485" i="1" s="1"/>
  <c r="AT482" i="1"/>
  <c r="AS482" i="1"/>
  <c r="AR482" i="1"/>
  <c r="AQ482" i="1"/>
  <c r="AQ485" i="1" s="1"/>
  <c r="AP482" i="1"/>
  <c r="AO482" i="1"/>
  <c r="AN482" i="1"/>
  <c r="AM482" i="1"/>
  <c r="AM485" i="1" s="1"/>
  <c r="AL482" i="1"/>
  <c r="AK482" i="1"/>
  <c r="AJ482" i="1"/>
  <c r="AI482" i="1"/>
  <c r="AI485" i="1" s="1"/>
  <c r="AH482" i="1"/>
  <c r="AG482" i="1"/>
  <c r="AF482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BE474" i="1"/>
  <c r="BD474" i="1"/>
  <c r="BC474" i="1"/>
  <c r="BC477" i="1" s="1"/>
  <c r="BB474" i="1"/>
  <c r="BA474" i="1"/>
  <c r="AZ474" i="1"/>
  <c r="AY474" i="1"/>
  <c r="AY477" i="1" s="1"/>
  <c r="AX474" i="1"/>
  <c r="AW474" i="1"/>
  <c r="AV474" i="1"/>
  <c r="AU474" i="1"/>
  <c r="AU477" i="1" s="1"/>
  <c r="AT474" i="1"/>
  <c r="AS474" i="1"/>
  <c r="AR474" i="1"/>
  <c r="AQ474" i="1"/>
  <c r="AQ477" i="1" s="1"/>
  <c r="AP474" i="1"/>
  <c r="AO474" i="1"/>
  <c r="AN474" i="1"/>
  <c r="AM474" i="1"/>
  <c r="AM477" i="1" s="1"/>
  <c r="AL474" i="1"/>
  <c r="AK474" i="1"/>
  <c r="AJ474" i="1"/>
  <c r="AI474" i="1"/>
  <c r="AI477" i="1" s="1"/>
  <c r="AH474" i="1"/>
  <c r="AG474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BE451" i="1"/>
  <c r="BD451" i="1"/>
  <c r="BC451" i="1"/>
  <c r="BB451" i="1"/>
  <c r="BB454" i="1" s="1"/>
  <c r="BA451" i="1"/>
  <c r="AZ451" i="1"/>
  <c r="AY451" i="1"/>
  <c r="AX451" i="1"/>
  <c r="AX454" i="1" s="1"/>
  <c r="AW451" i="1"/>
  <c r="AV451" i="1"/>
  <c r="AU451" i="1"/>
  <c r="AT451" i="1"/>
  <c r="AT454" i="1" s="1"/>
  <c r="AS451" i="1"/>
  <c r="AR451" i="1"/>
  <c r="AQ451" i="1"/>
  <c r="AP451" i="1"/>
  <c r="AP454" i="1" s="1"/>
  <c r="AO451" i="1"/>
  <c r="AN451" i="1"/>
  <c r="AM451" i="1"/>
  <c r="AL451" i="1"/>
  <c r="AL454" i="1" s="1"/>
  <c r="AK451" i="1"/>
  <c r="AJ451" i="1"/>
  <c r="AI451" i="1"/>
  <c r="AH451" i="1"/>
  <c r="AH454" i="1" s="1"/>
  <c r="AG451" i="1"/>
  <c r="AF451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BG444" i="1" s="1"/>
  <c r="BE443" i="1"/>
  <c r="BD443" i="1"/>
  <c r="BC443" i="1"/>
  <c r="BB443" i="1"/>
  <c r="BB446" i="1" s="1"/>
  <c r="BA443" i="1"/>
  <c r="AZ443" i="1"/>
  <c r="AY443" i="1"/>
  <c r="AX443" i="1"/>
  <c r="AX446" i="1" s="1"/>
  <c r="AW443" i="1"/>
  <c r="AV443" i="1"/>
  <c r="AU443" i="1"/>
  <c r="AT443" i="1"/>
  <c r="AT446" i="1" s="1"/>
  <c r="AS443" i="1"/>
  <c r="AR443" i="1"/>
  <c r="AQ443" i="1"/>
  <c r="AP443" i="1"/>
  <c r="AP446" i="1" s="1"/>
  <c r="AO443" i="1"/>
  <c r="AN443" i="1"/>
  <c r="AM443" i="1"/>
  <c r="AL443" i="1"/>
  <c r="AL446" i="1" s="1"/>
  <c r="AK443" i="1"/>
  <c r="AJ443" i="1"/>
  <c r="AI443" i="1"/>
  <c r="AH443" i="1"/>
  <c r="AH446" i="1" s="1"/>
  <c r="AG443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BG413" i="1" s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BE389" i="1"/>
  <c r="BD389" i="1"/>
  <c r="BC389" i="1"/>
  <c r="BB389" i="1"/>
  <c r="BB392" i="1" s="1"/>
  <c r="BA389" i="1"/>
  <c r="AZ389" i="1"/>
  <c r="AY389" i="1"/>
  <c r="AX389" i="1"/>
  <c r="AX392" i="1" s="1"/>
  <c r="AW389" i="1"/>
  <c r="AV389" i="1"/>
  <c r="AU389" i="1"/>
  <c r="AT389" i="1"/>
  <c r="AT392" i="1" s="1"/>
  <c r="AS389" i="1"/>
  <c r="AR389" i="1"/>
  <c r="AQ389" i="1"/>
  <c r="AP389" i="1"/>
  <c r="AP392" i="1" s="1"/>
  <c r="AO389" i="1"/>
  <c r="AN389" i="1"/>
  <c r="AM389" i="1"/>
  <c r="AL389" i="1"/>
  <c r="AL392" i="1" s="1"/>
  <c r="AK389" i="1"/>
  <c r="AJ389" i="1"/>
  <c r="AI389" i="1"/>
  <c r="AH389" i="1"/>
  <c r="AG389" i="1"/>
  <c r="AF389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BE381" i="1"/>
  <c r="BD381" i="1"/>
  <c r="BC381" i="1"/>
  <c r="BB381" i="1"/>
  <c r="BB384" i="1" s="1"/>
  <c r="BA381" i="1"/>
  <c r="AZ381" i="1"/>
  <c r="AY381" i="1"/>
  <c r="AX381" i="1"/>
  <c r="AX384" i="1" s="1"/>
  <c r="AW381" i="1"/>
  <c r="AV381" i="1"/>
  <c r="AU381" i="1"/>
  <c r="AT381" i="1"/>
  <c r="AT384" i="1" s="1"/>
  <c r="AS381" i="1"/>
  <c r="AR381" i="1"/>
  <c r="AQ381" i="1"/>
  <c r="AP381" i="1"/>
  <c r="AP384" i="1" s="1"/>
  <c r="AO381" i="1"/>
  <c r="AN381" i="1"/>
  <c r="AM381" i="1"/>
  <c r="AL381" i="1"/>
  <c r="AL384" i="1" s="1"/>
  <c r="AK381" i="1"/>
  <c r="AJ381" i="1"/>
  <c r="AI381" i="1"/>
  <c r="AH381" i="1"/>
  <c r="AG381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BF360" i="1" s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BE358" i="1"/>
  <c r="BD358" i="1"/>
  <c r="BD361" i="1" s="1"/>
  <c r="BC358" i="1"/>
  <c r="BC361" i="1" s="1"/>
  <c r="BB358" i="1"/>
  <c r="BA358" i="1"/>
  <c r="AZ358" i="1"/>
  <c r="AZ361" i="1" s="1"/>
  <c r="AY358" i="1"/>
  <c r="AX358" i="1"/>
  <c r="AW358" i="1"/>
  <c r="AV358" i="1"/>
  <c r="AV361" i="1" s="1"/>
  <c r="AU358" i="1"/>
  <c r="AU361" i="1" s="1"/>
  <c r="AT358" i="1"/>
  <c r="AS358" i="1"/>
  <c r="AR358" i="1"/>
  <c r="AR361" i="1" s="1"/>
  <c r="AQ358" i="1"/>
  <c r="AP358" i="1"/>
  <c r="AO358" i="1"/>
  <c r="AN358" i="1"/>
  <c r="AN361" i="1" s="1"/>
  <c r="AM358" i="1"/>
  <c r="AM361" i="1" s="1"/>
  <c r="AL358" i="1"/>
  <c r="AK358" i="1"/>
  <c r="AJ358" i="1"/>
  <c r="AJ361" i="1" s="1"/>
  <c r="AI358" i="1"/>
  <c r="AH358" i="1"/>
  <c r="AG358" i="1"/>
  <c r="AF358" i="1"/>
  <c r="AF361" i="1" s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BG329" i="1" s="1"/>
  <c r="AF329" i="1"/>
  <c r="BF329" i="1" s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BE327" i="1"/>
  <c r="BD327" i="1"/>
  <c r="BD330" i="1" s="1"/>
  <c r="BC327" i="1"/>
  <c r="BB327" i="1"/>
  <c r="BA327" i="1"/>
  <c r="BA330" i="1" s="1"/>
  <c r="AZ327" i="1"/>
  <c r="AZ330" i="1" s="1"/>
  <c r="AY327" i="1"/>
  <c r="AX327" i="1"/>
  <c r="AW327" i="1"/>
  <c r="AV327" i="1"/>
  <c r="AV330" i="1" s="1"/>
  <c r="AU327" i="1"/>
  <c r="AT327" i="1"/>
  <c r="AS327" i="1"/>
  <c r="AS330" i="1" s="1"/>
  <c r="AR327" i="1"/>
  <c r="AR330" i="1" s="1"/>
  <c r="AQ327" i="1"/>
  <c r="AP327" i="1"/>
  <c r="AO327" i="1"/>
  <c r="AN327" i="1"/>
  <c r="AN330" i="1" s="1"/>
  <c r="AM327" i="1"/>
  <c r="AL327" i="1"/>
  <c r="AK327" i="1"/>
  <c r="AK330" i="1" s="1"/>
  <c r="AJ327" i="1"/>
  <c r="AJ330" i="1" s="1"/>
  <c r="AI327" i="1"/>
  <c r="AH327" i="1"/>
  <c r="AG327" i="1"/>
  <c r="AF327" i="1"/>
  <c r="AF330" i="1" s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BE319" i="1"/>
  <c r="BE322" i="1" s="1"/>
  <c r="BD319" i="1"/>
  <c r="BD322" i="1" s="1"/>
  <c r="BC319" i="1"/>
  <c r="BB319" i="1"/>
  <c r="BA319" i="1"/>
  <c r="AZ319" i="1"/>
  <c r="AZ322" i="1" s="1"/>
  <c r="AY319" i="1"/>
  <c r="AX319" i="1"/>
  <c r="AW319" i="1"/>
  <c r="AW322" i="1" s="1"/>
  <c r="AV319" i="1"/>
  <c r="AV322" i="1" s="1"/>
  <c r="AU319" i="1"/>
  <c r="AT319" i="1"/>
  <c r="AS319" i="1"/>
  <c r="AR319" i="1"/>
  <c r="AR322" i="1" s="1"/>
  <c r="AQ319" i="1"/>
  <c r="AP319" i="1"/>
  <c r="AO319" i="1"/>
  <c r="AO322" i="1" s="1"/>
  <c r="AN319" i="1"/>
  <c r="AN322" i="1" s="1"/>
  <c r="AM319" i="1"/>
  <c r="AL319" i="1"/>
  <c r="AK319" i="1"/>
  <c r="AJ319" i="1"/>
  <c r="AI319" i="1"/>
  <c r="AH319" i="1"/>
  <c r="AG319" i="1"/>
  <c r="AG322" i="1" s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BG298" i="1" s="1"/>
  <c r="AF298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BF297" i="1" s="1"/>
  <c r="BE296" i="1"/>
  <c r="BE299" i="1" s="1"/>
  <c r="BD296" i="1"/>
  <c r="BC296" i="1"/>
  <c r="BB296" i="1"/>
  <c r="BB299" i="1" s="1"/>
  <c r="BA296" i="1"/>
  <c r="BA299" i="1" s="1"/>
  <c r="AZ296" i="1"/>
  <c r="AY296" i="1"/>
  <c r="AX296" i="1"/>
  <c r="AW296" i="1"/>
  <c r="AW299" i="1" s="1"/>
  <c r="AV296" i="1"/>
  <c r="AU296" i="1"/>
  <c r="AT296" i="1"/>
  <c r="AS296" i="1"/>
  <c r="AS299" i="1" s="1"/>
  <c r="AR296" i="1"/>
  <c r="AQ296" i="1"/>
  <c r="AQ299" i="1" s="1"/>
  <c r="AP296" i="1"/>
  <c r="AP299" i="1" s="1"/>
  <c r="AO296" i="1"/>
  <c r="AO299" i="1" s="1"/>
  <c r="AN296" i="1"/>
  <c r="AM296" i="1"/>
  <c r="AL296" i="1"/>
  <c r="AL299" i="1" s="1"/>
  <c r="AK296" i="1"/>
  <c r="AK299" i="1" s="1"/>
  <c r="AJ296" i="1"/>
  <c r="AI296" i="1"/>
  <c r="AH296" i="1"/>
  <c r="AG296" i="1"/>
  <c r="AG299" i="1" s="1"/>
  <c r="AF296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BE288" i="1"/>
  <c r="BE291" i="1" s="1"/>
  <c r="BD288" i="1"/>
  <c r="BC288" i="1"/>
  <c r="BB288" i="1"/>
  <c r="BB291" i="1" s="1"/>
  <c r="BA288" i="1"/>
  <c r="BA291" i="1" s="1"/>
  <c r="AZ288" i="1"/>
  <c r="AY288" i="1"/>
  <c r="AX288" i="1"/>
  <c r="AW288" i="1"/>
  <c r="AW291" i="1" s="1"/>
  <c r="AV288" i="1"/>
  <c r="AU288" i="1"/>
  <c r="AT288" i="1"/>
  <c r="AT291" i="1" s="1"/>
  <c r="AS288" i="1"/>
  <c r="AS291" i="1" s="1"/>
  <c r="AR288" i="1"/>
  <c r="AQ288" i="1"/>
  <c r="AP288" i="1"/>
  <c r="AO288" i="1"/>
  <c r="AO291" i="1" s="1"/>
  <c r="AN288" i="1"/>
  <c r="AM288" i="1"/>
  <c r="AL288" i="1"/>
  <c r="AL291" i="1" s="1"/>
  <c r="AK288" i="1"/>
  <c r="AK291" i="1" s="1"/>
  <c r="AJ288" i="1"/>
  <c r="AI288" i="1"/>
  <c r="AH288" i="1"/>
  <c r="AG288" i="1"/>
  <c r="AG291" i="1" s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BG266" i="1" s="1"/>
  <c r="AF266" i="1"/>
  <c r="BF266" i="1" s="1"/>
  <c r="BE265" i="1"/>
  <c r="BD265" i="1"/>
  <c r="BC265" i="1"/>
  <c r="BC268" i="1" s="1"/>
  <c r="BB265" i="1"/>
  <c r="BB268" i="1" s="1"/>
  <c r="BA265" i="1"/>
  <c r="AZ265" i="1"/>
  <c r="AY265" i="1"/>
  <c r="AY268" i="1" s="1"/>
  <c r="AX265" i="1"/>
  <c r="AX268" i="1" s="1"/>
  <c r="AW265" i="1"/>
  <c r="AV265" i="1"/>
  <c r="AU265" i="1"/>
  <c r="AU268" i="1" s="1"/>
  <c r="AT265" i="1"/>
  <c r="AT268" i="1" s="1"/>
  <c r="AS265" i="1"/>
  <c r="AR265" i="1"/>
  <c r="AQ265" i="1"/>
  <c r="AQ268" i="1" s="1"/>
  <c r="AP265" i="1"/>
  <c r="AP268" i="1" s="1"/>
  <c r="AO265" i="1"/>
  <c r="AN265" i="1"/>
  <c r="AM265" i="1"/>
  <c r="AM268" i="1" s="1"/>
  <c r="AL265" i="1"/>
  <c r="AL268" i="1" s="1"/>
  <c r="AK265" i="1"/>
  <c r="AJ265" i="1"/>
  <c r="AI265" i="1"/>
  <c r="AH265" i="1"/>
  <c r="AH268" i="1" s="1"/>
  <c r="AG265" i="1"/>
  <c r="AF265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BG259" i="1" s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BG258" i="1" s="1"/>
  <c r="BE257" i="1"/>
  <c r="BD257" i="1"/>
  <c r="BC257" i="1"/>
  <c r="BC260" i="1" s="1"/>
  <c r="BB257" i="1"/>
  <c r="BB260" i="1" s="1"/>
  <c r="BA257" i="1"/>
  <c r="AZ257" i="1"/>
  <c r="AY257" i="1"/>
  <c r="AY260" i="1" s="1"/>
  <c r="AX257" i="1"/>
  <c r="AX260" i="1" s="1"/>
  <c r="AW257" i="1"/>
  <c r="AV257" i="1"/>
  <c r="AU257" i="1"/>
  <c r="AT257" i="1"/>
  <c r="AT260" i="1" s="1"/>
  <c r="AS257" i="1"/>
  <c r="AR257" i="1"/>
  <c r="AQ257" i="1"/>
  <c r="AQ260" i="1" s="1"/>
  <c r="AP257" i="1"/>
  <c r="AP260" i="1" s="1"/>
  <c r="AO257" i="1"/>
  <c r="AN257" i="1"/>
  <c r="AM257" i="1"/>
  <c r="AL257" i="1"/>
  <c r="AK257" i="1"/>
  <c r="AJ257" i="1"/>
  <c r="AI257" i="1"/>
  <c r="AI260" i="1" s="1"/>
  <c r="AH257" i="1"/>
  <c r="AH260" i="1" s="1"/>
  <c r="AG257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BE234" i="1"/>
  <c r="BD234" i="1"/>
  <c r="BD237" i="1" s="1"/>
  <c r="BC234" i="1"/>
  <c r="BC237" i="1" s="1"/>
  <c r="BB234" i="1"/>
  <c r="BA234" i="1"/>
  <c r="AZ234" i="1"/>
  <c r="AZ237" i="1" s="1"/>
  <c r="AY234" i="1"/>
  <c r="AX234" i="1"/>
  <c r="AW234" i="1"/>
  <c r="AV234" i="1"/>
  <c r="AV237" i="1" s="1"/>
  <c r="AU234" i="1"/>
  <c r="AU237" i="1" s="1"/>
  <c r="AT234" i="1"/>
  <c r="AS234" i="1"/>
  <c r="AR234" i="1"/>
  <c r="AR237" i="1" s="1"/>
  <c r="AQ234" i="1"/>
  <c r="AP234" i="1"/>
  <c r="AO234" i="1"/>
  <c r="AN234" i="1"/>
  <c r="AN237" i="1" s="1"/>
  <c r="AM234" i="1"/>
  <c r="AM237" i="1" s="1"/>
  <c r="AL234" i="1"/>
  <c r="AK234" i="1"/>
  <c r="AJ234" i="1"/>
  <c r="AJ237" i="1" s="1"/>
  <c r="AI234" i="1"/>
  <c r="AH234" i="1"/>
  <c r="AG234" i="1"/>
  <c r="AF234" i="1"/>
  <c r="AF237" i="1" s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BG228" i="1" s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BE226" i="1"/>
  <c r="BD226" i="1"/>
  <c r="BD229" i="1" s="1"/>
  <c r="BC226" i="1"/>
  <c r="BB226" i="1"/>
  <c r="BA226" i="1"/>
  <c r="AZ226" i="1"/>
  <c r="AZ229" i="1" s="1"/>
  <c r="AY226" i="1"/>
  <c r="AX226" i="1"/>
  <c r="AW226" i="1"/>
  <c r="AV226" i="1"/>
  <c r="AV229" i="1" s="1"/>
  <c r="AU226" i="1"/>
  <c r="AT226" i="1"/>
  <c r="AS226" i="1"/>
  <c r="AR226" i="1"/>
  <c r="AR229" i="1" s="1"/>
  <c r="AQ226" i="1"/>
  <c r="AP226" i="1"/>
  <c r="AO226" i="1"/>
  <c r="AN226" i="1"/>
  <c r="AN229" i="1" s="1"/>
  <c r="AM226" i="1"/>
  <c r="AL226" i="1"/>
  <c r="AK226" i="1"/>
  <c r="AJ226" i="1"/>
  <c r="AI226" i="1"/>
  <c r="AH226" i="1"/>
  <c r="AG226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BE203" i="1"/>
  <c r="BD203" i="1"/>
  <c r="BD206" i="1" s="1"/>
  <c r="BC203" i="1"/>
  <c r="BC206" i="1" s="1"/>
  <c r="BB203" i="1"/>
  <c r="BA203" i="1"/>
  <c r="AZ203" i="1"/>
  <c r="AY203" i="1"/>
  <c r="AY206" i="1" s="1"/>
  <c r="AX203" i="1"/>
  <c r="AW203" i="1"/>
  <c r="AV203" i="1"/>
  <c r="AU203" i="1"/>
  <c r="AU206" i="1" s="1"/>
  <c r="AT203" i="1"/>
  <c r="AS203" i="1"/>
  <c r="AR203" i="1"/>
  <c r="AQ203" i="1"/>
  <c r="AQ206" i="1" s="1"/>
  <c r="AP203" i="1"/>
  <c r="AO203" i="1"/>
  <c r="AN203" i="1"/>
  <c r="AM203" i="1"/>
  <c r="AM206" i="1" s="1"/>
  <c r="AL203" i="1"/>
  <c r="AK203" i="1"/>
  <c r="AJ203" i="1"/>
  <c r="AI203" i="1"/>
  <c r="AI206" i="1" s="1"/>
  <c r="AH203" i="1"/>
  <c r="AG203" i="1"/>
  <c r="AF203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BE195" i="1"/>
  <c r="BD195" i="1"/>
  <c r="BD198" i="1" s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72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BF173" i="1" s="1"/>
  <c r="BE172" i="1"/>
  <c r="BD172" i="1"/>
  <c r="BC172" i="1"/>
  <c r="BB172" i="1"/>
  <c r="BA172" i="1"/>
  <c r="AZ172" i="1"/>
  <c r="AY172" i="1"/>
  <c r="AY175" i="1" s="1"/>
  <c r="AX172" i="1"/>
  <c r="AX175" i="1" s="1"/>
  <c r="AW172" i="1"/>
  <c r="AV172" i="1"/>
  <c r="AU172" i="1"/>
  <c r="AU175" i="1" s="1"/>
  <c r="AT172" i="1"/>
  <c r="AT175" i="1" s="1"/>
  <c r="AS172" i="1"/>
  <c r="AR172" i="1"/>
  <c r="AQ172" i="1"/>
  <c r="AP172" i="1"/>
  <c r="AP175" i="1" s="1"/>
  <c r="AO172" i="1"/>
  <c r="AN172" i="1"/>
  <c r="AM172" i="1"/>
  <c r="AL172" i="1"/>
  <c r="AK172" i="1"/>
  <c r="AJ172" i="1"/>
  <c r="AI172" i="1"/>
  <c r="AH172" i="1"/>
  <c r="AH175" i="1" s="1"/>
  <c r="AG172" i="1"/>
  <c r="AF195" i="1"/>
  <c r="AF196" i="1"/>
  <c r="AF19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BE164" i="1"/>
  <c r="BD164" i="1"/>
  <c r="BD167" i="1" s="1"/>
  <c r="BC164" i="1"/>
  <c r="BB164" i="1"/>
  <c r="BA164" i="1"/>
  <c r="AZ164" i="1"/>
  <c r="AZ167" i="1" s="1"/>
  <c r="AY164" i="1"/>
  <c r="AX164" i="1"/>
  <c r="AW164" i="1"/>
  <c r="AV164" i="1"/>
  <c r="AV167" i="1" s="1"/>
  <c r="AU164" i="1"/>
  <c r="AT164" i="1"/>
  <c r="AS164" i="1"/>
  <c r="AR164" i="1"/>
  <c r="AR167" i="1" s="1"/>
  <c r="AQ164" i="1"/>
  <c r="AP164" i="1"/>
  <c r="AO164" i="1"/>
  <c r="AN164" i="1"/>
  <c r="AM164" i="1"/>
  <c r="AL164" i="1"/>
  <c r="AK164" i="1"/>
  <c r="AJ164" i="1"/>
  <c r="AJ167" i="1" s="1"/>
  <c r="AI164" i="1"/>
  <c r="AH164" i="1"/>
  <c r="AG164" i="1"/>
  <c r="BG164" i="1" s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BE141" i="1"/>
  <c r="BE144" i="1" s="1"/>
  <c r="BD141" i="1"/>
  <c r="BC141" i="1"/>
  <c r="BB141" i="1"/>
  <c r="BA141" i="1"/>
  <c r="BA144" i="1" s="1"/>
  <c r="AZ141" i="1"/>
  <c r="AY141" i="1"/>
  <c r="AX141" i="1"/>
  <c r="AW141" i="1"/>
  <c r="AW144" i="1" s="1"/>
  <c r="AV141" i="1"/>
  <c r="AU141" i="1"/>
  <c r="AT141" i="1"/>
  <c r="AS141" i="1"/>
  <c r="AS144" i="1" s="1"/>
  <c r="AR141" i="1"/>
  <c r="AQ141" i="1"/>
  <c r="AQ144" i="1" s="1"/>
  <c r="AP141" i="1"/>
  <c r="AO141" i="1"/>
  <c r="AO144" i="1" s="1"/>
  <c r="AN141" i="1"/>
  <c r="AM141" i="1"/>
  <c r="AL141" i="1"/>
  <c r="AK141" i="1"/>
  <c r="AK144" i="1" s="1"/>
  <c r="AJ141" i="1"/>
  <c r="AI141" i="1"/>
  <c r="AH141" i="1"/>
  <c r="AG141" i="1"/>
  <c r="BG141" i="1" s="1"/>
  <c r="AF141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BE133" i="1"/>
  <c r="BD133" i="1"/>
  <c r="BC133" i="1"/>
  <c r="BB133" i="1"/>
  <c r="BA133" i="1"/>
  <c r="BA136" i="1" s="1"/>
  <c r="AZ133" i="1"/>
  <c r="AY133" i="1"/>
  <c r="AX133" i="1"/>
  <c r="AW133" i="1"/>
  <c r="AW136" i="1" s="1"/>
  <c r="AV133" i="1"/>
  <c r="AU133" i="1"/>
  <c r="AT133" i="1"/>
  <c r="AS133" i="1"/>
  <c r="AS136" i="1" s="1"/>
  <c r="AR133" i="1"/>
  <c r="AQ133" i="1"/>
  <c r="AP133" i="1"/>
  <c r="AO133" i="1"/>
  <c r="AN133" i="1"/>
  <c r="AM133" i="1"/>
  <c r="AL133" i="1"/>
  <c r="AK133" i="1"/>
  <c r="AK136" i="1" s="1"/>
  <c r="AJ133" i="1"/>
  <c r="AI133" i="1"/>
  <c r="AH133" i="1"/>
  <c r="AG133" i="1"/>
  <c r="BG133" i="1" s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BE110" i="1"/>
  <c r="BD110" i="1"/>
  <c r="BC110" i="1"/>
  <c r="BB110" i="1"/>
  <c r="BB113" i="1" s="1"/>
  <c r="BA110" i="1"/>
  <c r="AZ110" i="1"/>
  <c r="AY110" i="1"/>
  <c r="AX110" i="1"/>
  <c r="AX113" i="1" s="1"/>
  <c r="AW110" i="1"/>
  <c r="AV110" i="1"/>
  <c r="AU110" i="1"/>
  <c r="AT110" i="1"/>
  <c r="AT113" i="1" s="1"/>
  <c r="AS110" i="1"/>
  <c r="AR110" i="1"/>
  <c r="AQ110" i="1"/>
  <c r="AP110" i="1"/>
  <c r="AP113" i="1" s="1"/>
  <c r="AO110" i="1"/>
  <c r="AN110" i="1"/>
  <c r="AM110" i="1"/>
  <c r="AL110" i="1"/>
  <c r="AL113" i="1" s="1"/>
  <c r="AK110" i="1"/>
  <c r="AJ110" i="1"/>
  <c r="AI110" i="1"/>
  <c r="AH110" i="1"/>
  <c r="AG110" i="1"/>
  <c r="AF110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BG103" i="1" s="1"/>
  <c r="BE102" i="1"/>
  <c r="BD102" i="1"/>
  <c r="BC102" i="1"/>
  <c r="BB102" i="1"/>
  <c r="BB105" i="1" s="1"/>
  <c r="BA102" i="1"/>
  <c r="AZ102" i="1"/>
  <c r="AY102" i="1"/>
  <c r="AY105" i="1" s="1"/>
  <c r="AX102" i="1"/>
  <c r="AX105" i="1" s="1"/>
  <c r="AW102" i="1"/>
  <c r="AV102" i="1"/>
  <c r="AU102" i="1"/>
  <c r="AU105" i="1" s="1"/>
  <c r="AT102" i="1"/>
  <c r="AT105" i="1" s="1"/>
  <c r="AS102" i="1"/>
  <c r="AR102" i="1"/>
  <c r="AQ102" i="1"/>
  <c r="AP102" i="1"/>
  <c r="AP105" i="1" s="1"/>
  <c r="AO102" i="1"/>
  <c r="AN102" i="1"/>
  <c r="AM102" i="1"/>
  <c r="AL102" i="1"/>
  <c r="AL105" i="1" s="1"/>
  <c r="AK102" i="1"/>
  <c r="AJ102" i="1"/>
  <c r="AI102" i="1"/>
  <c r="AI105" i="1" s="1"/>
  <c r="AH102" i="1"/>
  <c r="AH105" i="1" s="1"/>
  <c r="AG102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BE79" i="1"/>
  <c r="BD79" i="1"/>
  <c r="BD82" i="1" s="1"/>
  <c r="BC79" i="1"/>
  <c r="BC82" i="1" s="1"/>
  <c r="BB79" i="1"/>
  <c r="BA79" i="1"/>
  <c r="AZ79" i="1"/>
  <c r="AY79" i="1"/>
  <c r="AY82" i="1" s="1"/>
  <c r="AX79" i="1"/>
  <c r="AW79" i="1"/>
  <c r="AV79" i="1"/>
  <c r="AV82" i="1" s="1"/>
  <c r="AU79" i="1"/>
  <c r="AT79" i="1"/>
  <c r="AS79" i="1"/>
  <c r="AR79" i="1"/>
  <c r="AQ79" i="1"/>
  <c r="AQ82" i="1" s="1"/>
  <c r="AP79" i="1"/>
  <c r="AO79" i="1"/>
  <c r="AN79" i="1"/>
  <c r="AN82" i="1" s="1"/>
  <c r="AM79" i="1"/>
  <c r="AM82" i="1" s="1"/>
  <c r="AL79" i="1"/>
  <c r="AK79" i="1"/>
  <c r="AJ79" i="1"/>
  <c r="AI79" i="1"/>
  <c r="AH79" i="1"/>
  <c r="AG79" i="1"/>
  <c r="AF79" i="1"/>
  <c r="AF82" i="1" s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BG73" i="1" s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BE71" i="1"/>
  <c r="BD71" i="1"/>
  <c r="BC71" i="1"/>
  <c r="BC74" i="1" s="1"/>
  <c r="BB71" i="1"/>
  <c r="BA71" i="1"/>
  <c r="AZ71" i="1"/>
  <c r="AZ74" i="1" s="1"/>
  <c r="AY71" i="1"/>
  <c r="AY74" i="1" s="1"/>
  <c r="AX71" i="1"/>
  <c r="AW71" i="1"/>
  <c r="AV71" i="1"/>
  <c r="AV74" i="1" s="1"/>
  <c r="AU71" i="1"/>
  <c r="AU74" i="1" s="1"/>
  <c r="AT71" i="1"/>
  <c r="AS71" i="1"/>
  <c r="AR71" i="1"/>
  <c r="AQ71" i="1"/>
  <c r="AP71" i="1"/>
  <c r="AO71" i="1"/>
  <c r="AN71" i="1"/>
  <c r="AN74" i="1" s="1"/>
  <c r="AM71" i="1"/>
  <c r="AM74" i="1" s="1"/>
  <c r="AL71" i="1"/>
  <c r="AK71" i="1"/>
  <c r="AJ71" i="1"/>
  <c r="AJ74" i="1" s="1"/>
  <c r="AI71" i="1"/>
  <c r="AH71" i="1"/>
  <c r="AG71" i="1"/>
  <c r="AF785" i="1"/>
  <c r="AF786" i="1"/>
  <c r="AF784" i="1"/>
  <c r="AF754" i="1"/>
  <c r="BF754" i="1" s="1"/>
  <c r="AF755" i="1"/>
  <c r="BF755" i="1" s="1"/>
  <c r="AF753" i="1"/>
  <c r="AF723" i="1"/>
  <c r="BF723" i="1" s="1"/>
  <c r="AF724" i="1"/>
  <c r="AF722" i="1"/>
  <c r="AF692" i="1"/>
  <c r="AF693" i="1"/>
  <c r="BF693" i="1" s="1"/>
  <c r="AF691" i="1"/>
  <c r="AF661" i="1"/>
  <c r="AF662" i="1"/>
  <c r="AF660" i="1"/>
  <c r="BF660" i="1" s="1"/>
  <c r="AF630" i="1"/>
  <c r="AF631" i="1"/>
  <c r="BF631" i="1" s="1"/>
  <c r="AF629" i="1"/>
  <c r="AF599" i="1"/>
  <c r="AF600" i="1"/>
  <c r="BF600" i="1" s="1"/>
  <c r="AF598" i="1"/>
  <c r="AF568" i="1"/>
  <c r="AF569" i="1"/>
  <c r="AF567" i="1"/>
  <c r="BF567" i="1" s="1"/>
  <c r="AF537" i="1"/>
  <c r="AF538" i="1"/>
  <c r="BF538" i="1" s="1"/>
  <c r="AF536" i="1"/>
  <c r="BF536" i="1" s="1"/>
  <c r="AF506" i="1"/>
  <c r="AF507" i="1"/>
  <c r="AF505" i="1"/>
  <c r="BF505" i="1" s="1"/>
  <c r="AF475" i="1"/>
  <c r="AF476" i="1"/>
  <c r="AF474" i="1"/>
  <c r="BF474" i="1" s="1"/>
  <c r="AF444" i="1"/>
  <c r="AF445" i="1"/>
  <c r="AF443" i="1"/>
  <c r="AF413" i="1"/>
  <c r="BF413" i="1" s="1"/>
  <c r="AF414" i="1"/>
  <c r="AF412" i="1"/>
  <c r="AF382" i="1"/>
  <c r="AF383" i="1"/>
  <c r="AF381" i="1"/>
  <c r="AF351" i="1"/>
  <c r="AF352" i="1"/>
  <c r="AF350" i="1"/>
  <c r="BF350" i="1" s="1"/>
  <c r="AF320" i="1"/>
  <c r="BF320" i="1" s="1"/>
  <c r="AF321" i="1"/>
  <c r="AF319" i="1"/>
  <c r="AF289" i="1"/>
  <c r="AF290" i="1"/>
  <c r="BF290" i="1" s="1"/>
  <c r="AF288" i="1"/>
  <c r="AF258" i="1"/>
  <c r="AF259" i="1"/>
  <c r="AF257" i="1"/>
  <c r="BF257" i="1" s="1"/>
  <c r="AF227" i="1"/>
  <c r="AF228" i="1"/>
  <c r="AF226" i="1"/>
  <c r="AF229" i="1" s="1"/>
  <c r="AF166" i="1"/>
  <c r="BF166" i="1" s="1"/>
  <c r="AF164" i="1"/>
  <c r="AF134" i="1"/>
  <c r="AF135" i="1"/>
  <c r="AF133" i="1"/>
  <c r="AF136" i="1" s="1"/>
  <c r="AF103" i="1"/>
  <c r="AF104" i="1"/>
  <c r="AF102" i="1"/>
  <c r="AF72" i="1"/>
  <c r="BF72" i="1" s="1"/>
  <c r="AF73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BG949" i="1" s="1"/>
  <c r="AF949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BE947" i="1"/>
  <c r="BD947" i="1"/>
  <c r="BC947" i="1"/>
  <c r="BB947" i="1"/>
  <c r="BA947" i="1"/>
  <c r="BA950" i="1" s="1"/>
  <c r="AZ947" i="1"/>
  <c r="AY947" i="1"/>
  <c r="AX947" i="1"/>
  <c r="AW947" i="1"/>
  <c r="AV947" i="1"/>
  <c r="AV950" i="1" s="1"/>
  <c r="AU947" i="1"/>
  <c r="AT947" i="1"/>
  <c r="AS947" i="1"/>
  <c r="AS950" i="1" s="1"/>
  <c r="AR947" i="1"/>
  <c r="AQ947" i="1"/>
  <c r="AP947" i="1"/>
  <c r="AO947" i="1"/>
  <c r="AN947" i="1"/>
  <c r="AN950" i="1" s="1"/>
  <c r="AM947" i="1"/>
  <c r="AL947" i="1"/>
  <c r="AK947" i="1"/>
  <c r="AK950" i="1" s="1"/>
  <c r="AJ947" i="1"/>
  <c r="AI947" i="1"/>
  <c r="AH947" i="1"/>
  <c r="AG947" i="1"/>
  <c r="AF947" i="1"/>
  <c r="AF950" i="1" s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BE939" i="1"/>
  <c r="BD939" i="1"/>
  <c r="BC939" i="1"/>
  <c r="BB939" i="1"/>
  <c r="BA939" i="1"/>
  <c r="AZ939" i="1"/>
  <c r="AY939" i="1"/>
  <c r="AX939" i="1"/>
  <c r="AW939" i="1"/>
  <c r="AV939" i="1"/>
  <c r="AV942" i="1" s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40" i="1"/>
  <c r="AF941" i="1"/>
  <c r="AF939" i="1"/>
  <c r="BG947" i="1"/>
  <c r="BG948" i="1"/>
  <c r="BE950" i="1"/>
  <c r="BD950" i="1"/>
  <c r="BC950" i="1"/>
  <c r="AY950" i="1"/>
  <c r="AW950" i="1"/>
  <c r="AU950" i="1"/>
  <c r="AQ950" i="1"/>
  <c r="AO950" i="1"/>
  <c r="AM950" i="1"/>
  <c r="AI950" i="1"/>
  <c r="AG950" i="1"/>
  <c r="BG939" i="1"/>
  <c r="BG940" i="1"/>
  <c r="BF939" i="1"/>
  <c r="BF941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BG917" i="1" s="1"/>
  <c r="AF917" i="1"/>
  <c r="BE916" i="1"/>
  <c r="BD916" i="1"/>
  <c r="BC916" i="1"/>
  <c r="BC919" i="1" s="1"/>
  <c r="BB916" i="1"/>
  <c r="BA916" i="1"/>
  <c r="AZ916" i="1"/>
  <c r="AY916" i="1"/>
  <c r="AX916" i="1"/>
  <c r="AW916" i="1"/>
  <c r="AV916" i="1"/>
  <c r="AU916" i="1"/>
  <c r="AU919" i="1" s="1"/>
  <c r="AT916" i="1"/>
  <c r="AS916" i="1"/>
  <c r="AR916" i="1"/>
  <c r="AQ916" i="1"/>
  <c r="AQ919" i="1" s="1"/>
  <c r="AP916" i="1"/>
  <c r="AO916" i="1"/>
  <c r="AN916" i="1"/>
  <c r="AM916" i="1"/>
  <c r="AL916" i="1"/>
  <c r="AK916" i="1"/>
  <c r="AJ916" i="1"/>
  <c r="AI916" i="1"/>
  <c r="AI919" i="1" s="1"/>
  <c r="AH916" i="1"/>
  <c r="AG916" i="1"/>
  <c r="AF916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BG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9" i="1"/>
  <c r="AF910" i="1"/>
  <c r="AF908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BE885" i="1"/>
  <c r="BD885" i="1"/>
  <c r="BC885" i="1"/>
  <c r="BB885" i="1"/>
  <c r="BB888" i="1" s="1"/>
  <c r="BA885" i="1"/>
  <c r="AZ885" i="1"/>
  <c r="AY885" i="1"/>
  <c r="AX885" i="1"/>
  <c r="AX888" i="1" s="1"/>
  <c r="AW885" i="1"/>
  <c r="AV885" i="1"/>
  <c r="AU885" i="1"/>
  <c r="AT885" i="1"/>
  <c r="AS885" i="1"/>
  <c r="AR885" i="1"/>
  <c r="AQ885" i="1"/>
  <c r="AQ888" i="1" s="1"/>
  <c r="AP885" i="1"/>
  <c r="AO885" i="1"/>
  <c r="AN885" i="1"/>
  <c r="AM885" i="1"/>
  <c r="AL885" i="1"/>
  <c r="AL888" i="1" s="1"/>
  <c r="AK885" i="1"/>
  <c r="AJ885" i="1"/>
  <c r="AI885" i="1"/>
  <c r="AH885" i="1"/>
  <c r="AH888" i="1" s="1"/>
  <c r="AG885" i="1"/>
  <c r="AF885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8" i="1"/>
  <c r="AF879" i="1"/>
  <c r="AF877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BE854" i="1"/>
  <c r="BD854" i="1"/>
  <c r="BC854" i="1"/>
  <c r="BB854" i="1"/>
  <c r="BA854" i="1"/>
  <c r="AZ854" i="1"/>
  <c r="AY854" i="1"/>
  <c r="AX854" i="1"/>
  <c r="AX857" i="1" s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H857" i="1" s="1"/>
  <c r="AG854" i="1"/>
  <c r="AF854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7" i="1"/>
  <c r="AF848" i="1"/>
  <c r="AF846" i="1"/>
  <c r="BG916" i="1"/>
  <c r="AY919" i="1"/>
  <c r="AM919" i="1"/>
  <c r="AJ919" i="1"/>
  <c r="AW888" i="1"/>
  <c r="AT888" i="1"/>
  <c r="AP888" i="1"/>
  <c r="AK888" i="1"/>
  <c r="BG878" i="1"/>
  <c r="BB857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BG825" i="1" s="1"/>
  <c r="AF825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BE823" i="1"/>
  <c r="BE826" i="1" s="1"/>
  <c r="BD823" i="1"/>
  <c r="BD826" i="1" s="1"/>
  <c r="BC823" i="1"/>
  <c r="BB823" i="1"/>
  <c r="BA823" i="1"/>
  <c r="BA826" i="1" s="1"/>
  <c r="AZ823" i="1"/>
  <c r="AZ826" i="1" s="1"/>
  <c r="AY823" i="1"/>
  <c r="AX823" i="1"/>
  <c r="AW823" i="1"/>
  <c r="AW826" i="1" s="1"/>
  <c r="AV823" i="1"/>
  <c r="AU823" i="1"/>
  <c r="AT823" i="1"/>
  <c r="AS823" i="1"/>
  <c r="AS826" i="1" s="1"/>
  <c r="AR823" i="1"/>
  <c r="AR826" i="1" s="1"/>
  <c r="AQ823" i="1"/>
  <c r="AP823" i="1"/>
  <c r="AO823" i="1"/>
  <c r="AO826" i="1" s="1"/>
  <c r="AN823" i="1"/>
  <c r="AN826" i="1" s="1"/>
  <c r="AM823" i="1"/>
  <c r="AL823" i="1"/>
  <c r="AK823" i="1"/>
  <c r="AK826" i="1" s="1"/>
  <c r="AJ823" i="1"/>
  <c r="AJ826" i="1" s="1"/>
  <c r="AI823" i="1"/>
  <c r="AH823" i="1"/>
  <c r="AG823" i="1"/>
  <c r="AG826" i="1" s="1"/>
  <c r="AF823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BG815" i="1" s="1"/>
  <c r="AF816" i="1"/>
  <c r="AF817" i="1"/>
  <c r="AF815" i="1"/>
  <c r="BG823" i="1"/>
  <c r="BC826" i="1"/>
  <c r="AU826" i="1"/>
  <c r="AM826" i="1"/>
  <c r="BG817" i="1"/>
  <c r="BC795" i="1"/>
  <c r="BB795" i="1"/>
  <c r="AR795" i="1"/>
  <c r="AL795" i="1"/>
  <c r="BF786" i="1"/>
  <c r="BE787" i="1"/>
  <c r="BF761" i="1"/>
  <c r="BF762" i="1"/>
  <c r="BD764" i="1"/>
  <c r="BG754" i="1"/>
  <c r="BD756" i="1"/>
  <c r="AZ756" i="1"/>
  <c r="AV756" i="1"/>
  <c r="AR756" i="1"/>
  <c r="AN756" i="1"/>
  <c r="AF756" i="1"/>
  <c r="BG731" i="1"/>
  <c r="BG732" i="1"/>
  <c r="BF730" i="1"/>
  <c r="BD733" i="1"/>
  <c r="BC733" i="1"/>
  <c r="BA733" i="1"/>
  <c r="AY733" i="1"/>
  <c r="AW733" i="1"/>
  <c r="AV733" i="1"/>
  <c r="AS733" i="1"/>
  <c r="AR733" i="1"/>
  <c r="AQ733" i="1"/>
  <c r="AN733" i="1"/>
  <c r="AM733" i="1"/>
  <c r="AK733" i="1"/>
  <c r="AI733" i="1"/>
  <c r="AG733" i="1"/>
  <c r="AF733" i="1"/>
  <c r="BG724" i="1"/>
  <c r="BE725" i="1"/>
  <c r="BC725" i="1"/>
  <c r="AY725" i="1"/>
  <c r="AW725" i="1"/>
  <c r="AU725" i="1"/>
  <c r="AQ725" i="1"/>
  <c r="AO725" i="1"/>
  <c r="AM725" i="1"/>
  <c r="AI725" i="1"/>
  <c r="AG725" i="1"/>
  <c r="BF699" i="1"/>
  <c r="BF700" i="1"/>
  <c r="BF701" i="1"/>
  <c r="BD702" i="1"/>
  <c r="BB702" i="1"/>
  <c r="AZ702" i="1"/>
  <c r="AX702" i="1"/>
  <c r="AV702" i="1"/>
  <c r="AT702" i="1"/>
  <c r="AR702" i="1"/>
  <c r="AP702" i="1"/>
  <c r="AN702" i="1"/>
  <c r="AL702" i="1"/>
  <c r="AJ702" i="1"/>
  <c r="AH702" i="1"/>
  <c r="AF702" i="1"/>
  <c r="BG692" i="1"/>
  <c r="BF691" i="1"/>
  <c r="AV694" i="1"/>
  <c r="AF694" i="1"/>
  <c r="BF669" i="1"/>
  <c r="BF670" i="1"/>
  <c r="AZ671" i="1"/>
  <c r="AX671" i="1"/>
  <c r="AR671" i="1"/>
  <c r="AQ671" i="1"/>
  <c r="AL671" i="1"/>
  <c r="AJ671" i="1"/>
  <c r="BF662" i="1"/>
  <c r="AL663" i="1"/>
  <c r="BG638" i="1"/>
  <c r="BF638" i="1"/>
  <c r="BF639" i="1"/>
  <c r="BB640" i="1"/>
  <c r="AX640" i="1"/>
  <c r="AT640" i="1"/>
  <c r="AP640" i="1"/>
  <c r="AL640" i="1"/>
  <c r="AH640" i="1"/>
  <c r="BG630" i="1"/>
  <c r="BB632" i="1"/>
  <c r="AT632" i="1"/>
  <c r="AL632" i="1"/>
  <c r="BF607" i="1"/>
  <c r="BF608" i="1"/>
  <c r="BB609" i="1"/>
  <c r="AZ609" i="1"/>
  <c r="AX609" i="1"/>
  <c r="AT609" i="1"/>
  <c r="AR609" i="1"/>
  <c r="AP609" i="1"/>
  <c r="AL609" i="1"/>
  <c r="AJ609" i="1"/>
  <c r="AH609" i="1"/>
  <c r="BG599" i="1"/>
  <c r="BF598" i="1"/>
  <c r="BB601" i="1"/>
  <c r="AZ601" i="1"/>
  <c r="AX601" i="1"/>
  <c r="AT601" i="1"/>
  <c r="AP601" i="1"/>
  <c r="AL601" i="1"/>
  <c r="AH601" i="1"/>
  <c r="BG575" i="1"/>
  <c r="BG576" i="1"/>
  <c r="BG577" i="1"/>
  <c r="BE578" i="1"/>
  <c r="BC578" i="1"/>
  <c r="BA578" i="1"/>
  <c r="AY578" i="1"/>
  <c r="AX578" i="1"/>
  <c r="AW578" i="1"/>
  <c r="AU578" i="1"/>
  <c r="AS578" i="1"/>
  <c r="AQ578" i="1"/>
  <c r="AO578" i="1"/>
  <c r="AM578" i="1"/>
  <c r="AK578" i="1"/>
  <c r="AI578" i="1"/>
  <c r="AH578" i="1"/>
  <c r="AG578" i="1"/>
  <c r="BG567" i="1"/>
  <c r="BG569" i="1"/>
  <c r="BF568" i="1"/>
  <c r="BC570" i="1"/>
  <c r="BA570" i="1"/>
  <c r="AY570" i="1"/>
  <c r="AU570" i="1"/>
  <c r="AS570" i="1"/>
  <c r="AQ570" i="1"/>
  <c r="AM570" i="1"/>
  <c r="AK570" i="1"/>
  <c r="AI570" i="1"/>
  <c r="BG545" i="1"/>
  <c r="BF546" i="1"/>
  <c r="BD547" i="1"/>
  <c r="AX547" i="1"/>
  <c r="AV547" i="1"/>
  <c r="AP547" i="1"/>
  <c r="AN547" i="1"/>
  <c r="AH547" i="1"/>
  <c r="AF547" i="1"/>
  <c r="BC539" i="1"/>
  <c r="BB539" i="1"/>
  <c r="AU539" i="1"/>
  <c r="AT539" i="1"/>
  <c r="AM539" i="1"/>
  <c r="AL539" i="1"/>
  <c r="BG513" i="1"/>
  <c r="BG514" i="1"/>
  <c r="BG515" i="1"/>
  <c r="BE516" i="1"/>
  <c r="BC516" i="1"/>
  <c r="BB516" i="1"/>
  <c r="BA516" i="1"/>
  <c r="AY516" i="1"/>
  <c r="AW516" i="1"/>
  <c r="AU516" i="1"/>
  <c r="AT516" i="1"/>
  <c r="AS516" i="1"/>
  <c r="AQ516" i="1"/>
  <c r="AO516" i="1"/>
  <c r="AM516" i="1"/>
  <c r="AL516" i="1"/>
  <c r="AK516" i="1"/>
  <c r="AI516" i="1"/>
  <c r="AG516" i="1"/>
  <c r="BG505" i="1"/>
  <c r="BG506" i="1"/>
  <c r="BG507" i="1"/>
  <c r="BF506" i="1"/>
  <c r="AY508" i="1"/>
  <c r="AQ508" i="1"/>
  <c r="AI508" i="1"/>
  <c r="BG482" i="1"/>
  <c r="BF482" i="1"/>
  <c r="BF483" i="1"/>
  <c r="BF484" i="1"/>
  <c r="BE485" i="1"/>
  <c r="BD485" i="1"/>
  <c r="BB485" i="1"/>
  <c r="BA485" i="1"/>
  <c r="AZ485" i="1"/>
  <c r="AX485" i="1"/>
  <c r="AW485" i="1"/>
  <c r="AV485" i="1"/>
  <c r="AT485" i="1"/>
  <c r="AS485" i="1"/>
  <c r="AR485" i="1"/>
  <c r="AP485" i="1"/>
  <c r="AO485" i="1"/>
  <c r="AN485" i="1"/>
  <c r="AL485" i="1"/>
  <c r="AK485" i="1"/>
  <c r="AJ485" i="1"/>
  <c r="AH485" i="1"/>
  <c r="AG485" i="1"/>
  <c r="AF485" i="1"/>
  <c r="BG475" i="1"/>
  <c r="BG476" i="1"/>
  <c r="BF476" i="1"/>
  <c r="BD477" i="1"/>
  <c r="AZ477" i="1"/>
  <c r="AV477" i="1"/>
  <c r="AR477" i="1"/>
  <c r="AN477" i="1"/>
  <c r="AJ477" i="1"/>
  <c r="AF477" i="1"/>
  <c r="BG451" i="1"/>
  <c r="BG452" i="1"/>
  <c r="BG453" i="1"/>
  <c r="BF452" i="1"/>
  <c r="BE454" i="1"/>
  <c r="BD454" i="1"/>
  <c r="BC454" i="1"/>
  <c r="BA454" i="1"/>
  <c r="AZ454" i="1"/>
  <c r="AY454" i="1"/>
  <c r="AW454" i="1"/>
  <c r="AV454" i="1"/>
  <c r="AU454" i="1"/>
  <c r="AS454" i="1"/>
  <c r="AR454" i="1"/>
  <c r="AQ454" i="1"/>
  <c r="AO454" i="1"/>
  <c r="AN454" i="1"/>
  <c r="AM454" i="1"/>
  <c r="AK454" i="1"/>
  <c r="AJ454" i="1"/>
  <c r="AI454" i="1"/>
  <c r="AG454" i="1"/>
  <c r="AF454" i="1"/>
  <c r="BG443" i="1"/>
  <c r="BG445" i="1"/>
  <c r="BF443" i="1"/>
  <c r="BF444" i="1"/>
  <c r="BD446" i="1"/>
  <c r="BC446" i="1"/>
  <c r="AZ446" i="1"/>
  <c r="AY446" i="1"/>
  <c r="AV446" i="1"/>
  <c r="AU446" i="1"/>
  <c r="AR446" i="1"/>
  <c r="AQ446" i="1"/>
  <c r="AN446" i="1"/>
  <c r="AM446" i="1"/>
  <c r="AJ446" i="1"/>
  <c r="AI446" i="1"/>
  <c r="BG420" i="1"/>
  <c r="BG421" i="1"/>
  <c r="BG422" i="1"/>
  <c r="BF420" i="1"/>
  <c r="BF421" i="1"/>
  <c r="BF422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BG412" i="1"/>
  <c r="BG414" i="1"/>
  <c r="BF414" i="1"/>
  <c r="BE415" i="1"/>
  <c r="BC415" i="1"/>
  <c r="BB415" i="1"/>
  <c r="BA415" i="1"/>
  <c r="AY415" i="1"/>
  <c r="AX415" i="1"/>
  <c r="AW415" i="1"/>
  <c r="AU415" i="1"/>
  <c r="AT415" i="1"/>
  <c r="AS415" i="1"/>
  <c r="AQ415" i="1"/>
  <c r="AP415" i="1"/>
  <c r="AM415" i="1"/>
  <c r="AL415" i="1"/>
  <c r="AI415" i="1"/>
  <c r="AH415" i="1"/>
  <c r="BG389" i="1"/>
  <c r="BG390" i="1"/>
  <c r="BG391" i="1"/>
  <c r="BE392" i="1"/>
  <c r="BC392" i="1"/>
  <c r="BA392" i="1"/>
  <c r="AY392" i="1"/>
  <c r="AW392" i="1"/>
  <c r="AU392" i="1"/>
  <c r="AS392" i="1"/>
  <c r="AQ392" i="1"/>
  <c r="AO392" i="1"/>
  <c r="AM392" i="1"/>
  <c r="AK392" i="1"/>
  <c r="AI392" i="1"/>
  <c r="AG392" i="1"/>
  <c r="BG381" i="1"/>
  <c r="BG383" i="1"/>
  <c r="BF382" i="1"/>
  <c r="BC384" i="1"/>
  <c r="AY384" i="1"/>
  <c r="AU384" i="1"/>
  <c r="AQ384" i="1"/>
  <c r="AM384" i="1"/>
  <c r="AI384" i="1"/>
  <c r="AH384" i="1"/>
  <c r="BF358" i="1"/>
  <c r="AY361" i="1"/>
  <c r="AQ361" i="1"/>
  <c r="AI361" i="1"/>
  <c r="BF351" i="1"/>
  <c r="BD353" i="1"/>
  <c r="AZ353" i="1"/>
  <c r="AV353" i="1"/>
  <c r="AR353" i="1"/>
  <c r="AN353" i="1"/>
  <c r="AJ353" i="1"/>
  <c r="AF353" i="1"/>
  <c r="BG327" i="1"/>
  <c r="BG328" i="1"/>
  <c r="BE330" i="1"/>
  <c r="BC330" i="1"/>
  <c r="AW330" i="1"/>
  <c r="AU330" i="1"/>
  <c r="AO330" i="1"/>
  <c r="AM330" i="1"/>
  <c r="AG330" i="1"/>
  <c r="BG319" i="1"/>
  <c r="BA322" i="1"/>
  <c r="AS322" i="1"/>
  <c r="AK322" i="1"/>
  <c r="BF296" i="1"/>
  <c r="BD299" i="1"/>
  <c r="BC299" i="1"/>
  <c r="AX299" i="1"/>
  <c r="AT299" i="1"/>
  <c r="AR299" i="1"/>
  <c r="AN299" i="1"/>
  <c r="AM299" i="1"/>
  <c r="AH299" i="1"/>
  <c r="BG289" i="1"/>
  <c r="BF289" i="1"/>
  <c r="AX291" i="1"/>
  <c r="AP291" i="1"/>
  <c r="AH291" i="1"/>
  <c r="BG267" i="1"/>
  <c r="BE268" i="1"/>
  <c r="BD268" i="1"/>
  <c r="BA268" i="1"/>
  <c r="AZ268" i="1"/>
  <c r="AW268" i="1"/>
  <c r="AV268" i="1"/>
  <c r="AS268" i="1"/>
  <c r="AR268" i="1"/>
  <c r="AO268" i="1"/>
  <c r="AK268" i="1"/>
  <c r="AJ268" i="1"/>
  <c r="AG268" i="1"/>
  <c r="BF258" i="1"/>
  <c r="BE260" i="1"/>
  <c r="AZ260" i="1"/>
  <c r="AU260" i="1"/>
  <c r="AM260" i="1"/>
  <c r="AL260" i="1"/>
  <c r="BF234" i="1"/>
  <c r="AY237" i="1"/>
  <c r="AQ237" i="1"/>
  <c r="AI237" i="1"/>
  <c r="BF227" i="1"/>
  <c r="AJ229" i="1"/>
  <c r="BG203" i="1"/>
  <c r="BG204" i="1"/>
  <c r="BE206" i="1"/>
  <c r="BA206" i="1"/>
  <c r="AW206" i="1"/>
  <c r="AS206" i="1"/>
  <c r="AO206" i="1"/>
  <c r="AK206" i="1"/>
  <c r="AG206" i="1"/>
  <c r="BG197" i="1"/>
  <c r="BF196" i="1"/>
  <c r="AU198" i="1"/>
  <c r="AL198" i="1"/>
  <c r="BC175" i="1"/>
  <c r="BB175" i="1"/>
  <c r="AQ175" i="1"/>
  <c r="AM175" i="1"/>
  <c r="AL175" i="1"/>
  <c r="AN167" i="1"/>
  <c r="BG142" i="1"/>
  <c r="BF141" i="1"/>
  <c r="BF142" i="1"/>
  <c r="BF143" i="1"/>
  <c r="BD144" i="1"/>
  <c r="AZ144" i="1"/>
  <c r="AV144" i="1"/>
  <c r="AR144" i="1"/>
  <c r="AN144" i="1"/>
  <c r="AJ144" i="1"/>
  <c r="AF144" i="1"/>
  <c r="BF133" i="1"/>
  <c r="BF135" i="1"/>
  <c r="BE136" i="1"/>
  <c r="AY136" i="1"/>
  <c r="AT136" i="1"/>
  <c r="AO136" i="1"/>
  <c r="AI136" i="1"/>
  <c r="BG110" i="1"/>
  <c r="BG111" i="1"/>
  <c r="BG112" i="1"/>
  <c r="BE113" i="1"/>
  <c r="BC113" i="1"/>
  <c r="BA113" i="1"/>
  <c r="AY113" i="1"/>
  <c r="AW113" i="1"/>
  <c r="AU113" i="1"/>
  <c r="AS113" i="1"/>
  <c r="AQ113" i="1"/>
  <c r="AO113" i="1"/>
  <c r="AM113" i="1"/>
  <c r="AK113" i="1"/>
  <c r="AI113" i="1"/>
  <c r="AG113" i="1"/>
  <c r="BG104" i="1"/>
  <c r="BC105" i="1"/>
  <c r="AQ105" i="1"/>
  <c r="AM105" i="1"/>
  <c r="AF71" i="1"/>
  <c r="BF79" i="1"/>
  <c r="BF80" i="1"/>
  <c r="BB82" i="1"/>
  <c r="AZ82" i="1"/>
  <c r="AX82" i="1"/>
  <c r="AT82" i="1"/>
  <c r="AR82" i="1"/>
  <c r="AP82" i="1"/>
  <c r="AL82" i="1"/>
  <c r="AJ82" i="1"/>
  <c r="AH82" i="1"/>
  <c r="BD74" i="1"/>
  <c r="BB74" i="1"/>
  <c r="AR74" i="1"/>
  <c r="AQ74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BG50" i="1" s="1"/>
  <c r="AF50" i="1"/>
  <c r="BF50" i="1" s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BE48" i="1"/>
  <c r="BE51" i="1" s="1"/>
  <c r="BD48" i="1"/>
  <c r="BD51" i="1" s="1"/>
  <c r="BC48" i="1"/>
  <c r="BB48" i="1"/>
  <c r="BA48" i="1"/>
  <c r="BA51" i="1" s="1"/>
  <c r="AZ48" i="1"/>
  <c r="AZ51" i="1" s="1"/>
  <c r="AY48" i="1"/>
  <c r="AX48" i="1"/>
  <c r="AW48" i="1"/>
  <c r="AW51" i="1" s="1"/>
  <c r="AV48" i="1"/>
  <c r="AU48" i="1"/>
  <c r="AT48" i="1"/>
  <c r="AS48" i="1"/>
  <c r="AS51" i="1" s="1"/>
  <c r="AR48" i="1"/>
  <c r="AR51" i="1" s="1"/>
  <c r="AQ48" i="1"/>
  <c r="AP48" i="1"/>
  <c r="AO48" i="1"/>
  <c r="AO51" i="1" s="1"/>
  <c r="AN48" i="1"/>
  <c r="AN51" i="1" s="1"/>
  <c r="AM48" i="1"/>
  <c r="AL48" i="1"/>
  <c r="AK48" i="1"/>
  <c r="AK51" i="1" s="1"/>
  <c r="AJ48" i="1"/>
  <c r="AJ51" i="1" s="1"/>
  <c r="AI48" i="1"/>
  <c r="AH48" i="1"/>
  <c r="AG48" i="1"/>
  <c r="AG51" i="1" s="1"/>
  <c r="AF48" i="1"/>
  <c r="BF48" i="1" s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BE40" i="1"/>
  <c r="BE43" i="1" s="1"/>
  <c r="BD40" i="1"/>
  <c r="BC40" i="1"/>
  <c r="BB40" i="1"/>
  <c r="BA40" i="1"/>
  <c r="BA43" i="1" s="1"/>
  <c r="AZ40" i="1"/>
  <c r="AY40" i="1"/>
  <c r="AX40" i="1"/>
  <c r="AW40" i="1"/>
  <c r="AW43" i="1" s="1"/>
  <c r="AV40" i="1"/>
  <c r="AU40" i="1"/>
  <c r="AT40" i="1"/>
  <c r="AS40" i="1"/>
  <c r="AS43" i="1" s="1"/>
  <c r="AR40" i="1"/>
  <c r="AQ40" i="1"/>
  <c r="AP40" i="1"/>
  <c r="AO40" i="1"/>
  <c r="AO43" i="1" s="1"/>
  <c r="AN40" i="1"/>
  <c r="AM40" i="1"/>
  <c r="AL40" i="1"/>
  <c r="AK40" i="1"/>
  <c r="AK43" i="1" s="1"/>
  <c r="AJ40" i="1"/>
  <c r="AI40" i="1"/>
  <c r="AH40" i="1"/>
  <c r="AG40" i="1"/>
  <c r="AF41" i="1"/>
  <c r="AF42" i="1"/>
  <c r="AF40" i="1"/>
  <c r="BG48" i="1"/>
  <c r="AV51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AF18" i="1"/>
  <c r="AH18" i="1"/>
  <c r="AJ18" i="1"/>
  <c r="AL18" i="1"/>
  <c r="AN18" i="1"/>
  <c r="AP18" i="1"/>
  <c r="AR18" i="1"/>
  <c r="AT18" i="1"/>
  <c r="AV18" i="1"/>
  <c r="AX18" i="1"/>
  <c r="AZ18" i="1"/>
  <c r="BB18" i="1"/>
  <c r="BD18" i="1"/>
  <c r="AF19" i="1"/>
  <c r="AH19" i="1"/>
  <c r="AJ19" i="1"/>
  <c r="AL19" i="1"/>
  <c r="AL20" i="1" s="1"/>
  <c r="AN19" i="1"/>
  <c r="AP19" i="1"/>
  <c r="AR19" i="1"/>
  <c r="AT19" i="1"/>
  <c r="AV19" i="1"/>
  <c r="AX19" i="1"/>
  <c r="AZ19" i="1"/>
  <c r="BB19" i="1"/>
  <c r="BB20" i="1" s="1"/>
  <c r="BD19" i="1"/>
  <c r="AF9" i="1"/>
  <c r="AF10" i="1"/>
  <c r="AF11" i="1"/>
  <c r="AF12" i="1"/>
  <c r="AG9" i="1"/>
  <c r="AG10" i="1"/>
  <c r="AG11" i="1"/>
  <c r="AG12" i="1"/>
  <c r="AH9" i="1"/>
  <c r="AH10" i="1"/>
  <c r="AH11" i="1"/>
  <c r="AH12" i="1"/>
  <c r="AI9" i="1"/>
  <c r="AI10" i="1"/>
  <c r="AI11" i="1"/>
  <c r="AI12" i="1"/>
  <c r="AJ9" i="1"/>
  <c r="AJ10" i="1"/>
  <c r="AJ11" i="1"/>
  <c r="AJ12" i="1"/>
  <c r="AK9" i="1"/>
  <c r="AK10" i="1"/>
  <c r="AK11" i="1"/>
  <c r="AK12" i="1"/>
  <c r="AL9" i="1"/>
  <c r="AL10" i="1"/>
  <c r="AL11" i="1"/>
  <c r="AL12" i="1"/>
  <c r="AM9" i="1"/>
  <c r="AM10" i="1"/>
  <c r="AM11" i="1"/>
  <c r="AM12" i="1"/>
  <c r="AN9" i="1"/>
  <c r="AN10" i="1"/>
  <c r="AN11" i="1"/>
  <c r="AN12" i="1"/>
  <c r="AO9" i="1"/>
  <c r="AO10" i="1"/>
  <c r="AO11" i="1"/>
  <c r="AO12" i="1"/>
  <c r="AP9" i="1"/>
  <c r="AP10" i="1"/>
  <c r="AP11" i="1"/>
  <c r="AP12" i="1"/>
  <c r="AQ9" i="1"/>
  <c r="AQ10" i="1"/>
  <c r="AQ11" i="1"/>
  <c r="AQ12" i="1"/>
  <c r="AR9" i="1"/>
  <c r="AR10" i="1"/>
  <c r="AR11" i="1"/>
  <c r="AR12" i="1"/>
  <c r="AS9" i="1"/>
  <c r="AS10" i="1"/>
  <c r="AS11" i="1"/>
  <c r="AS12" i="1"/>
  <c r="AT9" i="1"/>
  <c r="AT10" i="1"/>
  <c r="AT11" i="1"/>
  <c r="AT12" i="1"/>
  <c r="AU9" i="1"/>
  <c r="AU10" i="1"/>
  <c r="AU11" i="1"/>
  <c r="AU12" i="1"/>
  <c r="AV9" i="1"/>
  <c r="AV10" i="1"/>
  <c r="AV11" i="1"/>
  <c r="AV12" i="1"/>
  <c r="AW9" i="1"/>
  <c r="AW10" i="1"/>
  <c r="AW11" i="1"/>
  <c r="AW12" i="1"/>
  <c r="AX9" i="1"/>
  <c r="AX10" i="1"/>
  <c r="AX11" i="1"/>
  <c r="AX12" i="1"/>
  <c r="AY9" i="1"/>
  <c r="AY10" i="1"/>
  <c r="AY11" i="1"/>
  <c r="AY12" i="1"/>
  <c r="AZ9" i="1"/>
  <c r="AZ10" i="1"/>
  <c r="AZ11" i="1"/>
  <c r="AZ12" i="1"/>
  <c r="BA9" i="1"/>
  <c r="BA10" i="1"/>
  <c r="BA11" i="1"/>
  <c r="BA12" i="1"/>
  <c r="BB9" i="1"/>
  <c r="BB10" i="1"/>
  <c r="BB11" i="1"/>
  <c r="BB12" i="1"/>
  <c r="BC9" i="1"/>
  <c r="BC10" i="1"/>
  <c r="BC11" i="1"/>
  <c r="BC12" i="1"/>
  <c r="BD9" i="1"/>
  <c r="BD10" i="1"/>
  <c r="BD11" i="1"/>
  <c r="BD12" i="1"/>
  <c r="BE9" i="1"/>
  <c r="BE10" i="1"/>
  <c r="BE11" i="1"/>
  <c r="BE12" i="1"/>
  <c r="BF9" i="1"/>
  <c r="BF10" i="1"/>
  <c r="BF11" i="1"/>
  <c r="BF12" i="1"/>
  <c r="BG9" i="1"/>
  <c r="BG10" i="1"/>
  <c r="BG11" i="1"/>
  <c r="BG12" i="1"/>
  <c r="B30" i="5"/>
  <c r="D30" i="5"/>
  <c r="F30" i="5"/>
  <c r="H30" i="5"/>
  <c r="J30" i="5"/>
  <c r="L30" i="5"/>
  <c r="N30" i="5"/>
  <c r="P30" i="5"/>
  <c r="R30" i="5"/>
  <c r="T30" i="5"/>
  <c r="V30" i="5"/>
  <c r="X30" i="5"/>
  <c r="Z30" i="5"/>
  <c r="B29" i="5"/>
  <c r="B29" i="10" s="1"/>
  <c r="B61" i="10" s="1"/>
  <c r="D29" i="5"/>
  <c r="D29" i="10" s="1"/>
  <c r="D61" i="10" s="1"/>
  <c r="F29" i="5"/>
  <c r="H29" i="5"/>
  <c r="H29" i="10" s="1"/>
  <c r="H61" i="10" s="1"/>
  <c r="J29" i="5"/>
  <c r="J29" i="10" s="1"/>
  <c r="J61" i="10" s="1"/>
  <c r="L29" i="5"/>
  <c r="L29" i="10" s="1"/>
  <c r="L61" i="10" s="1"/>
  <c r="N29" i="5"/>
  <c r="N29" i="10" s="1"/>
  <c r="N61" i="10" s="1"/>
  <c r="P29" i="5"/>
  <c r="P29" i="10" s="1"/>
  <c r="P61" i="10" s="1"/>
  <c r="R29" i="5"/>
  <c r="R29" i="10" s="1"/>
  <c r="R61" i="10" s="1"/>
  <c r="T29" i="5"/>
  <c r="T29" i="10" s="1"/>
  <c r="T61" i="10" s="1"/>
  <c r="V29" i="5"/>
  <c r="V29" i="10" s="1"/>
  <c r="V61" i="10" s="1"/>
  <c r="X29" i="5"/>
  <c r="X29" i="10" s="1"/>
  <c r="X61" i="10" s="1"/>
  <c r="Z29" i="5"/>
  <c r="Z29" i="10" s="1"/>
  <c r="Z61" i="10" s="1"/>
  <c r="B28" i="5"/>
  <c r="D28" i="5"/>
  <c r="F28" i="5"/>
  <c r="F28" i="10" s="1"/>
  <c r="H28" i="5"/>
  <c r="J28" i="5"/>
  <c r="J28" i="10" s="1"/>
  <c r="L28" i="5"/>
  <c r="N28" i="5"/>
  <c r="N28" i="10" s="1"/>
  <c r="P28" i="5"/>
  <c r="R28" i="5"/>
  <c r="R28" i="10" s="1"/>
  <c r="T28" i="5"/>
  <c r="V28" i="5"/>
  <c r="V28" i="10" s="1"/>
  <c r="X28" i="5"/>
  <c r="Z28" i="5"/>
  <c r="Z28" i="10" s="1"/>
  <c r="B27" i="5"/>
  <c r="B27" i="10" s="1"/>
  <c r="D27" i="5"/>
  <c r="D27" i="10" s="1"/>
  <c r="F27" i="5"/>
  <c r="F27" i="10" s="1"/>
  <c r="H27" i="5"/>
  <c r="H27" i="10" s="1"/>
  <c r="J27" i="5"/>
  <c r="J27" i="10" s="1"/>
  <c r="L27" i="5"/>
  <c r="L27" i="10" s="1"/>
  <c r="N27" i="5"/>
  <c r="N27" i="10" s="1"/>
  <c r="P27" i="5"/>
  <c r="P27" i="10" s="1"/>
  <c r="R27" i="5"/>
  <c r="R27" i="10" s="1"/>
  <c r="T27" i="5"/>
  <c r="T27" i="10" s="1"/>
  <c r="V27" i="5"/>
  <c r="V27" i="10" s="1"/>
  <c r="X27" i="5"/>
  <c r="X27" i="10" s="1"/>
  <c r="Z27" i="5"/>
  <c r="Z27" i="10" s="1"/>
  <c r="B26" i="5"/>
  <c r="D26" i="5"/>
  <c r="D26" i="10" s="1"/>
  <c r="F26" i="5"/>
  <c r="H26" i="5"/>
  <c r="H26" i="10" s="1"/>
  <c r="J26" i="5"/>
  <c r="L26" i="5"/>
  <c r="L26" i="10" s="1"/>
  <c r="N26" i="5"/>
  <c r="P26" i="5"/>
  <c r="P26" i="10" s="1"/>
  <c r="R26" i="5"/>
  <c r="T26" i="5"/>
  <c r="T26" i="10" s="1"/>
  <c r="V26" i="5"/>
  <c r="X26" i="5"/>
  <c r="X26" i="10" s="1"/>
  <c r="Z26" i="5"/>
  <c r="B25" i="5"/>
  <c r="B25" i="10" s="1"/>
  <c r="D25" i="5"/>
  <c r="F25" i="5"/>
  <c r="H25" i="5"/>
  <c r="H25" i="10" s="1"/>
  <c r="J25" i="5"/>
  <c r="J25" i="10" s="1"/>
  <c r="L25" i="5"/>
  <c r="L25" i="10" s="1"/>
  <c r="N25" i="5"/>
  <c r="P25" i="5"/>
  <c r="P25" i="10" s="1"/>
  <c r="R25" i="5"/>
  <c r="R25" i="10" s="1"/>
  <c r="T25" i="5"/>
  <c r="T25" i="10" s="1"/>
  <c r="V25" i="5"/>
  <c r="X25" i="5"/>
  <c r="X25" i="10" s="1"/>
  <c r="Z25" i="5"/>
  <c r="Z25" i="10" s="1"/>
  <c r="B24" i="5"/>
  <c r="B24" i="10" s="1"/>
  <c r="D24" i="5"/>
  <c r="F24" i="5"/>
  <c r="F24" i="10" s="1"/>
  <c r="H24" i="5"/>
  <c r="J24" i="5"/>
  <c r="J24" i="10" s="1"/>
  <c r="L24" i="5"/>
  <c r="N24" i="5"/>
  <c r="N24" i="10" s="1"/>
  <c r="P24" i="5"/>
  <c r="R24" i="5"/>
  <c r="R24" i="10" s="1"/>
  <c r="T24" i="5"/>
  <c r="V24" i="5"/>
  <c r="V24" i="10" s="1"/>
  <c r="X24" i="5"/>
  <c r="Z24" i="5"/>
  <c r="Z24" i="10" s="1"/>
  <c r="B23" i="5"/>
  <c r="B23" i="10" s="1"/>
  <c r="D23" i="5"/>
  <c r="D23" i="10" s="1"/>
  <c r="F23" i="5"/>
  <c r="F23" i="10" s="1"/>
  <c r="H23" i="5"/>
  <c r="H23" i="10" s="1"/>
  <c r="J23" i="5"/>
  <c r="J23" i="10" s="1"/>
  <c r="L23" i="5"/>
  <c r="L23" i="10" s="1"/>
  <c r="N23" i="5"/>
  <c r="N23" i="10" s="1"/>
  <c r="P23" i="5"/>
  <c r="P23" i="10" s="1"/>
  <c r="R23" i="5"/>
  <c r="R23" i="10" s="1"/>
  <c r="T23" i="5"/>
  <c r="T23" i="10" s="1"/>
  <c r="V23" i="5"/>
  <c r="V23" i="10" s="1"/>
  <c r="X23" i="5"/>
  <c r="X23" i="10" s="1"/>
  <c r="Z23" i="5"/>
  <c r="Z23" i="10" s="1"/>
  <c r="B22" i="5"/>
  <c r="D22" i="5"/>
  <c r="D22" i="10" s="1"/>
  <c r="F22" i="5"/>
  <c r="H22" i="5"/>
  <c r="H22" i="10" s="1"/>
  <c r="J22" i="5"/>
  <c r="L22" i="5"/>
  <c r="L22" i="10" s="1"/>
  <c r="N22" i="5"/>
  <c r="P22" i="5"/>
  <c r="P22" i="10" s="1"/>
  <c r="R22" i="5"/>
  <c r="T22" i="5"/>
  <c r="T22" i="10" s="1"/>
  <c r="V22" i="5"/>
  <c r="X22" i="5"/>
  <c r="X22" i="10" s="1"/>
  <c r="Z22" i="5"/>
  <c r="B21" i="5"/>
  <c r="B21" i="10" s="1"/>
  <c r="D21" i="5"/>
  <c r="D21" i="10" s="1"/>
  <c r="F21" i="5"/>
  <c r="H21" i="5"/>
  <c r="H21" i="10" s="1"/>
  <c r="J21" i="5"/>
  <c r="J21" i="10" s="1"/>
  <c r="L21" i="5"/>
  <c r="L21" i="10" s="1"/>
  <c r="N21" i="5"/>
  <c r="P21" i="5"/>
  <c r="P21" i="10" s="1"/>
  <c r="R21" i="5"/>
  <c r="R21" i="10" s="1"/>
  <c r="T21" i="5"/>
  <c r="T21" i="10" s="1"/>
  <c r="V21" i="5"/>
  <c r="X21" i="5"/>
  <c r="X21" i="10" s="1"/>
  <c r="Z21" i="5"/>
  <c r="Z21" i="10" s="1"/>
  <c r="B20" i="5"/>
  <c r="B20" i="10" s="1"/>
  <c r="D20" i="5"/>
  <c r="F20" i="5"/>
  <c r="F20" i="10" s="1"/>
  <c r="H20" i="5"/>
  <c r="J20" i="5"/>
  <c r="J20" i="10" s="1"/>
  <c r="L20" i="5"/>
  <c r="N20" i="5"/>
  <c r="N20" i="10" s="1"/>
  <c r="P20" i="5"/>
  <c r="R20" i="5"/>
  <c r="R20" i="10" s="1"/>
  <c r="T20" i="5"/>
  <c r="V20" i="5"/>
  <c r="V20" i="10" s="1"/>
  <c r="X20" i="5"/>
  <c r="Z20" i="5"/>
  <c r="Z20" i="10" s="1"/>
  <c r="B19" i="5"/>
  <c r="B19" i="10" s="1"/>
  <c r="D19" i="5"/>
  <c r="D19" i="10" s="1"/>
  <c r="F19" i="5"/>
  <c r="F19" i="10" s="1"/>
  <c r="H19" i="5"/>
  <c r="H19" i="10" s="1"/>
  <c r="J19" i="5"/>
  <c r="J19" i="10" s="1"/>
  <c r="L19" i="5"/>
  <c r="L19" i="10" s="1"/>
  <c r="N19" i="5"/>
  <c r="N19" i="10" s="1"/>
  <c r="P19" i="5"/>
  <c r="P19" i="10" s="1"/>
  <c r="R19" i="5"/>
  <c r="R19" i="10" s="1"/>
  <c r="T19" i="5"/>
  <c r="T19" i="10" s="1"/>
  <c r="V19" i="5"/>
  <c r="V19" i="10" s="1"/>
  <c r="X19" i="5"/>
  <c r="X19" i="10" s="1"/>
  <c r="Z19" i="5"/>
  <c r="Z19" i="10" s="1"/>
  <c r="B18" i="5"/>
  <c r="D18" i="5"/>
  <c r="D18" i="10" s="1"/>
  <c r="F18" i="5"/>
  <c r="H18" i="5"/>
  <c r="H18" i="10" s="1"/>
  <c r="J18" i="5"/>
  <c r="L18" i="5"/>
  <c r="L18" i="10" s="1"/>
  <c r="N18" i="5"/>
  <c r="P18" i="5"/>
  <c r="P18" i="10" s="1"/>
  <c r="R18" i="5"/>
  <c r="T18" i="5"/>
  <c r="T18" i="10" s="1"/>
  <c r="V18" i="5"/>
  <c r="X18" i="5"/>
  <c r="X18" i="10" s="1"/>
  <c r="Z18" i="5"/>
  <c r="B17" i="5"/>
  <c r="B17" i="10" s="1"/>
  <c r="D17" i="5"/>
  <c r="F17" i="5"/>
  <c r="H17" i="5"/>
  <c r="H17" i="10" s="1"/>
  <c r="J17" i="5"/>
  <c r="J17" i="10" s="1"/>
  <c r="L17" i="5"/>
  <c r="L17" i="10" s="1"/>
  <c r="N17" i="5"/>
  <c r="P17" i="5"/>
  <c r="P17" i="10" s="1"/>
  <c r="R17" i="5"/>
  <c r="R17" i="10" s="1"/>
  <c r="T17" i="5"/>
  <c r="T17" i="10" s="1"/>
  <c r="V17" i="5"/>
  <c r="X17" i="5"/>
  <c r="X17" i="10" s="1"/>
  <c r="Z17" i="5"/>
  <c r="Z17" i="10" s="1"/>
  <c r="B16" i="5"/>
  <c r="B16" i="10" s="1"/>
  <c r="D16" i="5"/>
  <c r="F16" i="5"/>
  <c r="F16" i="10" s="1"/>
  <c r="H16" i="5"/>
  <c r="J16" i="5"/>
  <c r="J16" i="10" s="1"/>
  <c r="L16" i="5"/>
  <c r="N16" i="5"/>
  <c r="N16" i="10" s="1"/>
  <c r="P16" i="5"/>
  <c r="R16" i="5"/>
  <c r="R16" i="10" s="1"/>
  <c r="T16" i="5"/>
  <c r="V16" i="5"/>
  <c r="V16" i="10" s="1"/>
  <c r="X16" i="5"/>
  <c r="Z16" i="5"/>
  <c r="Z16" i="10" s="1"/>
  <c r="B15" i="5"/>
  <c r="B15" i="10" s="1"/>
  <c r="D15" i="5"/>
  <c r="D15" i="10" s="1"/>
  <c r="F15" i="5"/>
  <c r="F15" i="10" s="1"/>
  <c r="H15" i="5"/>
  <c r="H15" i="10" s="1"/>
  <c r="J15" i="5"/>
  <c r="J15" i="10" s="1"/>
  <c r="L15" i="5"/>
  <c r="L15" i="10" s="1"/>
  <c r="N15" i="5"/>
  <c r="N15" i="10" s="1"/>
  <c r="P15" i="5"/>
  <c r="P15" i="10" s="1"/>
  <c r="R15" i="5"/>
  <c r="R15" i="10" s="1"/>
  <c r="T15" i="5"/>
  <c r="T15" i="10" s="1"/>
  <c r="V15" i="5"/>
  <c r="X15" i="5"/>
  <c r="X15" i="10" s="1"/>
  <c r="Z15" i="5"/>
  <c r="Z15" i="10" s="1"/>
  <c r="B14" i="5"/>
  <c r="D14" i="5"/>
  <c r="D14" i="10" s="1"/>
  <c r="F14" i="5"/>
  <c r="H14" i="5"/>
  <c r="H14" i="10" s="1"/>
  <c r="J14" i="5"/>
  <c r="L14" i="5"/>
  <c r="L14" i="10" s="1"/>
  <c r="N14" i="5"/>
  <c r="P14" i="5"/>
  <c r="P14" i="10" s="1"/>
  <c r="R14" i="5"/>
  <c r="T14" i="5"/>
  <c r="T14" i="10" s="1"/>
  <c r="V14" i="5"/>
  <c r="X14" i="5"/>
  <c r="X14" i="10" s="1"/>
  <c r="Z14" i="5"/>
  <c r="B13" i="5"/>
  <c r="B13" i="10" s="1"/>
  <c r="D13" i="5"/>
  <c r="D13" i="10" s="1"/>
  <c r="F13" i="5"/>
  <c r="H13" i="5"/>
  <c r="H13" i="10" s="1"/>
  <c r="J13" i="5"/>
  <c r="J13" i="10" s="1"/>
  <c r="L13" i="5"/>
  <c r="L13" i="10" s="1"/>
  <c r="N13" i="5"/>
  <c r="P13" i="5"/>
  <c r="P13" i="10" s="1"/>
  <c r="R13" i="5"/>
  <c r="R13" i="10" s="1"/>
  <c r="T13" i="5"/>
  <c r="T13" i="10" s="1"/>
  <c r="V13" i="5"/>
  <c r="X13" i="5"/>
  <c r="X13" i="10" s="1"/>
  <c r="Z13" i="5"/>
  <c r="Z13" i="10" s="1"/>
  <c r="B12" i="5"/>
  <c r="B12" i="10" s="1"/>
  <c r="D12" i="5"/>
  <c r="F12" i="5"/>
  <c r="F12" i="10" s="1"/>
  <c r="H12" i="5"/>
  <c r="J12" i="5"/>
  <c r="J12" i="10" s="1"/>
  <c r="L12" i="5"/>
  <c r="N12" i="5"/>
  <c r="N12" i="10" s="1"/>
  <c r="P12" i="5"/>
  <c r="R12" i="5"/>
  <c r="R12" i="10" s="1"/>
  <c r="T12" i="5"/>
  <c r="V12" i="5"/>
  <c r="V12" i="10" s="1"/>
  <c r="X12" i="5"/>
  <c r="Z12" i="5"/>
  <c r="Z12" i="10" s="1"/>
  <c r="B11" i="5"/>
  <c r="B11" i="10" s="1"/>
  <c r="D11" i="5"/>
  <c r="D11" i="10" s="1"/>
  <c r="F11" i="5"/>
  <c r="F11" i="10" s="1"/>
  <c r="H11" i="5"/>
  <c r="J11" i="5"/>
  <c r="J11" i="10" s="1"/>
  <c r="L11" i="5"/>
  <c r="L11" i="10" s="1"/>
  <c r="N11" i="5"/>
  <c r="N11" i="10" s="1"/>
  <c r="P11" i="5"/>
  <c r="P11" i="10" s="1"/>
  <c r="R11" i="5"/>
  <c r="R11" i="10" s="1"/>
  <c r="T11" i="5"/>
  <c r="T11" i="10" s="1"/>
  <c r="V11" i="5"/>
  <c r="V11" i="10" s="1"/>
  <c r="X11" i="5"/>
  <c r="X11" i="10" s="1"/>
  <c r="Z11" i="5"/>
  <c r="Z11" i="10" s="1"/>
  <c r="B10" i="5"/>
  <c r="D10" i="5"/>
  <c r="D10" i="10" s="1"/>
  <c r="F10" i="5"/>
  <c r="H10" i="5"/>
  <c r="J10" i="5"/>
  <c r="L10" i="5"/>
  <c r="L10" i="10" s="1"/>
  <c r="N10" i="5"/>
  <c r="P10" i="5"/>
  <c r="P10" i="10" s="1"/>
  <c r="R10" i="5"/>
  <c r="T10" i="5"/>
  <c r="T10" i="10" s="1"/>
  <c r="V10" i="5"/>
  <c r="X10" i="5"/>
  <c r="X10" i="10" s="1"/>
  <c r="Z10" i="5"/>
  <c r="B9" i="5"/>
  <c r="D9" i="5"/>
  <c r="D9" i="10" s="1"/>
  <c r="F9" i="5"/>
  <c r="H9" i="5"/>
  <c r="H9" i="10" s="1"/>
  <c r="J9" i="5"/>
  <c r="J9" i="10" s="1"/>
  <c r="L9" i="5"/>
  <c r="N9" i="5"/>
  <c r="P9" i="5"/>
  <c r="P9" i="10" s="1"/>
  <c r="R9" i="5"/>
  <c r="R9" i="10" s="1"/>
  <c r="T9" i="5"/>
  <c r="V9" i="5"/>
  <c r="X9" i="5"/>
  <c r="X9" i="10" s="1"/>
  <c r="Z9" i="5"/>
  <c r="Z9" i="10" s="1"/>
  <c r="B8" i="5"/>
  <c r="D8" i="5"/>
  <c r="F8" i="5"/>
  <c r="H8" i="5"/>
  <c r="J8" i="5"/>
  <c r="L8" i="5"/>
  <c r="N8" i="5"/>
  <c r="N8" i="10" s="1"/>
  <c r="P8" i="5"/>
  <c r="R8" i="5"/>
  <c r="T8" i="5"/>
  <c r="V8" i="5"/>
  <c r="V8" i="10" s="1"/>
  <c r="X8" i="5"/>
  <c r="Z8" i="5"/>
  <c r="B7" i="5"/>
  <c r="B7" i="10" s="1"/>
  <c r="D7" i="5"/>
  <c r="D7" i="10" s="1"/>
  <c r="F7" i="5"/>
  <c r="F7" i="10" s="1"/>
  <c r="H7" i="5"/>
  <c r="H7" i="10" s="1"/>
  <c r="J7" i="5"/>
  <c r="J7" i="10" s="1"/>
  <c r="L7" i="5"/>
  <c r="L7" i="10" s="1"/>
  <c r="N7" i="5"/>
  <c r="N7" i="10" s="1"/>
  <c r="P7" i="5"/>
  <c r="R7" i="5"/>
  <c r="R7" i="10" s="1"/>
  <c r="T7" i="5"/>
  <c r="T7" i="10" s="1"/>
  <c r="V7" i="5"/>
  <c r="V7" i="10" s="1"/>
  <c r="X7" i="5"/>
  <c r="Z7" i="5"/>
  <c r="Z7" i="10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Z61" i="9"/>
  <c r="Y61" i="9"/>
  <c r="X61" i="9"/>
  <c r="V61" i="9"/>
  <c r="U61" i="9"/>
  <c r="T61" i="9"/>
  <c r="R61" i="9"/>
  <c r="Q61" i="9"/>
  <c r="P61" i="9"/>
  <c r="N61" i="9"/>
  <c r="M61" i="9"/>
  <c r="L61" i="9"/>
  <c r="J61" i="9"/>
  <c r="I61" i="9"/>
  <c r="H61" i="9"/>
  <c r="F61" i="9"/>
  <c r="E61" i="9"/>
  <c r="D61" i="9"/>
  <c r="B61" i="9"/>
  <c r="AA60" i="9"/>
  <c r="Z60" i="9"/>
  <c r="Y60" i="9"/>
  <c r="W60" i="9"/>
  <c r="V60" i="9"/>
  <c r="U60" i="9"/>
  <c r="S60" i="9"/>
  <c r="R60" i="9"/>
  <c r="Q60" i="9"/>
  <c r="O60" i="9"/>
  <c r="N60" i="9"/>
  <c r="M60" i="9"/>
  <c r="K60" i="9"/>
  <c r="J60" i="9"/>
  <c r="I60" i="9"/>
  <c r="G60" i="9"/>
  <c r="F60" i="9"/>
  <c r="E60" i="9"/>
  <c r="C60" i="9"/>
  <c r="B60" i="9"/>
  <c r="AB11" i="8"/>
  <c r="G14" i="10"/>
  <c r="Y62" i="8"/>
  <c r="X62" i="8"/>
  <c r="W62" i="8"/>
  <c r="V62" i="8"/>
  <c r="U62" i="8"/>
  <c r="T62" i="8"/>
  <c r="S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Z61" i="8"/>
  <c r="Y61" i="8"/>
  <c r="X61" i="8"/>
  <c r="V61" i="8"/>
  <c r="R61" i="8"/>
  <c r="Q61" i="8"/>
  <c r="P61" i="8"/>
  <c r="N61" i="8"/>
  <c r="M61" i="8"/>
  <c r="L61" i="8"/>
  <c r="J61" i="8"/>
  <c r="H61" i="8"/>
  <c r="F61" i="8"/>
  <c r="E61" i="8"/>
  <c r="D61" i="8"/>
  <c r="B61" i="8"/>
  <c r="AA60" i="8"/>
  <c r="Z60" i="8"/>
  <c r="W60" i="8"/>
  <c r="V60" i="8"/>
  <c r="U60" i="8"/>
  <c r="S60" i="8"/>
  <c r="R60" i="8"/>
  <c r="Q60" i="8"/>
  <c r="O60" i="8"/>
  <c r="N60" i="8"/>
  <c r="M60" i="8"/>
  <c r="K60" i="8"/>
  <c r="J60" i="8"/>
  <c r="I60" i="8"/>
  <c r="G60" i="8"/>
  <c r="F60" i="8"/>
  <c r="E60" i="8"/>
  <c r="C60" i="8"/>
  <c r="B60" i="8"/>
  <c r="AA62" i="8"/>
  <c r="Z62" i="8"/>
  <c r="O62" i="8"/>
  <c r="G62" i="8"/>
  <c r="C62" i="8"/>
  <c r="U61" i="8"/>
  <c r="T61" i="8"/>
  <c r="I61" i="8"/>
  <c r="Y60" i="8"/>
  <c r="AC62" i="8"/>
  <c r="C30" i="10"/>
  <c r="C62" i="10" s="1"/>
  <c r="E30" i="10"/>
  <c r="E62" i="10" s="1"/>
  <c r="G30" i="10"/>
  <c r="G62" i="10" s="1"/>
  <c r="I30" i="10"/>
  <c r="I62" i="10" s="1"/>
  <c r="K30" i="10"/>
  <c r="K62" i="10" s="1"/>
  <c r="M30" i="10"/>
  <c r="M62" i="10" s="1"/>
  <c r="O30" i="10"/>
  <c r="O62" i="10" s="1"/>
  <c r="Q30" i="10"/>
  <c r="Q62" i="10" s="1"/>
  <c r="S30" i="10"/>
  <c r="S62" i="10" s="1"/>
  <c r="U30" i="10"/>
  <c r="U62" i="10" s="1"/>
  <c r="W30" i="10"/>
  <c r="W62" i="10" s="1"/>
  <c r="Y30" i="10"/>
  <c r="Y62" i="10" s="1"/>
  <c r="AA30" i="10"/>
  <c r="AA62" i="10" s="1"/>
  <c r="B30" i="10"/>
  <c r="B62" i="10" s="1"/>
  <c r="D30" i="10"/>
  <c r="D62" i="10" s="1"/>
  <c r="F30" i="10"/>
  <c r="F62" i="10" s="1"/>
  <c r="H30" i="10"/>
  <c r="H62" i="10" s="1"/>
  <c r="J30" i="10"/>
  <c r="J62" i="10" s="1"/>
  <c r="L30" i="10"/>
  <c r="L62" i="10" s="1"/>
  <c r="N30" i="10"/>
  <c r="N62" i="10" s="1"/>
  <c r="P30" i="10"/>
  <c r="P62" i="10" s="1"/>
  <c r="R30" i="10"/>
  <c r="R62" i="10" s="1"/>
  <c r="T30" i="10"/>
  <c r="T62" i="10" s="1"/>
  <c r="V30" i="10"/>
  <c r="V62" i="10" s="1"/>
  <c r="X30" i="10"/>
  <c r="X62" i="10" s="1"/>
  <c r="Z30" i="10"/>
  <c r="Z62" i="10" s="1"/>
  <c r="AB27" i="9"/>
  <c r="AB13" i="9"/>
  <c r="AB11" i="9"/>
  <c r="CH645" i="1"/>
  <c r="CG638" i="1"/>
  <c r="CF638" i="1"/>
  <c r="CD644" i="1"/>
  <c r="CC636" i="1"/>
  <c r="CB633" i="1"/>
  <c r="BZ643" i="1"/>
  <c r="BY633" i="1"/>
  <c r="BX647" i="1"/>
  <c r="BV642" i="1"/>
  <c r="BU652" i="1"/>
  <c r="BT630" i="1"/>
  <c r="BR641" i="1"/>
  <c r="BQ644" i="1"/>
  <c r="BP638" i="1"/>
  <c r="BN640" i="1"/>
  <c r="BM636" i="1"/>
  <c r="BL633" i="1"/>
  <c r="BJ639" i="1"/>
  <c r="CI402" i="1"/>
  <c r="CH394" i="1"/>
  <c r="CF400" i="1"/>
  <c r="CE389" i="1"/>
  <c r="CD386" i="1"/>
  <c r="CB399" i="1"/>
  <c r="CA400" i="1"/>
  <c r="BZ401" i="1"/>
  <c r="BX398" i="1"/>
  <c r="BW385" i="1"/>
  <c r="BT397" i="1"/>
  <c r="BS384" i="1"/>
  <c r="BR384" i="1"/>
  <c r="BP400" i="1"/>
  <c r="BO392" i="1"/>
  <c r="BN403" i="1"/>
  <c r="BL399" i="1"/>
  <c r="BK400" i="1"/>
  <c r="BJ395" i="1"/>
  <c r="BJ929" i="1"/>
  <c r="BL926" i="1"/>
  <c r="BM924" i="1"/>
  <c r="BN929" i="1"/>
  <c r="BP920" i="1"/>
  <c r="BQ917" i="1"/>
  <c r="BR929" i="1"/>
  <c r="BT912" i="1"/>
  <c r="BU922" i="1"/>
  <c r="BV929" i="1"/>
  <c r="BX909" i="1"/>
  <c r="BY923" i="1"/>
  <c r="BZ929" i="1"/>
  <c r="CB911" i="1"/>
  <c r="CC929" i="1"/>
  <c r="BJ216" i="1"/>
  <c r="BL200" i="1"/>
  <c r="BN213" i="1"/>
  <c r="BO212" i="1"/>
  <c r="BP215" i="1"/>
  <c r="BR202" i="1"/>
  <c r="BT216" i="1"/>
  <c r="BV203" i="1"/>
  <c r="BX217" i="1"/>
  <c r="BZ200" i="1"/>
  <c r="CB218" i="1"/>
  <c r="CD212" i="1"/>
  <c r="CF215" i="1"/>
  <c r="CH201" i="1"/>
  <c r="BL196" i="1"/>
  <c r="BY201" i="1"/>
  <c r="CI945" i="1"/>
  <c r="CH960" i="1"/>
  <c r="CF943" i="1"/>
  <c r="CD960" i="1"/>
  <c r="CC948" i="1"/>
  <c r="CB961" i="1"/>
  <c r="BZ960" i="1"/>
  <c r="BY956" i="1"/>
  <c r="BX945" i="1"/>
  <c r="BV960" i="1"/>
  <c r="BT943" i="1"/>
  <c r="BS943" i="1"/>
  <c r="BR960" i="1"/>
  <c r="BP943" i="1"/>
  <c r="BN960" i="1"/>
  <c r="BL948" i="1"/>
  <c r="BK950" i="1"/>
  <c r="BJ960" i="1"/>
  <c r="CH928" i="1"/>
  <c r="CG921" i="1"/>
  <c r="CF925" i="1"/>
  <c r="CD928" i="1"/>
  <c r="CI900" i="1"/>
  <c r="CE884" i="1"/>
  <c r="CA891" i="1"/>
  <c r="BW878" i="1"/>
  <c r="BS896" i="1"/>
  <c r="BO880" i="1"/>
  <c r="BK894" i="1"/>
  <c r="CH859" i="1"/>
  <c r="CG862" i="1"/>
  <c r="CF856" i="1"/>
  <c r="CD851" i="1"/>
  <c r="CC868" i="1"/>
  <c r="CB858" i="1"/>
  <c r="BZ862" i="1"/>
  <c r="BY864" i="1"/>
  <c r="BX869" i="1"/>
  <c r="BV860" i="1"/>
  <c r="BU861" i="1"/>
  <c r="BT849" i="1"/>
  <c r="BR867" i="1"/>
  <c r="BQ867" i="1"/>
  <c r="BP860" i="1"/>
  <c r="BN859" i="1"/>
  <c r="BM869" i="1"/>
  <c r="BL851" i="1"/>
  <c r="BJ854" i="1"/>
  <c r="CI825" i="1"/>
  <c r="CH829" i="1"/>
  <c r="CF825" i="1"/>
  <c r="CE836" i="1"/>
  <c r="CD824" i="1"/>
  <c r="CB835" i="1"/>
  <c r="CA820" i="1"/>
  <c r="BZ834" i="1"/>
  <c r="BX831" i="1"/>
  <c r="BW818" i="1"/>
  <c r="BV828" i="1"/>
  <c r="BT831" i="1"/>
  <c r="BS834" i="1"/>
  <c r="BR818" i="1"/>
  <c r="BP816" i="1"/>
  <c r="BO816" i="1"/>
  <c r="BN823" i="1"/>
  <c r="BL838" i="1"/>
  <c r="BK816" i="1"/>
  <c r="CH804" i="1"/>
  <c r="CG804" i="1"/>
  <c r="CF804" i="1"/>
  <c r="CD795" i="1"/>
  <c r="CC800" i="1"/>
  <c r="CB799" i="1"/>
  <c r="BZ806" i="1"/>
  <c r="BY800" i="1"/>
  <c r="BX797" i="1"/>
  <c r="BV793" i="1"/>
  <c r="BU796" i="1"/>
  <c r="BT791" i="1"/>
  <c r="BR804" i="1"/>
  <c r="BQ792" i="1"/>
  <c r="BP795" i="1"/>
  <c r="BN795" i="1"/>
  <c r="BM792" i="1"/>
  <c r="BL791" i="1"/>
  <c r="BJ806" i="1"/>
  <c r="CH776" i="1"/>
  <c r="CG761" i="1"/>
  <c r="CF767" i="1"/>
  <c r="CD776" i="1"/>
  <c r="CB766" i="1"/>
  <c r="BZ776" i="1"/>
  <c r="BX765" i="1"/>
  <c r="BV776" i="1"/>
  <c r="BT768" i="1"/>
  <c r="BR776" i="1"/>
  <c r="BQ756" i="1"/>
  <c r="BP767" i="1"/>
  <c r="BN776" i="1"/>
  <c r="BL766" i="1"/>
  <c r="BJ773" i="1"/>
  <c r="CH743" i="1"/>
  <c r="CG744" i="1"/>
  <c r="CF728" i="1"/>
  <c r="CD742" i="1"/>
  <c r="CC731" i="1"/>
  <c r="CB738" i="1"/>
  <c r="BZ745" i="1"/>
  <c r="BY722" i="1"/>
  <c r="BX737" i="1"/>
  <c r="BV744" i="1"/>
  <c r="BU738" i="1"/>
  <c r="BT736" i="1"/>
  <c r="BR734" i="1"/>
  <c r="BQ744" i="1"/>
  <c r="BP724" i="1"/>
  <c r="BN738" i="1"/>
  <c r="BM731" i="1"/>
  <c r="BL734" i="1"/>
  <c r="CH706" i="1"/>
  <c r="CF714" i="1"/>
  <c r="CD694" i="1"/>
  <c r="CB714" i="1"/>
  <c r="BZ709" i="1"/>
  <c r="BX714" i="1"/>
  <c r="BW709" i="1"/>
  <c r="BT714" i="1"/>
  <c r="BR711" i="1"/>
  <c r="BP714" i="1"/>
  <c r="BN696" i="1"/>
  <c r="BL714" i="1"/>
  <c r="BK710" i="1"/>
  <c r="BJ705" i="1"/>
  <c r="CI670" i="1"/>
  <c r="CH667" i="1"/>
  <c r="CG680" i="1"/>
  <c r="CF668" i="1"/>
  <c r="CE680" i="1"/>
  <c r="CD674" i="1"/>
  <c r="CC678" i="1"/>
  <c r="CB663" i="1"/>
  <c r="CA675" i="1"/>
  <c r="BZ665" i="1"/>
  <c r="BY675" i="1"/>
  <c r="BX665" i="1"/>
  <c r="BW677" i="1"/>
  <c r="BV672" i="1"/>
  <c r="BU672" i="1"/>
  <c r="BT674" i="1"/>
  <c r="BS663" i="1"/>
  <c r="BR667" i="1"/>
  <c r="BQ670" i="1"/>
  <c r="BP682" i="1"/>
  <c r="BO682" i="1"/>
  <c r="BN674" i="1"/>
  <c r="BM667" i="1"/>
  <c r="BL664" i="1"/>
  <c r="BK663" i="1"/>
  <c r="BJ665" i="1"/>
  <c r="CI610" i="1"/>
  <c r="CG611" i="1"/>
  <c r="CF620" i="1"/>
  <c r="CC610" i="1"/>
  <c r="CB619" i="1"/>
  <c r="CA612" i="1"/>
  <c r="BY613" i="1"/>
  <c r="BX618" i="1"/>
  <c r="BW611" i="1"/>
  <c r="BU612" i="1"/>
  <c r="BT621" i="1"/>
  <c r="BS610" i="1"/>
  <c r="BQ611" i="1"/>
  <c r="BP620" i="1"/>
  <c r="BO613" i="1"/>
  <c r="BM614" i="1"/>
  <c r="BL619" i="1"/>
  <c r="BK598" i="1"/>
  <c r="CI586" i="1"/>
  <c r="CH578" i="1"/>
  <c r="CG569" i="1"/>
  <c r="CE583" i="1"/>
  <c r="CD567" i="1"/>
  <c r="CC568" i="1"/>
  <c r="CA590" i="1"/>
  <c r="BZ576" i="1"/>
  <c r="BY588" i="1"/>
  <c r="BW589" i="1"/>
  <c r="BV569" i="1"/>
  <c r="BS585" i="1"/>
  <c r="BR582" i="1"/>
  <c r="BQ569" i="1"/>
  <c r="BO582" i="1"/>
  <c r="BN567" i="1"/>
  <c r="BM568" i="1"/>
  <c r="BK590" i="1"/>
  <c r="BJ580" i="1"/>
  <c r="CI553" i="1"/>
  <c r="CH550" i="1"/>
  <c r="CG549" i="1"/>
  <c r="CF550" i="1"/>
  <c r="CE557" i="1"/>
  <c r="CD549" i="1"/>
  <c r="CC557" i="1"/>
  <c r="CB558" i="1"/>
  <c r="CA554" i="1"/>
  <c r="BZ548" i="1"/>
  <c r="BY551" i="1"/>
  <c r="BX556" i="1"/>
  <c r="BW540" i="1"/>
  <c r="BV551" i="1"/>
  <c r="BU539" i="1"/>
  <c r="BT553" i="1"/>
  <c r="BS553" i="1"/>
  <c r="BR550" i="1"/>
  <c r="BQ556" i="1"/>
  <c r="BP550" i="1"/>
  <c r="BO540" i="1"/>
  <c r="BN549" i="1"/>
  <c r="BM555" i="1"/>
  <c r="BL558" i="1"/>
  <c r="BK554" i="1"/>
  <c r="BJ548" i="1"/>
  <c r="CI515" i="1"/>
  <c r="CH508" i="1"/>
  <c r="CG523" i="1"/>
  <c r="CF517" i="1"/>
  <c r="CE514" i="1"/>
  <c r="CD523" i="1"/>
  <c r="CB520" i="1"/>
  <c r="CA513" i="1"/>
  <c r="BZ522" i="1"/>
  <c r="BY515" i="1"/>
  <c r="BX519" i="1"/>
  <c r="BW516" i="1"/>
  <c r="BV515" i="1"/>
  <c r="BU507" i="1"/>
  <c r="BT518" i="1"/>
  <c r="BS515" i="1"/>
  <c r="BR524" i="1"/>
  <c r="BQ515" i="1"/>
  <c r="BP517" i="1"/>
  <c r="BO514" i="1"/>
  <c r="BN513" i="1"/>
  <c r="BM523" i="1"/>
  <c r="BL520" i="1"/>
  <c r="BK513" i="1"/>
  <c r="BJ522" i="1"/>
  <c r="CI493" i="1"/>
  <c r="CH497" i="1"/>
  <c r="CG490" i="1"/>
  <c r="CE480" i="1"/>
  <c r="CD491" i="1"/>
  <c r="CC493" i="1"/>
  <c r="CA494" i="1"/>
  <c r="BZ483" i="1"/>
  <c r="BY492" i="1"/>
  <c r="BW485" i="1"/>
  <c r="BV475" i="1"/>
  <c r="BU491" i="1"/>
  <c r="BS491" i="1"/>
  <c r="BR483" i="1"/>
  <c r="BQ494" i="1"/>
  <c r="BO474" i="1"/>
  <c r="BN491" i="1"/>
  <c r="BM496" i="1"/>
  <c r="BK476" i="1"/>
  <c r="BJ483" i="1"/>
  <c r="CI465" i="1"/>
  <c r="CH445" i="1"/>
  <c r="CG455" i="1"/>
  <c r="CE465" i="1"/>
  <c r="CD461" i="1"/>
  <c r="CC447" i="1"/>
  <c r="CA465" i="1"/>
  <c r="BZ443" i="1"/>
  <c r="BY466" i="1"/>
  <c r="BW465" i="1"/>
  <c r="BV459" i="1"/>
  <c r="BU449" i="1"/>
  <c r="BS465" i="1"/>
  <c r="BR449" i="1"/>
  <c r="BQ459" i="1"/>
  <c r="BO465" i="1"/>
  <c r="BN461" i="1"/>
  <c r="BM449" i="1"/>
  <c r="BK465" i="1"/>
  <c r="BJ447" i="1"/>
  <c r="CI431" i="1"/>
  <c r="CH419" i="1"/>
  <c r="CG430" i="1"/>
  <c r="CF435" i="1"/>
  <c r="CE430" i="1"/>
  <c r="CD435" i="1"/>
  <c r="CC429" i="1"/>
  <c r="CB434" i="1"/>
  <c r="CA429" i="1"/>
  <c r="BZ434" i="1"/>
  <c r="BY428" i="1"/>
  <c r="BX419" i="1"/>
  <c r="BW428" i="1"/>
  <c r="BV423" i="1"/>
  <c r="BU431" i="1"/>
  <c r="BT434" i="1"/>
  <c r="BS431" i="1"/>
  <c r="BR425" i="1"/>
  <c r="BQ430" i="1"/>
  <c r="BP435" i="1"/>
  <c r="BO433" i="1"/>
  <c r="BM433" i="1"/>
  <c r="BL435" i="1"/>
  <c r="BK412" i="1"/>
  <c r="BJ433" i="1"/>
  <c r="CI365" i="1"/>
  <c r="CG370" i="1"/>
  <c r="CF352" i="1"/>
  <c r="CC364" i="1"/>
  <c r="CB360" i="1"/>
  <c r="BY372" i="1"/>
  <c r="BX369" i="1"/>
  <c r="BU362" i="1"/>
  <c r="BT360" i="1"/>
  <c r="BS365" i="1"/>
  <c r="BQ370" i="1"/>
  <c r="BP365" i="1"/>
  <c r="BM364" i="1"/>
  <c r="BL353" i="1"/>
  <c r="BJ373" i="1"/>
  <c r="CI337" i="1"/>
  <c r="CH330" i="1"/>
  <c r="CE332" i="1"/>
  <c r="CD329" i="1"/>
  <c r="CA341" i="1"/>
  <c r="BZ328" i="1"/>
  <c r="BW338" i="1"/>
  <c r="BV342" i="1"/>
  <c r="BS342" i="1"/>
  <c r="BR341" i="1"/>
  <c r="BO339" i="1"/>
  <c r="BN340" i="1"/>
  <c r="BL331" i="1"/>
  <c r="BK335" i="1"/>
  <c r="CH311" i="1"/>
  <c r="CG300" i="1"/>
  <c r="CD311" i="1"/>
  <c r="CC300" i="1"/>
  <c r="CB307" i="1"/>
  <c r="BZ311" i="1"/>
  <c r="BY305" i="1"/>
  <c r="BX297" i="1"/>
  <c r="BV310" i="1"/>
  <c r="BU290" i="1"/>
  <c r="BR310" i="1"/>
  <c r="BQ309" i="1"/>
  <c r="BN310" i="1"/>
  <c r="BM300" i="1"/>
  <c r="BL307" i="1"/>
  <c r="BJ309" i="1"/>
  <c r="CI273" i="1"/>
  <c r="CH266" i="1"/>
  <c r="CF279" i="1"/>
  <c r="CE257" i="1"/>
  <c r="CD265" i="1"/>
  <c r="CB266" i="1"/>
  <c r="CA273" i="1"/>
  <c r="BZ268" i="1"/>
  <c r="BX280" i="1"/>
  <c r="BW257" i="1"/>
  <c r="BV267" i="1"/>
  <c r="BT263" i="1"/>
  <c r="BS273" i="1"/>
  <c r="BR266" i="1"/>
  <c r="BP271" i="1"/>
  <c r="BO257" i="1"/>
  <c r="BN265" i="1"/>
  <c r="BL280" i="1"/>
  <c r="BK273" i="1"/>
  <c r="BJ268" i="1"/>
  <c r="CG237" i="1"/>
  <c r="CF226" i="1"/>
  <c r="CC236" i="1"/>
  <c r="CB244" i="1"/>
  <c r="CA229" i="1"/>
  <c r="BY235" i="1"/>
  <c r="BX236" i="1"/>
  <c r="BW232" i="1"/>
  <c r="BU234" i="1"/>
  <c r="BT228" i="1"/>
  <c r="BR236" i="1"/>
  <c r="BQ237" i="1"/>
  <c r="BP236" i="1"/>
  <c r="BN243" i="1"/>
  <c r="BM236" i="1"/>
  <c r="BL228" i="1"/>
  <c r="BJ234" i="1"/>
  <c r="CI184" i="1"/>
  <c r="CH186" i="1"/>
  <c r="CE187" i="1"/>
  <c r="CD186" i="1"/>
  <c r="CA186" i="1"/>
  <c r="BZ186" i="1"/>
  <c r="BY177" i="1"/>
  <c r="BW185" i="1"/>
  <c r="BV186" i="1"/>
  <c r="BU185" i="1"/>
  <c r="BS184" i="1"/>
  <c r="BR186" i="1"/>
  <c r="BO187" i="1"/>
  <c r="BN186" i="1"/>
  <c r="BK186" i="1"/>
  <c r="CI144" i="1"/>
  <c r="CH134" i="1"/>
  <c r="CG155" i="1"/>
  <c r="CF135" i="1"/>
  <c r="CE142" i="1"/>
  <c r="CD155" i="1"/>
  <c r="CC133" i="1"/>
  <c r="CB133" i="1"/>
  <c r="CA142" i="1"/>
  <c r="BZ138" i="1"/>
  <c r="BY153" i="1"/>
  <c r="BX141" i="1"/>
  <c r="BW145" i="1"/>
  <c r="BV137" i="1"/>
  <c r="BU134" i="1"/>
  <c r="BT149" i="1"/>
  <c r="BS134" i="1"/>
  <c r="BR154" i="1"/>
  <c r="BQ147" i="1"/>
  <c r="BP135" i="1"/>
  <c r="BO145" i="1"/>
  <c r="BN147" i="1"/>
  <c r="BM153" i="1"/>
  <c r="BL154" i="1"/>
  <c r="BK156" i="1"/>
  <c r="CI119" i="1"/>
  <c r="CH122" i="1"/>
  <c r="CE119" i="1"/>
  <c r="CD125" i="1"/>
  <c r="CC118" i="1"/>
  <c r="CA119" i="1"/>
  <c r="BZ124" i="1"/>
  <c r="BY121" i="1"/>
  <c r="BW119" i="1"/>
  <c r="BV121" i="1"/>
  <c r="BU113" i="1"/>
  <c r="BS119" i="1"/>
  <c r="BR121" i="1"/>
  <c r="BQ108" i="1"/>
  <c r="BO119" i="1"/>
  <c r="BN125" i="1"/>
  <c r="BM125" i="1"/>
  <c r="BK119" i="1"/>
  <c r="CI94" i="1"/>
  <c r="CH87" i="1"/>
  <c r="CF83" i="1"/>
  <c r="CE94" i="1"/>
  <c r="CD89" i="1"/>
  <c r="CB88" i="1"/>
  <c r="CA89" i="1"/>
  <c r="BZ84" i="1"/>
  <c r="BX84" i="1"/>
  <c r="BW89" i="1"/>
  <c r="BV91" i="1"/>
  <c r="BT93" i="1"/>
  <c r="BS81" i="1"/>
  <c r="BR92" i="1"/>
  <c r="BP92" i="1"/>
  <c r="BO87" i="1"/>
  <c r="BN88" i="1"/>
  <c r="BL93" i="1"/>
  <c r="BK81" i="1"/>
  <c r="BJ75" i="1"/>
  <c r="CH49" i="1"/>
  <c r="CG61" i="1"/>
  <c r="CD58" i="1"/>
  <c r="CC60" i="1"/>
  <c r="CB62" i="1"/>
  <c r="BZ60" i="1"/>
  <c r="BY57" i="1"/>
  <c r="BX56" i="1"/>
  <c r="BV61" i="1"/>
  <c r="BU55" i="1"/>
  <c r="BT62" i="1"/>
  <c r="BR62" i="1"/>
  <c r="BQ61" i="1"/>
  <c r="BN58" i="1"/>
  <c r="BM63" i="1"/>
  <c r="BL57" i="1"/>
  <c r="BJ57" i="1"/>
  <c r="AA33" i="1"/>
  <c r="Z33" i="1"/>
  <c r="CH27" i="1" s="1"/>
  <c r="Y33" i="1"/>
  <c r="CG13" i="1" s="1"/>
  <c r="X33" i="1"/>
  <c r="CF22" i="1" s="1"/>
  <c r="W33" i="1"/>
  <c r="V33" i="1"/>
  <c r="CD24" i="1" s="1"/>
  <c r="U33" i="1"/>
  <c r="CC31" i="1" s="1"/>
  <c r="T33" i="1"/>
  <c r="CB22" i="1" s="1"/>
  <c r="S33" i="1"/>
  <c r="R33" i="1"/>
  <c r="BZ20" i="1" s="1"/>
  <c r="Q33" i="1"/>
  <c r="BY22" i="1" s="1"/>
  <c r="P33" i="1"/>
  <c r="BX19" i="1" s="1"/>
  <c r="O33" i="1"/>
  <c r="N33" i="1"/>
  <c r="BV13" i="1" s="1"/>
  <c r="M33" i="1"/>
  <c r="BU28" i="1" s="1"/>
  <c r="L33" i="1"/>
  <c r="BT12" i="1" s="1"/>
  <c r="K33" i="1"/>
  <c r="J33" i="1"/>
  <c r="BR28" i="1" s="1"/>
  <c r="I33" i="1"/>
  <c r="BQ31" i="1" s="1"/>
  <c r="H33" i="1"/>
  <c r="BP10" i="1" s="1"/>
  <c r="G33" i="1"/>
  <c r="F33" i="1"/>
  <c r="BN27" i="1" s="1"/>
  <c r="E33" i="1"/>
  <c r="BM25" i="1" s="1"/>
  <c r="D33" i="1"/>
  <c r="BL31" i="1" s="1"/>
  <c r="C33" i="1"/>
  <c r="B33" i="1"/>
  <c r="BJ26" i="1" s="1"/>
  <c r="CG949" i="1"/>
  <c r="BM644" i="1"/>
  <c r="BQ636" i="1"/>
  <c r="BK682" i="1"/>
  <c r="BS669" i="1"/>
  <c r="CA661" i="1"/>
  <c r="CE672" i="1"/>
  <c r="BQ838" i="1"/>
  <c r="BY838" i="1"/>
  <c r="BM956" i="1"/>
  <c r="BU944" i="1"/>
  <c r="BY958" i="1"/>
  <c r="CB427" i="1"/>
  <c r="BR633" i="1"/>
  <c r="BL726" i="1"/>
  <c r="BT730" i="1"/>
  <c r="CB743" i="1"/>
  <c r="BJ900" i="1"/>
  <c r="BJ880" i="1"/>
  <c r="BJ893" i="1"/>
  <c r="BJ898" i="1"/>
  <c r="BJ878" i="1"/>
  <c r="BJ881" i="1"/>
  <c r="BJ887" i="1"/>
  <c r="BN897" i="1"/>
  <c r="BN893" i="1"/>
  <c r="BN889" i="1"/>
  <c r="BN881" i="1"/>
  <c r="BN882" i="1"/>
  <c r="BN894" i="1"/>
  <c r="BN892" i="1"/>
  <c r="BN888" i="1"/>
  <c r="BN890" i="1"/>
  <c r="BN891" i="1"/>
  <c r="BR892" i="1"/>
  <c r="BR891" i="1"/>
  <c r="BR878" i="1"/>
  <c r="BR877" i="1"/>
  <c r="BR887" i="1"/>
  <c r="BR895" i="1"/>
  <c r="BR885" i="1"/>
  <c r="BR884" i="1"/>
  <c r="BV899" i="1"/>
  <c r="BV895" i="1"/>
  <c r="BV883" i="1"/>
  <c r="BV898" i="1"/>
  <c r="BV885" i="1"/>
  <c r="BV884" i="1"/>
  <c r="BV882" i="1"/>
  <c r="BV881" i="1"/>
  <c r="BV890" i="1"/>
  <c r="BV888" i="1"/>
  <c r="BZ895" i="1"/>
  <c r="BZ894" i="1"/>
  <c r="BZ880" i="1"/>
  <c r="BZ879" i="1"/>
  <c r="BZ887" i="1"/>
  <c r="BZ885" i="1"/>
  <c r="BZ891" i="1"/>
  <c r="BZ883" i="1"/>
  <c r="CD897" i="1"/>
  <c r="CD893" i="1"/>
  <c r="CD877" i="1"/>
  <c r="CD895" i="1"/>
  <c r="CD886" i="1"/>
  <c r="CD892" i="1"/>
  <c r="CD879" i="1"/>
  <c r="CD878" i="1"/>
  <c r="CD883" i="1"/>
  <c r="CD898" i="1"/>
  <c r="CH896" i="1"/>
  <c r="CH895" i="1"/>
  <c r="CH878" i="1"/>
  <c r="CH881" i="1"/>
  <c r="CH891" i="1"/>
  <c r="CH884" i="1"/>
  <c r="CH888" i="1"/>
  <c r="CH887" i="1"/>
  <c r="BJ962" i="1"/>
  <c r="BJ961" i="1"/>
  <c r="BJ958" i="1"/>
  <c r="BJ957" i="1"/>
  <c r="BJ954" i="1"/>
  <c r="BJ953" i="1"/>
  <c r="BJ948" i="1"/>
  <c r="BJ944" i="1"/>
  <c r="BJ942" i="1"/>
  <c r="BJ941" i="1"/>
  <c r="BJ945" i="1"/>
  <c r="BJ939" i="1"/>
  <c r="BN962" i="1"/>
  <c r="BN961" i="1"/>
  <c r="BN958" i="1"/>
  <c r="BN957" i="1"/>
  <c r="BN954" i="1"/>
  <c r="BN953" i="1"/>
  <c r="BN949" i="1"/>
  <c r="BN945" i="1"/>
  <c r="BN944" i="1"/>
  <c r="BN943" i="1"/>
  <c r="BN948" i="1"/>
  <c r="BN939" i="1"/>
  <c r="BR962" i="1"/>
  <c r="BR961" i="1"/>
  <c r="BR958" i="1"/>
  <c r="BR957" i="1"/>
  <c r="BR954" i="1"/>
  <c r="BR953" i="1"/>
  <c r="BR950" i="1"/>
  <c r="BR946" i="1"/>
  <c r="BR944" i="1"/>
  <c r="BR943" i="1"/>
  <c r="BR947" i="1"/>
  <c r="BR941" i="1"/>
  <c r="BV962" i="1"/>
  <c r="BV961" i="1"/>
  <c r="BV958" i="1"/>
  <c r="BV957" i="1"/>
  <c r="BV954" i="1"/>
  <c r="BV953" i="1"/>
  <c r="BV947" i="1"/>
  <c r="BV943" i="1"/>
  <c r="BV941" i="1"/>
  <c r="BV940" i="1"/>
  <c r="BV950" i="1"/>
  <c r="BV944" i="1"/>
  <c r="BZ962" i="1"/>
  <c r="BZ961" i="1"/>
  <c r="BZ958" i="1"/>
  <c r="BZ957" i="1"/>
  <c r="BZ954" i="1"/>
  <c r="BZ953" i="1"/>
  <c r="BZ948" i="1"/>
  <c r="BZ944" i="1"/>
  <c r="BZ946" i="1"/>
  <c r="BZ945" i="1"/>
  <c r="BZ942" i="1"/>
  <c r="BZ941" i="1"/>
  <c r="CD962" i="1"/>
  <c r="CD961" i="1"/>
  <c r="CD958" i="1"/>
  <c r="CD957" i="1"/>
  <c r="CD954" i="1"/>
  <c r="CD953" i="1"/>
  <c r="CD949" i="1"/>
  <c r="CD945" i="1"/>
  <c r="CD939" i="1"/>
  <c r="CD950" i="1"/>
  <c r="CD942" i="1"/>
  <c r="CD943" i="1"/>
  <c r="CH962" i="1"/>
  <c r="CH961" i="1"/>
  <c r="CH958" i="1"/>
  <c r="CH957" i="1"/>
  <c r="CH954" i="1"/>
  <c r="CH953" i="1"/>
  <c r="CH950" i="1"/>
  <c r="CH946" i="1"/>
  <c r="CH948" i="1"/>
  <c r="CH947" i="1"/>
  <c r="CH943" i="1"/>
  <c r="CH939" i="1"/>
  <c r="BM492" i="1"/>
  <c r="BY479" i="1"/>
  <c r="CC489" i="1"/>
  <c r="CI526" i="1"/>
  <c r="BU743" i="1"/>
  <c r="BK766" i="1"/>
  <c r="BO758" i="1"/>
  <c r="BS759" i="1"/>
  <c r="BW773" i="1"/>
  <c r="CA761" i="1"/>
  <c r="CE768" i="1"/>
  <c r="CI765" i="1"/>
  <c r="BK891" i="1"/>
  <c r="BK898" i="1"/>
  <c r="BK896" i="1"/>
  <c r="BK890" i="1"/>
  <c r="BK900" i="1"/>
  <c r="BO892" i="1"/>
  <c r="BO898" i="1"/>
  <c r="BO881" i="1"/>
  <c r="BO889" i="1"/>
  <c r="BO877" i="1"/>
  <c r="BS895" i="1"/>
  <c r="BS885" i="1"/>
  <c r="BS900" i="1"/>
  <c r="BS883" i="1"/>
  <c r="BS884" i="1"/>
  <c r="BW886" i="1"/>
  <c r="BW899" i="1"/>
  <c r="BW895" i="1"/>
  <c r="BW883" i="1"/>
  <c r="BW896" i="1"/>
  <c r="CA895" i="1"/>
  <c r="CA882" i="1"/>
  <c r="CA880" i="1"/>
  <c r="CA888" i="1"/>
  <c r="CA886" i="1"/>
  <c r="CE892" i="1"/>
  <c r="CE880" i="1"/>
  <c r="CE878" i="1"/>
  <c r="CE882" i="1"/>
  <c r="CE886" i="1"/>
  <c r="CI899" i="1"/>
  <c r="CI885" i="1"/>
  <c r="CI883" i="1"/>
  <c r="CI890" i="1"/>
  <c r="CI880" i="1"/>
  <c r="BM912" i="1"/>
  <c r="BM909" i="1"/>
  <c r="BM926" i="1"/>
  <c r="BQ916" i="1"/>
  <c r="BQ922" i="1"/>
  <c r="BQ931" i="1"/>
  <c r="BU910" i="1"/>
  <c r="BU928" i="1"/>
  <c r="BU913" i="1"/>
  <c r="BY911" i="1"/>
  <c r="BY924" i="1"/>
  <c r="BY925" i="1"/>
  <c r="CC920" i="1"/>
  <c r="CC910" i="1"/>
  <c r="CC915" i="1"/>
  <c r="BK951" i="1"/>
  <c r="BK946" i="1"/>
  <c r="BO958" i="1"/>
  <c r="BO949" i="1"/>
  <c r="BS956" i="1"/>
  <c r="BW956" i="1"/>
  <c r="BW944" i="1"/>
  <c r="CA951" i="1"/>
  <c r="CA940" i="1"/>
  <c r="CE961" i="1"/>
  <c r="CE955" i="1"/>
  <c r="CI958" i="1"/>
  <c r="BN305" i="1"/>
  <c r="CD306" i="1"/>
  <c r="BV362" i="1"/>
  <c r="CD864" i="1"/>
  <c r="BL889" i="1"/>
  <c r="BL884" i="1"/>
  <c r="BL879" i="1"/>
  <c r="BL900" i="1"/>
  <c r="BP895" i="1"/>
  <c r="BP888" i="1"/>
  <c r="BP884" i="1"/>
  <c r="BP880" i="1"/>
  <c r="BP897" i="1"/>
  <c r="BP898" i="1"/>
  <c r="BT896" i="1"/>
  <c r="BT888" i="1"/>
  <c r="BT884" i="1"/>
  <c r="BT880" i="1"/>
  <c r="BT899" i="1"/>
  <c r="BT894" i="1"/>
  <c r="BX893" i="1"/>
  <c r="BX887" i="1"/>
  <c r="BX883" i="1"/>
  <c r="BX879" i="1"/>
  <c r="BX891" i="1"/>
  <c r="BX900" i="1"/>
  <c r="CB894" i="1"/>
  <c r="CB887" i="1"/>
  <c r="CB883" i="1"/>
  <c r="CB879" i="1"/>
  <c r="CB877" i="1"/>
  <c r="CB899" i="1"/>
  <c r="CB892" i="1"/>
  <c r="CB897" i="1"/>
  <c r="CB895" i="1"/>
  <c r="CF895" i="1"/>
  <c r="CF890" i="1"/>
  <c r="CF888" i="1"/>
  <c r="CF886" i="1"/>
  <c r="CF884" i="1"/>
  <c r="CF882" i="1"/>
  <c r="CF880" i="1"/>
  <c r="CF878" i="1"/>
  <c r="CF894" i="1"/>
  <c r="CF892" i="1"/>
  <c r="CF896" i="1"/>
  <c r="CF897" i="1"/>
  <c r="BJ918" i="1"/>
  <c r="BN921" i="1"/>
  <c r="BV910" i="1"/>
  <c r="CD919" i="1"/>
  <c r="CD924" i="1"/>
  <c r="CD909" i="1"/>
  <c r="CH916" i="1"/>
  <c r="CH913" i="1"/>
  <c r="CH918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AB7" i="9"/>
  <c r="AB29" i="8"/>
  <c r="AB30" i="8"/>
  <c r="AB7" i="8"/>
  <c r="AB21" i="8"/>
  <c r="AB19" i="8"/>
  <c r="AB15" i="8"/>
  <c r="AB13" i="8"/>
  <c r="AB9" i="8"/>
  <c r="AC30" i="9"/>
  <c r="AB30" i="9"/>
  <c r="AB29" i="9"/>
  <c r="AC28" i="9"/>
  <c r="AC30" i="8"/>
  <c r="AC28" i="8"/>
  <c r="AC20" i="8"/>
  <c r="AC18" i="8"/>
  <c r="AC14" i="8"/>
  <c r="AC12" i="8"/>
  <c r="AC10" i="8"/>
  <c r="AC8" i="8"/>
  <c r="AC12" i="9"/>
  <c r="AC8" i="9"/>
  <c r="AB21" i="9"/>
  <c r="AC10" i="9"/>
  <c r="AC16" i="9"/>
  <c r="AC24" i="9"/>
  <c r="AB25" i="9"/>
  <c r="AB23" i="9"/>
  <c r="AC18" i="9"/>
  <c r="CF847" i="1"/>
  <c r="BR153" i="1"/>
  <c r="BT138" i="1"/>
  <c r="BV135" i="1"/>
  <c r="AC20" i="9"/>
  <c r="AC14" i="9"/>
  <c r="AB19" i="9"/>
  <c r="AB15" i="9"/>
  <c r="BN54" i="1"/>
  <c r="BR925" i="1"/>
  <c r="BV916" i="1"/>
  <c r="BJ908" i="1"/>
  <c r="CH846" i="1"/>
  <c r="BN869" i="1"/>
  <c r="CF862" i="1"/>
  <c r="BR770" i="1"/>
  <c r="BK744" i="1"/>
  <c r="BK736" i="1"/>
  <c r="BK728" i="1"/>
  <c r="BK745" i="1"/>
  <c r="BK737" i="1"/>
  <c r="BK729" i="1"/>
  <c r="BJ744" i="1"/>
  <c r="BJ742" i="1"/>
  <c r="BJ740" i="1"/>
  <c r="BJ738" i="1"/>
  <c r="BJ736" i="1"/>
  <c r="BJ734" i="1"/>
  <c r="BJ732" i="1"/>
  <c r="BJ730" i="1"/>
  <c r="BJ728" i="1"/>
  <c r="BJ726" i="1"/>
  <c r="BJ724" i="1"/>
  <c r="BJ722" i="1"/>
  <c r="BJ745" i="1"/>
  <c r="BJ743" i="1"/>
  <c r="BJ741" i="1"/>
  <c r="BJ739" i="1"/>
  <c r="BJ737" i="1"/>
  <c r="BJ735" i="1"/>
  <c r="BJ733" i="1"/>
  <c r="BJ731" i="1"/>
  <c r="BJ729" i="1"/>
  <c r="BJ727" i="1"/>
  <c r="BJ725" i="1"/>
  <c r="BJ723" i="1"/>
  <c r="CH298" i="1"/>
  <c r="BV307" i="1"/>
  <c r="BZ915" i="1"/>
  <c r="BR930" i="1"/>
  <c r="BJ930" i="1"/>
  <c r="CG909" i="1"/>
  <c r="CG480" i="1"/>
  <c r="BU490" i="1"/>
  <c r="CC492" i="1"/>
  <c r="BQ491" i="1"/>
  <c r="CA458" i="1"/>
  <c r="BW450" i="1"/>
  <c r="BK458" i="1"/>
  <c r="BX734" i="1"/>
  <c r="CB730" i="1"/>
  <c r="BP735" i="1"/>
  <c r="CE662" i="1"/>
  <c r="BW673" i="1"/>
  <c r="CE677" i="1"/>
  <c r="BK677" i="1"/>
  <c r="BR152" i="1"/>
  <c r="CG260" i="1"/>
  <c r="CG478" i="1"/>
  <c r="BU497" i="1"/>
  <c r="CD302" i="1"/>
  <c r="BN296" i="1"/>
  <c r="CH293" i="1"/>
  <c r="BZ306" i="1"/>
  <c r="BY279" i="1"/>
  <c r="CH133" i="1"/>
  <c r="BL50" i="1"/>
  <c r="BV859" i="1"/>
  <c r="BM857" i="1"/>
  <c r="BZ867" i="1"/>
  <c r="BK712" i="1"/>
  <c r="CC551" i="1"/>
  <c r="CE326" i="1"/>
  <c r="CD292" i="1"/>
  <c r="BZ301" i="1"/>
  <c r="BN288" i="1"/>
  <c r="BJ307" i="1"/>
  <c r="CH306" i="1"/>
  <c r="BZ296" i="1"/>
  <c r="BR291" i="1"/>
  <c r="BN311" i="1"/>
  <c r="CG249" i="1"/>
  <c r="BZ173" i="1"/>
  <c r="BP134" i="1"/>
  <c r="CB144" i="1"/>
  <c r="CE102" i="1"/>
  <c r="BJ43" i="1"/>
  <c r="BJ52" i="1"/>
  <c r="BP156" i="1"/>
  <c r="BR60" i="1"/>
  <c r="BW705" i="1"/>
  <c r="CC474" i="1"/>
  <c r="BY480" i="1"/>
  <c r="BQ481" i="1"/>
  <c r="BO466" i="1"/>
  <c r="BO273" i="1"/>
  <c r="CH941" i="1"/>
  <c r="CH944" i="1"/>
  <c r="CH949" i="1"/>
  <c r="CH951" i="1"/>
  <c r="CH955" i="1"/>
  <c r="CH959" i="1"/>
  <c r="CD946" i="1"/>
  <c r="CD948" i="1"/>
  <c r="CD940" i="1"/>
  <c r="CD951" i="1"/>
  <c r="CD955" i="1"/>
  <c r="CD959" i="1"/>
  <c r="BZ943" i="1"/>
  <c r="BZ949" i="1"/>
  <c r="BZ947" i="1"/>
  <c r="BZ951" i="1"/>
  <c r="BZ955" i="1"/>
  <c r="BZ959" i="1"/>
  <c r="BV946" i="1"/>
  <c r="BV949" i="1"/>
  <c r="BV942" i="1"/>
  <c r="BV951" i="1"/>
  <c r="BV955" i="1"/>
  <c r="BV959" i="1"/>
  <c r="BR948" i="1"/>
  <c r="BR940" i="1"/>
  <c r="BR945" i="1"/>
  <c r="BR951" i="1"/>
  <c r="BR955" i="1"/>
  <c r="BR959" i="1"/>
  <c r="BN947" i="1"/>
  <c r="BN946" i="1"/>
  <c r="BN950" i="1"/>
  <c r="BN951" i="1"/>
  <c r="BN955" i="1"/>
  <c r="BN959" i="1"/>
  <c r="BJ949" i="1"/>
  <c r="BJ950" i="1"/>
  <c r="BJ943" i="1"/>
  <c r="BJ951" i="1"/>
  <c r="BJ955" i="1"/>
  <c r="BJ959" i="1"/>
  <c r="CF923" i="1"/>
  <c r="BR177" i="1"/>
  <c r="BM939" i="1"/>
  <c r="CE674" i="1"/>
  <c r="BO662" i="1"/>
  <c r="CC268" i="1"/>
  <c r="BP142" i="1"/>
  <c r="BR54" i="1"/>
  <c r="BP144" i="1"/>
  <c r="BY855" i="1"/>
  <c r="BN47" i="1"/>
  <c r="BZ40" i="1"/>
  <c r="BK703" i="1"/>
  <c r="CG231" i="1"/>
  <c r="CH940" i="1"/>
  <c r="CH945" i="1"/>
  <c r="CH942" i="1"/>
  <c r="CH952" i="1"/>
  <c r="CH956" i="1"/>
  <c r="CD947" i="1"/>
  <c r="CD944" i="1"/>
  <c r="CD941" i="1"/>
  <c r="CD952" i="1"/>
  <c r="CD956" i="1"/>
  <c r="BZ939" i="1"/>
  <c r="BZ950" i="1"/>
  <c r="BZ940" i="1"/>
  <c r="BZ952" i="1"/>
  <c r="BZ956" i="1"/>
  <c r="BV945" i="1"/>
  <c r="BV948" i="1"/>
  <c r="BV939" i="1"/>
  <c r="BV952" i="1"/>
  <c r="BV956" i="1"/>
  <c r="BR939" i="1"/>
  <c r="BR942" i="1"/>
  <c r="BR949" i="1"/>
  <c r="BR952" i="1"/>
  <c r="BR956" i="1"/>
  <c r="BN940" i="1"/>
  <c r="BN942" i="1"/>
  <c r="BN941" i="1"/>
  <c r="BN952" i="1"/>
  <c r="BN956" i="1"/>
  <c r="BJ946" i="1"/>
  <c r="BJ947" i="1"/>
  <c r="BJ940" i="1"/>
  <c r="BJ952" i="1"/>
  <c r="BJ956" i="1"/>
  <c r="BL156" i="1"/>
  <c r="BV55" i="1"/>
  <c r="BJ58" i="1"/>
  <c r="BN60" i="1"/>
  <c r="BM41" i="1"/>
  <c r="BR47" i="1"/>
  <c r="CG51" i="1"/>
  <c r="BL861" i="1"/>
  <c r="CC852" i="1"/>
  <c r="CB855" i="1"/>
  <c r="BY868" i="1"/>
  <c r="BP393" i="1"/>
  <c r="BM490" i="1"/>
  <c r="BT775" i="1"/>
  <c r="BQ767" i="1"/>
  <c r="BS414" i="1"/>
  <c r="BM241" i="1"/>
  <c r="BQ247" i="1"/>
  <c r="BL695" i="1"/>
  <c r="CH671" i="1"/>
  <c r="CB507" i="1"/>
  <c r="BW527" i="1"/>
  <c r="BK514" i="1"/>
  <c r="CI458" i="1"/>
  <c r="BW466" i="1"/>
  <c r="CE450" i="1"/>
  <c r="BO450" i="1"/>
  <c r="CI416" i="1"/>
  <c r="CC306" i="1"/>
  <c r="CH288" i="1"/>
  <c r="CD288" i="1"/>
  <c r="BZ288" i="1"/>
  <c r="BV296" i="1"/>
  <c r="BN290" i="1"/>
  <c r="BJ295" i="1"/>
  <c r="BY300" i="1"/>
  <c r="CI265" i="1"/>
  <c r="CC232" i="1"/>
  <c r="BU241" i="1"/>
  <c r="BZ183" i="1"/>
  <c r="CH177" i="1"/>
  <c r="BN165" i="1"/>
  <c r="BZ149" i="1"/>
  <c r="BV151" i="1"/>
  <c r="BR134" i="1"/>
  <c r="BZ156" i="1"/>
  <c r="BR148" i="1"/>
  <c r="CH151" i="1"/>
  <c r="BV141" i="1"/>
  <c r="BR133" i="1"/>
  <c r="BN135" i="1"/>
  <c r="BV138" i="1"/>
  <c r="BR138" i="1"/>
  <c r="BV146" i="1"/>
  <c r="BV134" i="1"/>
  <c r="BR149" i="1"/>
  <c r="BN149" i="1"/>
  <c r="BX138" i="1"/>
  <c r="BP149" i="1"/>
  <c r="BV153" i="1"/>
  <c r="BN156" i="1"/>
  <c r="BN140" i="1"/>
  <c r="CA83" i="1"/>
  <c r="BV63" i="1"/>
  <c r="BJ47" i="1"/>
  <c r="BN40" i="1"/>
  <c r="BR40" i="1"/>
  <c r="BR57" i="1"/>
  <c r="CH54" i="1"/>
  <c r="BJ44" i="1"/>
  <c r="BJ51" i="1"/>
  <c r="BJ59" i="1"/>
  <c r="BN44" i="1"/>
  <c r="BN46" i="1"/>
  <c r="BN61" i="1"/>
  <c r="BR44" i="1"/>
  <c r="BR46" i="1"/>
  <c r="BR61" i="1"/>
  <c r="BJ40" i="1"/>
  <c r="BJ62" i="1"/>
  <c r="BN51" i="1"/>
  <c r="BN57" i="1"/>
  <c r="BR51" i="1"/>
  <c r="CD47" i="1"/>
  <c r="BV47" i="1"/>
  <c r="BJ48" i="1"/>
  <c r="BJ55" i="1"/>
  <c r="BJ63" i="1"/>
  <c r="BN43" i="1"/>
  <c r="BN50" i="1"/>
  <c r="BN56" i="1"/>
  <c r="BR43" i="1"/>
  <c r="BR50" i="1"/>
  <c r="BR56" i="1"/>
  <c r="CC953" i="1"/>
  <c r="BU956" i="1"/>
  <c r="BQ959" i="1"/>
  <c r="BM940" i="1"/>
  <c r="CC962" i="1"/>
  <c r="BY951" i="1"/>
  <c r="BU940" i="1"/>
  <c r="BQ946" i="1"/>
  <c r="BM950" i="1"/>
  <c r="BY957" i="1"/>
  <c r="BU943" i="1"/>
  <c r="BM952" i="1"/>
  <c r="BZ927" i="1"/>
  <c r="BR915" i="1"/>
  <c r="BN919" i="1"/>
  <c r="CF912" i="1"/>
  <c r="CF848" i="1"/>
  <c r="CB865" i="1"/>
  <c r="CF869" i="1"/>
  <c r="CF858" i="1"/>
  <c r="CB864" i="1"/>
  <c r="BQ853" i="1"/>
  <c r="BL855" i="1"/>
  <c r="BM847" i="1"/>
  <c r="BT869" i="1"/>
  <c r="CF868" i="1"/>
  <c r="BT858" i="1"/>
  <c r="BZ847" i="1"/>
  <c r="BQ868" i="1"/>
  <c r="BP769" i="1"/>
  <c r="CH770" i="1"/>
  <c r="CF773" i="1"/>
  <c r="BX766" i="1"/>
  <c r="BJ754" i="1"/>
  <c r="CD725" i="1"/>
  <c r="CE726" i="1"/>
  <c r="CA699" i="1"/>
  <c r="BO700" i="1"/>
  <c r="CE703" i="1"/>
  <c r="BO697" i="1"/>
  <c r="BZ537" i="1"/>
  <c r="CE519" i="1"/>
  <c r="BK507" i="1"/>
  <c r="BW510" i="1"/>
  <c r="BT419" i="1"/>
  <c r="BY427" i="1"/>
  <c r="BM306" i="1"/>
  <c r="CH301" i="1"/>
  <c r="CD297" i="1"/>
  <c r="BZ293" i="1"/>
  <c r="BZ310" i="1"/>
  <c r="BR300" i="1"/>
  <c r="BN301" i="1"/>
  <c r="BJ300" i="1"/>
  <c r="CD257" i="1"/>
  <c r="BR276" i="1"/>
  <c r="CI257" i="1"/>
  <c r="BO265" i="1"/>
  <c r="BY249" i="1"/>
  <c r="BV206" i="1"/>
  <c r="BW118" i="1"/>
  <c r="BK110" i="1"/>
  <c r="BN93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CC925" i="1"/>
  <c r="CC928" i="1"/>
  <c r="BY926" i="1"/>
  <c r="BY913" i="1"/>
  <c r="BY919" i="1"/>
  <c r="BU915" i="1"/>
  <c r="BU909" i="1"/>
  <c r="BU918" i="1"/>
  <c r="BQ924" i="1"/>
  <c r="BQ918" i="1"/>
  <c r="BQ913" i="1"/>
  <c r="BM913" i="1"/>
  <c r="BM911" i="1"/>
  <c r="BM920" i="1"/>
  <c r="CC921" i="1"/>
  <c r="CC927" i="1"/>
  <c r="CC930" i="1"/>
  <c r="BY922" i="1"/>
  <c r="BY931" i="1"/>
  <c r="BY927" i="1"/>
  <c r="BU911" i="1"/>
  <c r="BU924" i="1"/>
  <c r="BU926" i="1"/>
  <c r="BQ912" i="1"/>
  <c r="BQ920" i="1"/>
  <c r="BQ921" i="1"/>
  <c r="BM927" i="1"/>
  <c r="BM921" i="1"/>
  <c r="BM928" i="1"/>
  <c r="CC914" i="1"/>
  <c r="CC923" i="1"/>
  <c r="CC912" i="1"/>
  <c r="BY920" i="1"/>
  <c r="BY929" i="1"/>
  <c r="BY917" i="1"/>
  <c r="BU917" i="1"/>
  <c r="BU921" i="1"/>
  <c r="BU930" i="1"/>
  <c r="BQ910" i="1"/>
  <c r="BQ930" i="1"/>
  <c r="BQ914" i="1"/>
  <c r="BM915" i="1"/>
  <c r="BM919" i="1"/>
  <c r="BM923" i="1"/>
  <c r="CD858" i="1"/>
  <c r="BZ865" i="1"/>
  <c r="BN863" i="1"/>
  <c r="CD849" i="1"/>
  <c r="CD863" i="1"/>
  <c r="BZ852" i="1"/>
  <c r="BV854" i="1"/>
  <c r="BN865" i="1"/>
  <c r="BJ858" i="1"/>
  <c r="CD860" i="1"/>
  <c r="BZ850" i="1"/>
  <c r="BR869" i="1"/>
  <c r="CD853" i="1"/>
  <c r="CD847" i="1"/>
  <c r="BZ855" i="1"/>
  <c r="BZ866" i="1"/>
  <c r="BR856" i="1"/>
  <c r="BJ860" i="1"/>
  <c r="CC641" i="1"/>
  <c r="BX640" i="1"/>
  <c r="BP645" i="1"/>
  <c r="CD665" i="1"/>
  <c r="BJ680" i="1"/>
  <c r="BY670" i="1"/>
  <c r="BR607" i="1"/>
  <c r="BW606" i="1"/>
  <c r="BO608" i="1"/>
  <c r="BK789" i="1"/>
  <c r="BV546" i="1"/>
  <c r="BR554" i="1"/>
  <c r="CH554" i="1"/>
  <c r="BJ541" i="1"/>
  <c r="CA511" i="1"/>
  <c r="BO515" i="1"/>
  <c r="CA518" i="1"/>
  <c r="BS526" i="1"/>
  <c r="CI495" i="1"/>
  <c r="BU466" i="1"/>
  <c r="BQ761" i="1"/>
  <c r="BZ754" i="1"/>
  <c r="BQ766" i="1"/>
  <c r="CI775" i="1"/>
  <c r="CA775" i="1"/>
  <c r="BO765" i="1"/>
  <c r="BV762" i="1"/>
  <c r="BM772" i="1"/>
  <c r="BM729" i="1"/>
  <c r="BV737" i="1"/>
  <c r="CC740" i="1"/>
  <c r="BN737" i="1"/>
  <c r="BY735" i="1"/>
  <c r="BT635" i="1"/>
  <c r="CH650" i="1"/>
  <c r="BX629" i="1"/>
  <c r="BZ663" i="1"/>
  <c r="CD677" i="1"/>
  <c r="CI712" i="1"/>
  <c r="CA695" i="1"/>
  <c r="BS701" i="1"/>
  <c r="BO701" i="1"/>
  <c r="CB707" i="1"/>
  <c r="CI694" i="1"/>
  <c r="CE699" i="1"/>
  <c r="BW696" i="1"/>
  <c r="BO696" i="1"/>
  <c r="BK694" i="1"/>
  <c r="BT701" i="1"/>
  <c r="CF709" i="1"/>
  <c r="BP699" i="1"/>
  <c r="BX703" i="1"/>
  <c r="CF693" i="1"/>
  <c r="CB691" i="1"/>
  <c r="CB711" i="1"/>
  <c r="BX709" i="1"/>
  <c r="BT707" i="1"/>
  <c r="BP703" i="1"/>
  <c r="BL701" i="1"/>
  <c r="CF699" i="1"/>
  <c r="CB695" i="1"/>
  <c r="BX693" i="1"/>
  <c r="BT691" i="1"/>
  <c r="BT711" i="1"/>
  <c r="BP709" i="1"/>
  <c r="BL707" i="1"/>
  <c r="CF703" i="1"/>
  <c r="CB701" i="1"/>
  <c r="BX699" i="1"/>
  <c r="BT695" i="1"/>
  <c r="BP693" i="1"/>
  <c r="BL691" i="1"/>
  <c r="BL711" i="1"/>
  <c r="BL674" i="1"/>
  <c r="BP632" i="1"/>
  <c r="BL637" i="1"/>
  <c r="CF645" i="1"/>
  <c r="BX646" i="1"/>
  <c r="BT648" i="1"/>
  <c r="BP640" i="1"/>
  <c r="BY639" i="1"/>
  <c r="CF629" i="1"/>
  <c r="BX649" i="1"/>
  <c r="BL634" i="1"/>
  <c r="CF652" i="1"/>
  <c r="CB630" i="1"/>
  <c r="BX636" i="1"/>
  <c r="BT646" i="1"/>
  <c r="BP629" i="1"/>
  <c r="BZ641" i="1"/>
  <c r="BU636" i="1"/>
  <c r="BL203" i="1"/>
  <c r="BS598" i="1"/>
  <c r="BP575" i="1"/>
  <c r="BK577" i="1"/>
  <c r="CD589" i="1"/>
  <c r="BV581" i="1"/>
  <c r="CE574" i="1"/>
  <c r="BS582" i="1"/>
  <c r="BJ573" i="1"/>
  <c r="BK573" i="1"/>
  <c r="CA589" i="1"/>
  <c r="CI570" i="1"/>
  <c r="BW581" i="1"/>
  <c r="CI581" i="1"/>
  <c r="CE585" i="1"/>
  <c r="BO574" i="1"/>
  <c r="CI585" i="1"/>
  <c r="CE590" i="1"/>
  <c r="BW585" i="1"/>
  <c r="BO581" i="1"/>
  <c r="CE571" i="1"/>
  <c r="CA582" i="1"/>
  <c r="BS577" i="1"/>
  <c r="BY548" i="1"/>
  <c r="CG551" i="1"/>
  <c r="CD510" i="1"/>
  <c r="CI520" i="1"/>
  <c r="CE512" i="1"/>
  <c r="CA528" i="1"/>
  <c r="BS516" i="1"/>
  <c r="BO508" i="1"/>
  <c r="BK528" i="1"/>
  <c r="BZ518" i="1"/>
  <c r="CI505" i="1"/>
  <c r="CE525" i="1"/>
  <c r="BW517" i="1"/>
  <c r="BS509" i="1"/>
  <c r="BO525" i="1"/>
  <c r="BJ518" i="1"/>
  <c r="CH489" i="1"/>
  <c r="CI149" i="1"/>
  <c r="BP136" i="1"/>
  <c r="BT145" i="1"/>
  <c r="BP139" i="1"/>
  <c r="BT144" i="1"/>
  <c r="BT142" i="1"/>
  <c r="BT137" i="1"/>
  <c r="BP138" i="1"/>
  <c r="BY136" i="1"/>
  <c r="CI102" i="1"/>
  <c r="BS110" i="1"/>
  <c r="CA118" i="1"/>
  <c r="CE83" i="1"/>
  <c r="BL94" i="1"/>
  <c r="BY52" i="1"/>
  <c r="CC52" i="1"/>
  <c r="BV11" i="1"/>
  <c r="CG453" i="1"/>
  <c r="BQ450" i="1"/>
  <c r="CC445" i="1"/>
  <c r="BM444" i="1"/>
  <c r="CE466" i="1"/>
  <c r="BS458" i="1"/>
  <c r="BZ458" i="1"/>
  <c r="CC458" i="1"/>
  <c r="BQ428" i="1"/>
  <c r="CH386" i="1"/>
  <c r="BM358" i="1"/>
  <c r="CE372" i="1"/>
  <c r="CG267" i="1"/>
  <c r="CG247" i="1"/>
  <c r="BY233" i="1"/>
  <c r="BU230" i="1"/>
  <c r="BM232" i="1"/>
  <c r="BO235" i="1"/>
  <c r="CC241" i="1"/>
  <c r="BU239" i="1"/>
  <c r="BQ249" i="1"/>
  <c r="CA240" i="1"/>
  <c r="CD165" i="1"/>
  <c r="BV169" i="1"/>
  <c r="BN185" i="1"/>
  <c r="CD175" i="1"/>
  <c r="BR167" i="1"/>
  <c r="BY155" i="1"/>
  <c r="CE148" i="1"/>
  <c r="BW134" i="1"/>
  <c r="BY148" i="1"/>
  <c r="BY142" i="1"/>
  <c r="CD109" i="1"/>
  <c r="CE118" i="1"/>
  <c r="BO110" i="1"/>
  <c r="BK79" i="1"/>
  <c r="BS87" i="1"/>
  <c r="CH909" i="1"/>
  <c r="CH914" i="1"/>
  <c r="CH920" i="1"/>
  <c r="CD910" i="1"/>
  <c r="CD925" i="1"/>
  <c r="CD923" i="1"/>
  <c r="CC917" i="1"/>
  <c r="CC922" i="1"/>
  <c r="CC911" i="1"/>
  <c r="CC908" i="1"/>
  <c r="CC924" i="1"/>
  <c r="CC931" i="1"/>
  <c r="BY908" i="1"/>
  <c r="BY928" i="1"/>
  <c r="BY912" i="1"/>
  <c r="BY916" i="1"/>
  <c r="BY915" i="1"/>
  <c r="BY930" i="1"/>
  <c r="BU919" i="1"/>
  <c r="BU916" i="1"/>
  <c r="BU908" i="1"/>
  <c r="BU925" i="1"/>
  <c r="BU914" i="1"/>
  <c r="BU929" i="1"/>
  <c r="BQ923" i="1"/>
  <c r="BQ926" i="1"/>
  <c r="BQ927" i="1"/>
  <c r="BQ929" i="1"/>
  <c r="BQ909" i="1"/>
  <c r="BQ925" i="1"/>
  <c r="BM917" i="1"/>
  <c r="BM914" i="1"/>
  <c r="BM910" i="1"/>
  <c r="BM922" i="1"/>
  <c r="BM916" i="1"/>
  <c r="BM931" i="1"/>
  <c r="CF924" i="1"/>
  <c r="CH910" i="1"/>
  <c r="CH922" i="1"/>
  <c r="CH929" i="1"/>
  <c r="CD921" i="1"/>
  <c r="CD913" i="1"/>
  <c r="CD929" i="1"/>
  <c r="CH919" i="1"/>
  <c r="CH923" i="1"/>
  <c r="CH930" i="1"/>
  <c r="CD908" i="1"/>
  <c r="CD914" i="1"/>
  <c r="CD930" i="1"/>
  <c r="CC919" i="1"/>
  <c r="CC918" i="1"/>
  <c r="CC909" i="1"/>
  <c r="CC916" i="1"/>
  <c r="CC926" i="1"/>
  <c r="CC932" i="1"/>
  <c r="BY921" i="1"/>
  <c r="BY909" i="1"/>
  <c r="BY910" i="1"/>
  <c r="BY914" i="1"/>
  <c r="BY918" i="1"/>
  <c r="BU912" i="1"/>
  <c r="BU920" i="1"/>
  <c r="BU927" i="1"/>
  <c r="BU923" i="1"/>
  <c r="BU931" i="1"/>
  <c r="BQ928" i="1"/>
  <c r="BQ911" i="1"/>
  <c r="BQ908" i="1"/>
  <c r="BQ919" i="1"/>
  <c r="BQ915" i="1"/>
  <c r="BM925" i="1"/>
  <c r="BM918" i="1"/>
  <c r="BM929" i="1"/>
  <c r="BM930" i="1"/>
  <c r="BM908" i="1"/>
  <c r="CF914" i="1"/>
  <c r="CF850" i="1"/>
  <c r="BX865" i="1"/>
  <c r="BL863" i="1"/>
  <c r="CF853" i="1"/>
  <c r="CF851" i="1"/>
  <c r="CF865" i="1"/>
  <c r="BX856" i="1"/>
  <c r="CD852" i="1"/>
  <c r="CD869" i="1"/>
  <c r="CD862" i="1"/>
  <c r="CD867" i="1"/>
  <c r="BZ860" i="1"/>
  <c r="BZ853" i="1"/>
  <c r="BZ858" i="1"/>
  <c r="BV866" i="1"/>
  <c r="BR863" i="1"/>
  <c r="BN853" i="1"/>
  <c r="BJ855" i="1"/>
  <c r="BJ866" i="1"/>
  <c r="CF857" i="1"/>
  <c r="BT866" i="1"/>
  <c r="CB867" i="1"/>
  <c r="CF863" i="1"/>
  <c r="CF854" i="1"/>
  <c r="CB862" i="1"/>
  <c r="BL859" i="1"/>
  <c r="CH848" i="1"/>
  <c r="CD848" i="1"/>
  <c r="CD866" i="1"/>
  <c r="CD859" i="1"/>
  <c r="BZ849" i="1"/>
  <c r="BZ856" i="1"/>
  <c r="BZ846" i="1"/>
  <c r="BV863" i="1"/>
  <c r="BV857" i="1"/>
  <c r="BN866" i="1"/>
  <c r="BN857" i="1"/>
  <c r="BJ848" i="1"/>
  <c r="CB847" i="1"/>
  <c r="BM796" i="1"/>
  <c r="CG800" i="1"/>
  <c r="BT762" i="1"/>
  <c r="CF753" i="1"/>
  <c r="CB755" i="1"/>
  <c r="BX771" i="1"/>
  <c r="BP776" i="1"/>
  <c r="BL757" i="1"/>
  <c r="BY775" i="1"/>
  <c r="CB775" i="1"/>
  <c r="BX760" i="1"/>
  <c r="BL771" i="1"/>
  <c r="CF760" i="1"/>
  <c r="CB764" i="1"/>
  <c r="BT757" i="1"/>
  <c r="BP757" i="1"/>
  <c r="BL775" i="1"/>
  <c r="CG764" i="1"/>
  <c r="BU767" i="1"/>
  <c r="CH744" i="1"/>
  <c r="CD722" i="1"/>
  <c r="BV726" i="1"/>
  <c r="BN741" i="1"/>
  <c r="CH726" i="1"/>
  <c r="BZ728" i="1"/>
  <c r="BR744" i="1"/>
  <c r="CA724" i="1"/>
  <c r="CH735" i="1"/>
  <c r="BZ735" i="1"/>
  <c r="BR722" i="1"/>
  <c r="CF739" i="1"/>
  <c r="BX731" i="1"/>
  <c r="BL737" i="1"/>
  <c r="CI722" i="1"/>
  <c r="CF691" i="1"/>
  <c r="CF701" i="1"/>
  <c r="CF711" i="1"/>
  <c r="CB699" i="1"/>
  <c r="CB709" i="1"/>
  <c r="BX695" i="1"/>
  <c r="BX707" i="1"/>
  <c r="BT693" i="1"/>
  <c r="BT703" i="1"/>
  <c r="BP691" i="1"/>
  <c r="BP701" i="1"/>
  <c r="BP711" i="1"/>
  <c r="BL699" i="1"/>
  <c r="BL709" i="1"/>
  <c r="CF695" i="1"/>
  <c r="CF707" i="1"/>
  <c r="CB693" i="1"/>
  <c r="CB703" i="1"/>
  <c r="BX691" i="1"/>
  <c r="BX701" i="1"/>
  <c r="BX711" i="1"/>
  <c r="BT699" i="1"/>
  <c r="BT709" i="1"/>
  <c r="BP695" i="1"/>
  <c r="BP707" i="1"/>
  <c r="BL693" i="1"/>
  <c r="BL703" i="1"/>
  <c r="BX677" i="1"/>
  <c r="BT669" i="1"/>
  <c r="CF673" i="1"/>
  <c r="CD629" i="1"/>
  <c r="BV637" i="1"/>
  <c r="BN644" i="1"/>
  <c r="CD636" i="1"/>
  <c r="BR635" i="1"/>
  <c r="BJ634" i="1"/>
  <c r="CH640" i="1"/>
  <c r="BV647" i="1"/>
  <c r="BN630" i="1"/>
  <c r="BZ588" i="1"/>
  <c r="BR580" i="1"/>
  <c r="CI574" i="1"/>
  <c r="CI587" i="1"/>
  <c r="CE578" i="1"/>
  <c r="CA573" i="1"/>
  <c r="BW569" i="1"/>
  <c r="BW590" i="1"/>
  <c r="BS589" i="1"/>
  <c r="BO585" i="1"/>
  <c r="BK582" i="1"/>
  <c r="BZ573" i="1"/>
  <c r="BN585" i="1"/>
  <c r="BL581" i="1"/>
  <c r="CI577" i="1"/>
  <c r="CE567" i="1"/>
  <c r="CE582" i="1"/>
  <c r="CA577" i="1"/>
  <c r="BW574" i="1"/>
  <c r="BS573" i="1"/>
  <c r="BO569" i="1"/>
  <c r="BO590" i="1"/>
  <c r="BK589" i="1"/>
  <c r="CH580" i="1"/>
  <c r="BV572" i="1"/>
  <c r="BJ584" i="1"/>
  <c r="CA540" i="1"/>
  <c r="BU545" i="1"/>
  <c r="BL552" i="1"/>
  <c r="BS542" i="1"/>
  <c r="CI521" i="1"/>
  <c r="CE508" i="1"/>
  <c r="CE510" i="1"/>
  <c r="CA527" i="1"/>
  <c r="BW506" i="1"/>
  <c r="BW512" i="1"/>
  <c r="BS525" i="1"/>
  <c r="BO512" i="1"/>
  <c r="BO510" i="1"/>
  <c r="BK523" i="1"/>
  <c r="CI516" i="1"/>
  <c r="CI518" i="1"/>
  <c r="CI527" i="1"/>
  <c r="CE515" i="1"/>
  <c r="CE517" i="1"/>
  <c r="CE526" i="1"/>
  <c r="CA514" i="1"/>
  <c r="CA520" i="1"/>
  <c r="CA525" i="1"/>
  <c r="BW513" i="1"/>
  <c r="BW519" i="1"/>
  <c r="BW528" i="1"/>
  <c r="BS520" i="1"/>
  <c r="BS518" i="1"/>
  <c r="BS527" i="1"/>
  <c r="BO519" i="1"/>
  <c r="BO517" i="1"/>
  <c r="BO526" i="1"/>
  <c r="BK518" i="1"/>
  <c r="BK520" i="1"/>
  <c r="BK525" i="1"/>
  <c r="CI509" i="1"/>
  <c r="CI511" i="1"/>
  <c r="CE528" i="1"/>
  <c r="CA507" i="1"/>
  <c r="CA509" i="1"/>
  <c r="BW526" i="1"/>
  <c r="BS505" i="1"/>
  <c r="BS511" i="1"/>
  <c r="BO524" i="1"/>
  <c r="BK511" i="1"/>
  <c r="BK509" i="1"/>
  <c r="CI525" i="1"/>
  <c r="CI510" i="1"/>
  <c r="CI519" i="1"/>
  <c r="CE524" i="1"/>
  <c r="CE509" i="1"/>
  <c r="CE518" i="1"/>
  <c r="CA523" i="1"/>
  <c r="CA512" i="1"/>
  <c r="CA517" i="1"/>
  <c r="BW522" i="1"/>
  <c r="BW511" i="1"/>
  <c r="BW520" i="1"/>
  <c r="BS521" i="1"/>
  <c r="BS510" i="1"/>
  <c r="BS519" i="1"/>
  <c r="BO528" i="1"/>
  <c r="BO509" i="1"/>
  <c r="BO518" i="1"/>
  <c r="BK527" i="1"/>
  <c r="BK512" i="1"/>
  <c r="BK517" i="1"/>
  <c r="CG495" i="1"/>
  <c r="CC495" i="1"/>
  <c r="BY478" i="1"/>
  <c r="BU480" i="1"/>
  <c r="BU487" i="1"/>
  <c r="BQ478" i="1"/>
  <c r="BM493" i="1"/>
  <c r="BN475" i="1"/>
  <c r="CG481" i="1"/>
  <c r="CC491" i="1"/>
  <c r="BY493" i="1"/>
  <c r="BU493" i="1"/>
  <c r="BQ476" i="1"/>
  <c r="BM486" i="1"/>
  <c r="BR466" i="1"/>
  <c r="BY464" i="1"/>
  <c r="BM463" i="1"/>
  <c r="BV433" i="1"/>
  <c r="CB435" i="1"/>
  <c r="CF419" i="1"/>
  <c r="BT435" i="1"/>
  <c r="BJ354" i="1"/>
  <c r="BR327" i="1"/>
  <c r="CD340" i="1"/>
  <c r="CF276" i="1"/>
  <c r="BX277" i="1"/>
  <c r="CG271" i="1"/>
  <c r="CC271" i="1"/>
  <c r="BN241" i="1"/>
  <c r="BT244" i="1"/>
  <c r="BW133" i="1"/>
  <c r="CG134" i="1"/>
  <c r="CA151" i="1"/>
  <c r="BS153" i="1"/>
  <c r="CI110" i="1"/>
  <c r="CA110" i="1"/>
  <c r="BS102" i="1"/>
  <c r="BO118" i="1"/>
  <c r="BM113" i="1"/>
  <c r="CE110" i="1"/>
  <c r="BW102" i="1"/>
  <c r="BO102" i="1"/>
  <c r="BK118" i="1"/>
  <c r="BY43" i="1"/>
  <c r="CC45" i="1"/>
  <c r="CG59" i="1"/>
  <c r="BY60" i="1"/>
  <c r="CG44" i="1"/>
  <c r="BS18" i="1"/>
  <c r="BW30" i="1"/>
  <c r="CD92" i="1"/>
  <c r="CI82" i="1"/>
  <c r="BO81" i="1"/>
  <c r="BJ80" i="1"/>
  <c r="BP55" i="1"/>
  <c r="BT60" i="1"/>
  <c r="CC58" i="1"/>
  <c r="CA19" i="1"/>
  <c r="BK31" i="1"/>
  <c r="CE21" i="1"/>
  <c r="BK20" i="1"/>
  <c r="BS13" i="1"/>
  <c r="CA23" i="1"/>
  <c r="BO31" i="1"/>
  <c r="CE10" i="1"/>
  <c r="CH926" i="1"/>
  <c r="CH911" i="1"/>
  <c r="CH915" i="1"/>
  <c r="CH908" i="1"/>
  <c r="CH924" i="1"/>
  <c r="CH931" i="1"/>
  <c r="CD920" i="1"/>
  <c r="CD917" i="1"/>
  <c r="CD926" i="1"/>
  <c r="CD911" i="1"/>
  <c r="CD927" i="1"/>
  <c r="CD931" i="1"/>
  <c r="BZ918" i="1"/>
  <c r="BV927" i="1"/>
  <c r="BR922" i="1"/>
  <c r="BN908" i="1"/>
  <c r="BJ919" i="1"/>
  <c r="CH917" i="1"/>
  <c r="CH927" i="1"/>
  <c r="CH925" i="1"/>
  <c r="CH921" i="1"/>
  <c r="CH912" i="1"/>
  <c r="CD918" i="1"/>
  <c r="CD916" i="1"/>
  <c r="CD922" i="1"/>
  <c r="CD912" i="1"/>
  <c r="CD915" i="1"/>
  <c r="BZ924" i="1"/>
  <c r="BZ930" i="1"/>
  <c r="BV917" i="1"/>
  <c r="BR920" i="1"/>
  <c r="BN925" i="1"/>
  <c r="BJ923" i="1"/>
  <c r="CG908" i="1"/>
  <c r="BQ893" i="1"/>
  <c r="CC890" i="1"/>
  <c r="BM893" i="1"/>
  <c r="BJ892" i="1"/>
  <c r="BJ895" i="1"/>
  <c r="BJ890" i="1"/>
  <c r="BJ879" i="1"/>
  <c r="BJ882" i="1"/>
  <c r="BJ885" i="1"/>
  <c r="BJ888" i="1"/>
  <c r="BJ894" i="1"/>
  <c r="BJ889" i="1"/>
  <c r="BN900" i="1"/>
  <c r="BN885" i="1"/>
  <c r="BN883" i="1"/>
  <c r="BN879" i="1"/>
  <c r="BN887" i="1"/>
  <c r="BN895" i="1"/>
  <c r="BR893" i="1"/>
  <c r="BR886" i="1"/>
  <c r="BR896" i="1"/>
  <c r="BR900" i="1"/>
  <c r="BR899" i="1"/>
  <c r="BR897" i="1"/>
  <c r="BV891" i="1"/>
  <c r="BV879" i="1"/>
  <c r="BV886" i="1"/>
  <c r="BV877" i="1"/>
  <c r="BV880" i="1"/>
  <c r="BV892" i="1"/>
  <c r="BZ892" i="1"/>
  <c r="BZ888" i="1"/>
  <c r="BZ878" i="1"/>
  <c r="BZ886" i="1"/>
  <c r="BZ889" i="1"/>
  <c r="BZ881" i="1"/>
  <c r="CD889" i="1"/>
  <c r="CD896" i="1"/>
  <c r="CD887" i="1"/>
  <c r="CD891" i="1"/>
  <c r="CD899" i="1"/>
  <c r="CD890" i="1"/>
  <c r="CH897" i="1"/>
  <c r="CH886" i="1"/>
  <c r="CH880" i="1"/>
  <c r="CH885" i="1"/>
  <c r="CH889" i="1"/>
  <c r="CH892" i="1"/>
  <c r="CH877" i="1"/>
  <c r="CH899" i="1"/>
  <c r="CH900" i="1"/>
  <c r="CH882" i="1"/>
  <c r="CH894" i="1"/>
  <c r="CD882" i="1"/>
  <c r="CD880" i="1"/>
  <c r="CD888" i="1"/>
  <c r="CD881" i="1"/>
  <c r="BZ899" i="1"/>
  <c r="BZ890" i="1"/>
  <c r="BZ898" i="1"/>
  <c r="BZ884" i="1"/>
  <c r="BZ896" i="1"/>
  <c r="BV889" i="1"/>
  <c r="BV894" i="1"/>
  <c r="BV896" i="1"/>
  <c r="BV887" i="1"/>
  <c r="BR880" i="1"/>
  <c r="BR879" i="1"/>
  <c r="BR888" i="1"/>
  <c r="BR882" i="1"/>
  <c r="BR894" i="1"/>
  <c r="BN896" i="1"/>
  <c r="BN878" i="1"/>
  <c r="BN884" i="1"/>
  <c r="BN898" i="1"/>
  <c r="BJ883" i="1"/>
  <c r="BJ897" i="1"/>
  <c r="BJ899" i="1"/>
  <c r="BJ884" i="1"/>
  <c r="CH893" i="1"/>
  <c r="CH883" i="1"/>
  <c r="CH879" i="1"/>
  <c r="CH890" i="1"/>
  <c r="CH898" i="1"/>
  <c r="CD884" i="1"/>
  <c r="CD900" i="1"/>
  <c r="CD894" i="1"/>
  <c r="CD885" i="1"/>
  <c r="BZ882" i="1"/>
  <c r="BZ897" i="1"/>
  <c r="BZ877" i="1"/>
  <c r="BZ893" i="1"/>
  <c r="BZ900" i="1"/>
  <c r="BV893" i="1"/>
  <c r="BV878" i="1"/>
  <c r="BV897" i="1"/>
  <c r="BV900" i="1"/>
  <c r="BR883" i="1"/>
  <c r="BR881" i="1"/>
  <c r="BR889" i="1"/>
  <c r="BR890" i="1"/>
  <c r="BR898" i="1"/>
  <c r="BN886" i="1"/>
  <c r="BN880" i="1"/>
  <c r="BN877" i="1"/>
  <c r="BN899" i="1"/>
  <c r="BJ886" i="1"/>
  <c r="BJ877" i="1"/>
  <c r="BJ891" i="1"/>
  <c r="BJ896" i="1"/>
  <c r="CI887" i="1"/>
  <c r="CE885" i="1"/>
  <c r="CE897" i="1"/>
  <c r="CA894" i="1"/>
  <c r="CA896" i="1"/>
  <c r="BW879" i="1"/>
  <c r="BW894" i="1"/>
  <c r="BS891" i="1"/>
  <c r="BO879" i="1"/>
  <c r="BO887" i="1"/>
  <c r="BK881" i="1"/>
  <c r="BK895" i="1"/>
  <c r="CI528" i="1"/>
  <c r="CI508" i="1"/>
  <c r="CI513" i="1"/>
  <c r="CI514" i="1"/>
  <c r="CI507" i="1"/>
  <c r="CI523" i="1"/>
  <c r="CE527" i="1"/>
  <c r="CE507" i="1"/>
  <c r="CE520" i="1"/>
  <c r="CE513" i="1"/>
  <c r="CE506" i="1"/>
  <c r="CE522" i="1"/>
  <c r="CA526" i="1"/>
  <c r="CA506" i="1"/>
  <c r="CA519" i="1"/>
  <c r="CA516" i="1"/>
  <c r="CA505" i="1"/>
  <c r="CA521" i="1"/>
  <c r="BW525" i="1"/>
  <c r="BW505" i="1"/>
  <c r="BW518" i="1"/>
  <c r="BW515" i="1"/>
  <c r="BW508" i="1"/>
  <c r="BW524" i="1"/>
  <c r="BS524" i="1"/>
  <c r="BS512" i="1"/>
  <c r="BS517" i="1"/>
  <c r="BS514" i="1"/>
  <c r="BS507" i="1"/>
  <c r="BS523" i="1"/>
  <c r="BO523" i="1"/>
  <c r="BO511" i="1"/>
  <c r="BO516" i="1"/>
  <c r="BO513" i="1"/>
  <c r="BO506" i="1"/>
  <c r="BO522" i="1"/>
  <c r="BK522" i="1"/>
  <c r="BK510" i="1"/>
  <c r="BK515" i="1"/>
  <c r="BK516" i="1"/>
  <c r="BK505" i="1"/>
  <c r="BK521" i="1"/>
  <c r="CG515" i="1"/>
  <c r="CI512" i="1"/>
  <c r="CI517" i="1"/>
  <c r="CI524" i="1"/>
  <c r="CI506" i="1"/>
  <c r="CI522" i="1"/>
  <c r="CE511" i="1"/>
  <c r="CE516" i="1"/>
  <c r="CE523" i="1"/>
  <c r="CE505" i="1"/>
  <c r="CE521" i="1"/>
  <c r="CA510" i="1"/>
  <c r="CA515" i="1"/>
  <c r="CA522" i="1"/>
  <c r="CA508" i="1"/>
  <c r="CA524" i="1"/>
  <c r="BW509" i="1"/>
  <c r="BW514" i="1"/>
  <c r="BW521" i="1"/>
  <c r="BW507" i="1"/>
  <c r="BW523" i="1"/>
  <c r="BS508" i="1"/>
  <c r="BS513" i="1"/>
  <c r="BS528" i="1"/>
  <c r="BS506" i="1"/>
  <c r="BS522" i="1"/>
  <c r="BO507" i="1"/>
  <c r="BO520" i="1"/>
  <c r="BO527" i="1"/>
  <c r="BO505" i="1"/>
  <c r="BO521" i="1"/>
  <c r="BK506" i="1"/>
  <c r="BK519" i="1"/>
  <c r="BK526" i="1"/>
  <c r="BK508" i="1"/>
  <c r="BK524" i="1"/>
  <c r="BR526" i="1"/>
  <c r="CG475" i="1"/>
  <c r="CG492" i="1"/>
  <c r="CG486" i="1"/>
  <c r="CC494" i="1"/>
  <c r="CC481" i="1"/>
  <c r="BY494" i="1"/>
  <c r="BY491" i="1"/>
  <c r="BU477" i="1"/>
  <c r="BU478" i="1"/>
  <c r="BQ479" i="1"/>
  <c r="BQ496" i="1"/>
  <c r="BQ486" i="1"/>
  <c r="BM476" i="1"/>
  <c r="CG496" i="1"/>
  <c r="CG493" i="1"/>
  <c r="CC479" i="1"/>
  <c r="CC480" i="1"/>
  <c r="BY481" i="1"/>
  <c r="BY490" i="1"/>
  <c r="BY488" i="1"/>
  <c r="BU492" i="1"/>
  <c r="BU479" i="1"/>
  <c r="BQ492" i="1"/>
  <c r="BQ493" i="1"/>
  <c r="BM491" i="1"/>
  <c r="BM477" i="1"/>
  <c r="CI462" i="1"/>
  <c r="CA446" i="1"/>
  <c r="BW454" i="1"/>
  <c r="BS462" i="1"/>
  <c r="BK446" i="1"/>
  <c r="BY459" i="1"/>
  <c r="CI446" i="1"/>
  <c r="CE454" i="1"/>
  <c r="CA462" i="1"/>
  <c r="BS446" i="1"/>
  <c r="BO454" i="1"/>
  <c r="BK462" i="1"/>
  <c r="CC465" i="1"/>
  <c r="BU424" i="1"/>
  <c r="CG425" i="1"/>
  <c r="BU435" i="1"/>
  <c r="BQ434" i="1"/>
  <c r="BQ425" i="1"/>
  <c r="CC426" i="1"/>
  <c r="BQ423" i="1"/>
  <c r="CG846" i="1"/>
  <c r="CC860" i="1"/>
  <c r="BU856" i="1"/>
  <c r="BQ857" i="1"/>
  <c r="BM846" i="1"/>
  <c r="BM861" i="1"/>
  <c r="BQ855" i="1"/>
  <c r="CC851" i="1"/>
  <c r="BQ847" i="1"/>
  <c r="BR849" i="1"/>
  <c r="BN862" i="1"/>
  <c r="BN848" i="1"/>
  <c r="BN847" i="1"/>
  <c r="BJ853" i="1"/>
  <c r="BJ863" i="1"/>
  <c r="CG856" i="1"/>
  <c r="BY846" i="1"/>
  <c r="BQ846" i="1"/>
  <c r="BQ860" i="1"/>
  <c r="BM850" i="1"/>
  <c r="BM865" i="1"/>
  <c r="BM859" i="1"/>
  <c r="BU847" i="1"/>
  <c r="CD854" i="1"/>
  <c r="CD868" i="1"/>
  <c r="CD846" i="1"/>
  <c r="BZ864" i="1"/>
  <c r="BZ859" i="1"/>
  <c r="BZ857" i="1"/>
  <c r="BZ869" i="1"/>
  <c r="BV852" i="1"/>
  <c r="BR853" i="1"/>
  <c r="BR866" i="1"/>
  <c r="BN861" i="1"/>
  <c r="BN850" i="1"/>
  <c r="BN855" i="1"/>
  <c r="BJ868" i="1"/>
  <c r="BJ846" i="1"/>
  <c r="CG866" i="1"/>
  <c r="BY857" i="1"/>
  <c r="BQ849" i="1"/>
  <c r="BQ864" i="1"/>
  <c r="BM854" i="1"/>
  <c r="BM868" i="1"/>
  <c r="CF833" i="1"/>
  <c r="CA826" i="1"/>
  <c r="BV801" i="1"/>
  <c r="CF768" i="1"/>
  <c r="CF762" i="1"/>
  <c r="CB771" i="1"/>
  <c r="CB754" i="1"/>
  <c r="BX775" i="1"/>
  <c r="BT770" i="1"/>
  <c r="BP765" i="1"/>
  <c r="BP755" i="1"/>
  <c r="BL763" i="1"/>
  <c r="CF765" i="1"/>
  <c r="CF758" i="1"/>
  <c r="CF771" i="1"/>
  <c r="CB760" i="1"/>
  <c r="CB769" i="1"/>
  <c r="CB770" i="1"/>
  <c r="BX758" i="1"/>
  <c r="BX756" i="1"/>
  <c r="BX769" i="1"/>
  <c r="BT773" i="1"/>
  <c r="BT767" i="1"/>
  <c r="BT772" i="1"/>
  <c r="BP762" i="1"/>
  <c r="BP754" i="1"/>
  <c r="BP771" i="1"/>
  <c r="BL755" i="1"/>
  <c r="BL760" i="1"/>
  <c r="BL770" i="1"/>
  <c r="CG756" i="1"/>
  <c r="CC771" i="1"/>
  <c r="BU774" i="1"/>
  <c r="BM770" i="1"/>
  <c r="CF755" i="1"/>
  <c r="CB757" i="1"/>
  <c r="BX768" i="1"/>
  <c r="BX753" i="1"/>
  <c r="BT759" i="1"/>
  <c r="BT756" i="1"/>
  <c r="BP772" i="1"/>
  <c r="BL773" i="1"/>
  <c r="BL754" i="1"/>
  <c r="CF770" i="1"/>
  <c r="CF756" i="1"/>
  <c r="CF763" i="1"/>
  <c r="CB773" i="1"/>
  <c r="CB767" i="1"/>
  <c r="CB762" i="1"/>
  <c r="BX763" i="1"/>
  <c r="BX754" i="1"/>
  <c r="BX761" i="1"/>
  <c r="BT754" i="1"/>
  <c r="BT765" i="1"/>
  <c r="BT764" i="1"/>
  <c r="BP760" i="1"/>
  <c r="BP774" i="1"/>
  <c r="BP763" i="1"/>
  <c r="BL768" i="1"/>
  <c r="BL765" i="1"/>
  <c r="BL762" i="1"/>
  <c r="BY761" i="1"/>
  <c r="BM756" i="1"/>
  <c r="CH732" i="1"/>
  <c r="CH742" i="1"/>
  <c r="CD739" i="1"/>
  <c r="CD732" i="1"/>
  <c r="CD734" i="1"/>
  <c r="BZ744" i="1"/>
  <c r="BZ725" i="1"/>
  <c r="BV733" i="1"/>
  <c r="BV742" i="1"/>
  <c r="BR740" i="1"/>
  <c r="BR732" i="1"/>
  <c r="BN727" i="1"/>
  <c r="BN726" i="1"/>
  <c r="CH724" i="1"/>
  <c r="CH723" i="1"/>
  <c r="CD737" i="1"/>
  <c r="CD744" i="1"/>
  <c r="BZ732" i="1"/>
  <c r="BZ739" i="1"/>
  <c r="BV722" i="1"/>
  <c r="BV731" i="1"/>
  <c r="BV736" i="1"/>
  <c r="BR725" i="1"/>
  <c r="BR739" i="1"/>
  <c r="BN724" i="1"/>
  <c r="CI736" i="1"/>
  <c r="BO730" i="1"/>
  <c r="CH728" i="1"/>
  <c r="CH737" i="1"/>
  <c r="CD741" i="1"/>
  <c r="CD728" i="1"/>
  <c r="BZ730" i="1"/>
  <c r="BZ723" i="1"/>
  <c r="BZ737" i="1"/>
  <c r="BV729" i="1"/>
  <c r="BV724" i="1"/>
  <c r="BR728" i="1"/>
  <c r="BR727" i="1"/>
  <c r="BN743" i="1"/>
  <c r="BN742" i="1"/>
  <c r="CA738" i="1"/>
  <c r="CI730" i="1"/>
  <c r="CE736" i="1"/>
  <c r="CA740" i="1"/>
  <c r="BW744" i="1"/>
  <c r="BO725" i="1"/>
  <c r="CF734" i="1"/>
  <c r="CB732" i="1"/>
  <c r="BT732" i="1"/>
  <c r="BP726" i="1"/>
  <c r="BL732" i="1"/>
  <c r="CI725" i="1"/>
  <c r="CE730" i="1"/>
  <c r="CA734" i="1"/>
  <c r="BW738" i="1"/>
  <c r="BS744" i="1"/>
  <c r="CG724" i="1"/>
  <c r="BQ726" i="1"/>
  <c r="CF733" i="1"/>
  <c r="BX740" i="1"/>
  <c r="BT739" i="1"/>
  <c r="BP733" i="1"/>
  <c r="CE725" i="1"/>
  <c r="CA736" i="1"/>
  <c r="BS730" i="1"/>
  <c r="BU702" i="1"/>
  <c r="CI703" i="1"/>
  <c r="CE705" i="1"/>
  <c r="CA702" i="1"/>
  <c r="BS706" i="1"/>
  <c r="BO694" i="1"/>
  <c r="BK692" i="1"/>
  <c r="CH643" i="1"/>
  <c r="CH649" i="1"/>
  <c r="CD650" i="1"/>
  <c r="BZ629" i="1"/>
  <c r="BZ631" i="1"/>
  <c r="BV635" i="1"/>
  <c r="BV646" i="1"/>
  <c r="BR647" i="1"/>
  <c r="BN637" i="1"/>
  <c r="BN651" i="1"/>
  <c r="BJ649" i="1"/>
  <c r="BJ631" i="1"/>
  <c r="CH651" i="1"/>
  <c r="CD649" i="1"/>
  <c r="CD632" i="1"/>
  <c r="BZ636" i="1"/>
  <c r="BZ635" i="1"/>
  <c r="BV648" i="1"/>
  <c r="BR646" i="1"/>
  <c r="BR640" i="1"/>
  <c r="BN650" i="1"/>
  <c r="BN632" i="1"/>
  <c r="BJ629" i="1"/>
  <c r="BM447" i="1"/>
  <c r="BM458" i="1"/>
  <c r="BQ464" i="1"/>
  <c r="BQ457" i="1"/>
  <c r="BU456" i="1"/>
  <c r="BU458" i="1"/>
  <c r="BY461" i="1"/>
  <c r="BY447" i="1"/>
  <c r="CG464" i="1"/>
  <c r="CG459" i="1"/>
  <c r="CC523" i="1"/>
  <c r="CC507" i="1"/>
  <c r="BU580" i="1"/>
  <c r="BU570" i="1"/>
  <c r="CE613" i="1"/>
  <c r="CE608" i="1"/>
  <c r="BO734" i="1"/>
  <c r="BS737" i="1"/>
  <c r="BW740" i="1"/>
  <c r="CA742" i="1"/>
  <c r="CE745" i="1"/>
  <c r="CE724" i="1"/>
  <c r="CI726" i="1"/>
  <c r="BM773" i="1"/>
  <c r="BQ774" i="1"/>
  <c r="BU775" i="1"/>
  <c r="BY776" i="1"/>
  <c r="CC773" i="1"/>
  <c r="CG774" i="1"/>
  <c r="CG957" i="1"/>
  <c r="BY215" i="1"/>
  <c r="BM215" i="1"/>
  <c r="BL383" i="1"/>
  <c r="CC239" i="1"/>
  <c r="BY247" i="1"/>
  <c r="BQ231" i="1"/>
  <c r="BM239" i="1"/>
  <c r="CI118" i="1"/>
  <c r="CA102" i="1"/>
  <c r="BW110" i="1"/>
  <c r="BS118" i="1"/>
  <c r="BK102" i="1"/>
  <c r="CH631" i="1"/>
  <c r="CH637" i="1"/>
  <c r="CD642" i="1"/>
  <c r="CD648" i="1"/>
  <c r="BZ638" i="1"/>
  <c r="BV636" i="1"/>
  <c r="BV630" i="1"/>
  <c r="BR639" i="1"/>
  <c r="BR645" i="1"/>
  <c r="BN638" i="1"/>
  <c r="BJ652" i="1"/>
  <c r="BJ650" i="1"/>
  <c r="BJ320" i="1"/>
  <c r="CH167" i="1"/>
  <c r="CD185" i="1"/>
  <c r="BV181" i="1"/>
  <c r="BN175" i="1"/>
  <c r="BV112" i="1"/>
  <c r="BK233" i="1"/>
  <c r="BK243" i="1"/>
  <c r="CE226" i="1"/>
  <c r="CE246" i="1"/>
  <c r="BQ271" i="1"/>
  <c r="CC274" i="1"/>
  <c r="CG275" i="1"/>
  <c r="CC337" i="1"/>
  <c r="BS200" i="1"/>
  <c r="CD242" i="1"/>
  <c r="BJ228" i="1"/>
  <c r="CG240" i="1"/>
  <c r="CC234" i="1"/>
  <c r="CC248" i="1"/>
  <c r="BY238" i="1"/>
  <c r="BU232" i="1"/>
  <c r="BU246" i="1"/>
  <c r="BQ240" i="1"/>
  <c r="BM230" i="1"/>
  <c r="BM248" i="1"/>
  <c r="BJ249" i="1"/>
  <c r="CG238" i="1"/>
  <c r="CG233" i="1"/>
  <c r="CC227" i="1"/>
  <c r="BY240" i="1"/>
  <c r="BY231" i="1"/>
  <c r="BU248" i="1"/>
  <c r="BQ238" i="1"/>
  <c r="BQ233" i="1"/>
  <c r="BM246" i="1"/>
  <c r="CI247" i="1"/>
  <c r="CA231" i="1"/>
  <c r="BO226" i="1"/>
  <c r="BZ660" i="1"/>
  <c r="BN665" i="1"/>
  <c r="CB669" i="1"/>
  <c r="BP660" i="1"/>
  <c r="CH676" i="1"/>
  <c r="BV680" i="1"/>
  <c r="BJ669" i="1"/>
  <c r="BX678" i="1"/>
  <c r="BJ385" i="1"/>
  <c r="BR389" i="1"/>
  <c r="CD393" i="1"/>
  <c r="BZ385" i="1"/>
  <c r="CC362" i="1"/>
  <c r="BX350" i="1"/>
  <c r="BZ366" i="1"/>
  <c r="BY363" i="1"/>
  <c r="CF350" i="1"/>
  <c r="BT328" i="1"/>
  <c r="CI334" i="1"/>
  <c r="CH294" i="1"/>
  <c r="CH305" i="1"/>
  <c r="CD290" i="1"/>
  <c r="CD298" i="1"/>
  <c r="CD309" i="1"/>
  <c r="BZ294" i="1"/>
  <c r="BZ304" i="1"/>
  <c r="BV292" i="1"/>
  <c r="BV308" i="1"/>
  <c r="BR304" i="1"/>
  <c r="BN294" i="1"/>
  <c r="BN304" i="1"/>
  <c r="BJ289" i="1"/>
  <c r="BJ303" i="1"/>
  <c r="CH290" i="1"/>
  <c r="CH300" i="1"/>
  <c r="CH309" i="1"/>
  <c r="CD296" i="1"/>
  <c r="CD304" i="1"/>
  <c r="BZ289" i="1"/>
  <c r="BZ300" i="1"/>
  <c r="BZ309" i="1"/>
  <c r="BV299" i="1"/>
  <c r="BR296" i="1"/>
  <c r="BN289" i="1"/>
  <c r="BN298" i="1"/>
  <c r="BN309" i="1"/>
  <c r="BJ296" i="1"/>
  <c r="BJ308" i="1"/>
  <c r="BZ274" i="1"/>
  <c r="BN266" i="1"/>
  <c r="CE265" i="1"/>
  <c r="BS257" i="1"/>
  <c r="CH276" i="1"/>
  <c r="BV268" i="1"/>
  <c r="BN257" i="1"/>
  <c r="CE273" i="1"/>
  <c r="BS265" i="1"/>
  <c r="CD266" i="1"/>
  <c r="BV259" i="1"/>
  <c r="BJ274" i="1"/>
  <c r="BY649" i="1"/>
  <c r="BQ652" i="1"/>
  <c r="CG632" i="1"/>
  <c r="BU647" i="1"/>
  <c r="BL195" i="1"/>
  <c r="BL206" i="1"/>
  <c r="BX214" i="1"/>
  <c r="BL209" i="1"/>
  <c r="BL212" i="1"/>
  <c r="BS164" i="1"/>
  <c r="BW139" i="1"/>
  <c r="CA154" i="1"/>
  <c r="BO152" i="1"/>
  <c r="BY145" i="1"/>
  <c r="BY143" i="1"/>
  <c r="BY146" i="1"/>
  <c r="CE145" i="1"/>
  <c r="CA133" i="1"/>
  <c r="BY135" i="1"/>
  <c r="CC154" i="1"/>
  <c r="BM144" i="1"/>
  <c r="BY144" i="1"/>
  <c r="BS82" i="1"/>
  <c r="CA87" i="1"/>
  <c r="CE87" i="1"/>
  <c r="BK92" i="1"/>
  <c r="BW90" i="1"/>
  <c r="CH74" i="1"/>
  <c r="BR89" i="1"/>
  <c r="CE71" i="1"/>
  <c r="CI76" i="1"/>
  <c r="BZ88" i="1"/>
  <c r="BO90" i="1"/>
  <c r="BK84" i="1"/>
  <c r="BQ46" i="1"/>
  <c r="BY40" i="1"/>
  <c r="BY55" i="1"/>
  <c r="CC41" i="1"/>
  <c r="CC63" i="1"/>
  <c r="CG47" i="1"/>
  <c r="BM48" i="1"/>
  <c r="BU40" i="1"/>
  <c r="BY47" i="1"/>
  <c r="CC48" i="1"/>
  <c r="CG40" i="1"/>
  <c r="CG55" i="1"/>
  <c r="CH590" i="1"/>
  <c r="CD574" i="1"/>
  <c r="BZ582" i="1"/>
  <c r="BR586" i="1"/>
  <c r="BN574" i="1"/>
  <c r="BJ582" i="1"/>
  <c r="CG590" i="1"/>
  <c r="CH571" i="1"/>
  <c r="CD579" i="1"/>
  <c r="BV587" i="1"/>
  <c r="BR571" i="1"/>
  <c r="BN579" i="1"/>
  <c r="CC582" i="1"/>
  <c r="CI598" i="1"/>
  <c r="BU617" i="1"/>
  <c r="CG614" i="1"/>
  <c r="BQ616" i="1"/>
  <c r="CD558" i="1"/>
  <c r="BZ550" i="1"/>
  <c r="BV539" i="1"/>
  <c r="BN554" i="1"/>
  <c r="BJ546" i="1"/>
  <c r="CH539" i="1"/>
  <c r="CD544" i="1"/>
  <c r="BZ552" i="1"/>
  <c r="BR543" i="1"/>
  <c r="BN544" i="1"/>
  <c r="BJ552" i="1"/>
  <c r="CI555" i="1"/>
  <c r="BO553" i="1"/>
  <c r="CH544" i="1"/>
  <c r="CD537" i="1"/>
  <c r="BV556" i="1"/>
  <c r="BR548" i="1"/>
  <c r="BN537" i="1"/>
  <c r="CB552" i="1"/>
  <c r="CE540" i="1"/>
  <c r="BP515" i="1"/>
  <c r="CH522" i="1"/>
  <c r="BN510" i="1"/>
  <c r="BO480" i="1"/>
  <c r="BT482" i="1"/>
  <c r="CH452" i="1"/>
  <c r="BN448" i="1"/>
  <c r="CI454" i="1"/>
  <c r="CE446" i="1"/>
  <c r="CE462" i="1"/>
  <c r="CA454" i="1"/>
  <c r="BW446" i="1"/>
  <c r="BW462" i="1"/>
  <c r="BS454" i="1"/>
  <c r="BO446" i="1"/>
  <c r="BO462" i="1"/>
  <c r="BK454" i="1"/>
  <c r="CD444" i="1"/>
  <c r="BR456" i="1"/>
  <c r="BJ464" i="1"/>
  <c r="BZ464" i="1"/>
  <c r="CI450" i="1"/>
  <c r="CI466" i="1"/>
  <c r="CE458" i="1"/>
  <c r="CA450" i="1"/>
  <c r="CA466" i="1"/>
  <c r="BW458" i="1"/>
  <c r="BS450" i="1"/>
  <c r="BS466" i="1"/>
  <c r="BO458" i="1"/>
  <c r="BK450" i="1"/>
  <c r="BK466" i="1"/>
  <c r="CH466" i="1"/>
  <c r="BV450" i="1"/>
  <c r="BJ454" i="1"/>
  <c r="CE425" i="1"/>
  <c r="BS434" i="1"/>
  <c r="CF427" i="1"/>
  <c r="BX427" i="1"/>
  <c r="CA413" i="1"/>
  <c r="CC433" i="1"/>
  <c r="BQ416" i="1"/>
  <c r="BQ418" i="1"/>
  <c r="CB419" i="1"/>
  <c r="BX435" i="1"/>
  <c r="CA418" i="1"/>
  <c r="BW390" i="1"/>
  <c r="BO383" i="1"/>
  <c r="CB401" i="1"/>
  <c r="CI382" i="1"/>
  <c r="CB383" i="1"/>
  <c r="CA398" i="1"/>
  <c r="BP359" i="1"/>
  <c r="BU371" i="1"/>
  <c r="CE365" i="1"/>
  <c r="CC357" i="1"/>
  <c r="BQ372" i="1"/>
  <c r="CH370" i="1"/>
  <c r="CG365" i="1"/>
  <c r="CC373" i="1"/>
  <c r="BU360" i="1"/>
  <c r="BQ365" i="1"/>
  <c r="BM373" i="1"/>
  <c r="CG368" i="1"/>
  <c r="BU353" i="1"/>
  <c r="BM357" i="1"/>
  <c r="CC355" i="1"/>
  <c r="BY366" i="1"/>
  <c r="BU355" i="1"/>
  <c r="BM351" i="1"/>
  <c r="CH354" i="1"/>
  <c r="CD362" i="1"/>
  <c r="BN352" i="1"/>
  <c r="BJ350" i="1"/>
  <c r="BJ370" i="1"/>
  <c r="BR366" i="1"/>
  <c r="BJ360" i="1"/>
  <c r="BZ354" i="1"/>
  <c r="BN368" i="1"/>
  <c r="BJ366" i="1"/>
  <c r="BM329" i="1"/>
  <c r="BS331" i="1"/>
  <c r="CE339" i="1"/>
  <c r="BL321" i="1"/>
  <c r="CA335" i="1"/>
  <c r="BO341" i="1"/>
  <c r="BO322" i="1"/>
  <c r="CF324" i="1"/>
  <c r="BW326" i="1"/>
  <c r="BK323" i="1"/>
  <c r="CI321" i="1"/>
  <c r="CE333" i="1"/>
  <c r="CA321" i="1"/>
  <c r="CA342" i="1"/>
  <c r="BW330" i="1"/>
  <c r="BS324" i="1"/>
  <c r="BO337" i="1"/>
  <c r="BK320" i="1"/>
  <c r="BK341" i="1"/>
  <c r="CC341" i="1"/>
  <c r="BU333" i="1"/>
  <c r="CI322" i="1"/>
  <c r="CI329" i="1"/>
  <c r="CE324" i="1"/>
  <c r="CA336" i="1"/>
  <c r="BW319" i="1"/>
  <c r="BW341" i="1"/>
  <c r="BS335" i="1"/>
  <c r="BO323" i="1"/>
  <c r="BK334" i="1"/>
  <c r="CI330" i="1"/>
  <c r="CI342" i="1"/>
  <c r="CE338" i="1"/>
  <c r="CA326" i="1"/>
  <c r="BW335" i="1"/>
  <c r="BS319" i="1"/>
  <c r="BS337" i="1"/>
  <c r="BO332" i="1"/>
  <c r="BK330" i="1"/>
  <c r="CC325" i="1"/>
  <c r="BQ341" i="1"/>
  <c r="CG310" i="1"/>
  <c r="BY298" i="1"/>
  <c r="CH289" i="1"/>
  <c r="CH296" i="1"/>
  <c r="CH304" i="1"/>
  <c r="CH310" i="1"/>
  <c r="CD293" i="1"/>
  <c r="CD301" i="1"/>
  <c r="CD308" i="1"/>
  <c r="BZ290" i="1"/>
  <c r="BZ298" i="1"/>
  <c r="BZ305" i="1"/>
  <c r="BV288" i="1"/>
  <c r="BV304" i="1"/>
  <c r="BR292" i="1"/>
  <c r="BR307" i="1"/>
  <c r="BN293" i="1"/>
  <c r="BN300" i="1"/>
  <c r="BN306" i="1"/>
  <c r="BJ292" i="1"/>
  <c r="BJ301" i="1"/>
  <c r="BJ311" i="1"/>
  <c r="CG309" i="1"/>
  <c r="BQ292" i="1"/>
  <c r="CF278" i="1"/>
  <c r="BX260" i="1"/>
  <c r="CG262" i="1"/>
  <c r="CC280" i="1"/>
  <c r="BY267" i="1"/>
  <c r="BM271" i="1"/>
  <c r="CB269" i="1"/>
  <c r="CF261" i="1"/>
  <c r="CB263" i="1"/>
  <c r="BL262" i="1"/>
  <c r="CG278" i="1"/>
  <c r="CC269" i="1"/>
  <c r="BY260" i="1"/>
  <c r="BM257" i="1"/>
  <c r="CI240" i="1"/>
  <c r="CI249" i="1"/>
  <c r="CI231" i="1"/>
  <c r="CE239" i="1"/>
  <c r="CE248" i="1"/>
  <c r="CE230" i="1"/>
  <c r="CA238" i="1"/>
  <c r="CA247" i="1"/>
  <c r="CA233" i="1"/>
  <c r="BW226" i="1"/>
  <c r="BW239" i="1"/>
  <c r="BS236" i="1"/>
  <c r="BS227" i="1"/>
  <c r="BO228" i="1"/>
  <c r="BO237" i="1"/>
  <c r="BO242" i="1"/>
  <c r="BK227" i="1"/>
  <c r="BK236" i="1"/>
  <c r="BK245" i="1"/>
  <c r="CG234" i="1"/>
  <c r="CG243" i="1"/>
  <c r="CG229" i="1"/>
  <c r="CC237" i="1"/>
  <c r="CC246" i="1"/>
  <c r="CC228" i="1"/>
  <c r="BY236" i="1"/>
  <c r="BY245" i="1"/>
  <c r="BY227" i="1"/>
  <c r="BU235" i="1"/>
  <c r="BU244" i="1"/>
  <c r="BU226" i="1"/>
  <c r="BQ234" i="1"/>
  <c r="BQ243" i="1"/>
  <c r="BQ229" i="1"/>
  <c r="BM237" i="1"/>
  <c r="BM242" i="1"/>
  <c r="BM228" i="1"/>
  <c r="CI229" i="1"/>
  <c r="CI234" i="1"/>
  <c r="CI243" i="1"/>
  <c r="CE228" i="1"/>
  <c r="CE237" i="1"/>
  <c r="CE242" i="1"/>
  <c r="CA227" i="1"/>
  <c r="CA236" i="1"/>
  <c r="CA245" i="1"/>
  <c r="BW230" i="1"/>
  <c r="BW228" i="1"/>
  <c r="BS233" i="1"/>
  <c r="BS247" i="1"/>
  <c r="BO232" i="1"/>
  <c r="BO241" i="1"/>
  <c r="BO246" i="1"/>
  <c r="BK231" i="1"/>
  <c r="BK240" i="1"/>
  <c r="BK249" i="1"/>
  <c r="CG227" i="1"/>
  <c r="CG236" i="1"/>
  <c r="CG245" i="1"/>
  <c r="CC230" i="1"/>
  <c r="CC235" i="1"/>
  <c r="CC244" i="1"/>
  <c r="BY229" i="1"/>
  <c r="BY234" i="1"/>
  <c r="BY243" i="1"/>
  <c r="BU228" i="1"/>
  <c r="BU237" i="1"/>
  <c r="BU242" i="1"/>
  <c r="BQ227" i="1"/>
  <c r="BQ236" i="1"/>
  <c r="BQ245" i="1"/>
  <c r="BM226" i="1"/>
  <c r="BM235" i="1"/>
  <c r="BM244" i="1"/>
  <c r="CI236" i="1"/>
  <c r="CI245" i="1"/>
  <c r="CE235" i="1"/>
  <c r="CE244" i="1"/>
  <c r="CA234" i="1"/>
  <c r="CA243" i="1"/>
  <c r="BW237" i="1"/>
  <c r="BW235" i="1"/>
  <c r="BW248" i="1"/>
  <c r="BS238" i="1"/>
  <c r="BO239" i="1"/>
  <c r="BO248" i="1"/>
  <c r="BK238" i="1"/>
  <c r="BK247" i="1"/>
  <c r="BR200" i="1"/>
  <c r="BW196" i="1"/>
  <c r="BK212" i="1"/>
  <c r="BN211" i="1"/>
  <c r="CA204" i="1"/>
  <c r="BP212" i="1"/>
  <c r="BX205" i="1"/>
  <c r="CI197" i="1"/>
  <c r="BP203" i="1"/>
  <c r="CB197" i="1"/>
  <c r="BT195" i="1"/>
  <c r="CF212" i="1"/>
  <c r="BP205" i="1"/>
  <c r="BT197" i="1"/>
  <c r="BT211" i="1"/>
  <c r="BX203" i="1"/>
  <c r="CB195" i="1"/>
  <c r="CB213" i="1"/>
  <c r="CF205" i="1"/>
  <c r="BO201" i="1"/>
  <c r="BS204" i="1"/>
  <c r="BP198" i="1"/>
  <c r="BT213" i="1"/>
  <c r="BT204" i="1"/>
  <c r="BX196" i="1"/>
  <c r="CB211" i="1"/>
  <c r="CB206" i="1"/>
  <c r="CF198" i="1"/>
  <c r="CD215" i="1"/>
  <c r="BO195" i="1"/>
  <c r="CA205" i="1"/>
  <c r="BP196" i="1"/>
  <c r="BP214" i="1"/>
  <c r="BT206" i="1"/>
  <c r="BX198" i="1"/>
  <c r="BX212" i="1"/>
  <c r="CB204" i="1"/>
  <c r="CF196" i="1"/>
  <c r="CF203" i="1"/>
  <c r="CI164" i="1"/>
  <c r="BK185" i="1"/>
  <c r="CA175" i="1"/>
  <c r="BW183" i="1"/>
  <c r="BM174" i="1"/>
  <c r="CE172" i="1"/>
  <c r="CA180" i="1"/>
  <c r="BW165" i="1"/>
  <c r="BO172" i="1"/>
  <c r="CI173" i="1"/>
  <c r="CE181" i="1"/>
  <c r="CA166" i="1"/>
  <c r="BS173" i="1"/>
  <c r="BO181" i="1"/>
  <c r="CI182" i="1"/>
  <c r="CE167" i="1"/>
  <c r="BW174" i="1"/>
  <c r="BS182" i="1"/>
  <c r="BO167" i="1"/>
  <c r="CI181" i="1"/>
  <c r="CI167" i="1"/>
  <c r="CI172" i="1"/>
  <c r="CE180" i="1"/>
  <c r="CE166" i="1"/>
  <c r="CE175" i="1"/>
  <c r="CA183" i="1"/>
  <c r="CA165" i="1"/>
  <c r="CA174" i="1"/>
  <c r="BW182" i="1"/>
  <c r="BW164" i="1"/>
  <c r="BW173" i="1"/>
  <c r="BS181" i="1"/>
  <c r="BS167" i="1"/>
  <c r="BS172" i="1"/>
  <c r="BO180" i="1"/>
  <c r="BO166" i="1"/>
  <c r="BO175" i="1"/>
  <c r="CI166" i="1"/>
  <c r="CI175" i="1"/>
  <c r="CI180" i="1"/>
  <c r="CE165" i="1"/>
  <c r="CE174" i="1"/>
  <c r="CE183" i="1"/>
  <c r="CA164" i="1"/>
  <c r="CA173" i="1"/>
  <c r="CA182" i="1"/>
  <c r="BW167" i="1"/>
  <c r="BW172" i="1"/>
  <c r="BW181" i="1"/>
  <c r="BS166" i="1"/>
  <c r="BS175" i="1"/>
  <c r="BS180" i="1"/>
  <c r="BO165" i="1"/>
  <c r="BO174" i="1"/>
  <c r="BO183" i="1"/>
  <c r="CI165" i="1"/>
  <c r="CI174" i="1"/>
  <c r="CI183" i="1"/>
  <c r="CE164" i="1"/>
  <c r="CE173" i="1"/>
  <c r="CE182" i="1"/>
  <c r="CA167" i="1"/>
  <c r="CA172" i="1"/>
  <c r="CA181" i="1"/>
  <c r="BW166" i="1"/>
  <c r="BW175" i="1"/>
  <c r="BW180" i="1"/>
  <c r="BS165" i="1"/>
  <c r="BS174" i="1"/>
  <c r="BS183" i="1"/>
  <c r="BO164" i="1"/>
  <c r="BO173" i="1"/>
  <c r="BO182" i="1"/>
  <c r="BK187" i="1"/>
  <c r="BW155" i="1"/>
  <c r="BS148" i="1"/>
  <c r="BS138" i="1"/>
  <c r="BW148" i="1"/>
  <c r="BO144" i="1"/>
  <c r="BO149" i="1"/>
  <c r="BO142" i="1"/>
  <c r="CH136" i="1"/>
  <c r="CD142" i="1"/>
  <c r="BZ148" i="1"/>
  <c r="BO135" i="1"/>
  <c r="BO154" i="1"/>
  <c r="BW149" i="1"/>
  <c r="BO133" i="1"/>
  <c r="BZ144" i="1"/>
  <c r="BO134" i="1"/>
  <c r="CH135" i="1"/>
  <c r="CH140" i="1"/>
  <c r="BZ154" i="1"/>
  <c r="CH148" i="1"/>
  <c r="BV154" i="1"/>
  <c r="BO147" i="1"/>
  <c r="BO138" i="1"/>
  <c r="BO136" i="1"/>
  <c r="BO141" i="1"/>
  <c r="BZ143" i="1"/>
  <c r="CH152" i="1"/>
  <c r="CH156" i="1"/>
  <c r="BO143" i="1"/>
  <c r="CH142" i="1"/>
  <c r="BR145" i="1"/>
  <c r="BY139" i="1"/>
  <c r="BN123" i="1"/>
  <c r="BQ115" i="1"/>
  <c r="BU114" i="1"/>
  <c r="BR117" i="1"/>
  <c r="BU109" i="1"/>
  <c r="BV73" i="1"/>
  <c r="CH84" i="1"/>
  <c r="BN73" i="1"/>
  <c r="BN94" i="1"/>
  <c r="BR90" i="1"/>
  <c r="BZ92" i="1"/>
  <c r="BJ78" i="1"/>
  <c r="BW88" i="1"/>
  <c r="BW79" i="1"/>
  <c r="CE75" i="1"/>
  <c r="CE91" i="1"/>
  <c r="CH90" i="1"/>
  <c r="CI87" i="1"/>
  <c r="BN81" i="1"/>
  <c r="BR76" i="1"/>
  <c r="BZ74" i="1"/>
  <c r="CD81" i="1"/>
  <c r="BO76" i="1"/>
  <c r="BS72" i="1"/>
  <c r="BS89" i="1"/>
  <c r="CA71" i="1"/>
  <c r="BK73" i="1"/>
  <c r="BW74" i="1"/>
  <c r="CE79" i="1"/>
  <c r="CH71" i="1"/>
  <c r="CI71" i="1"/>
  <c r="CI92" i="1"/>
  <c r="BN85" i="1"/>
  <c r="BR81" i="1"/>
  <c r="BZ81" i="1"/>
  <c r="CD80" i="1"/>
  <c r="BO79" i="1"/>
  <c r="BS73" i="1"/>
  <c r="BW75" i="1"/>
  <c r="CA80" i="1"/>
  <c r="BK89" i="1"/>
  <c r="BJ88" i="1"/>
  <c r="CB42" i="1"/>
  <c r="BL61" i="1"/>
  <c r="BT40" i="1"/>
  <c r="BX43" i="1"/>
  <c r="CF41" i="1"/>
  <c r="CB50" i="1"/>
  <c r="BP41" i="1"/>
  <c r="BT49" i="1"/>
  <c r="BX48" i="1"/>
  <c r="CF46" i="1"/>
  <c r="BM53" i="1"/>
  <c r="BQ49" i="1"/>
  <c r="BU47" i="1"/>
  <c r="BY44" i="1"/>
  <c r="BY51" i="1"/>
  <c r="BY59" i="1"/>
  <c r="CC49" i="1"/>
  <c r="CC55" i="1"/>
  <c r="CC62" i="1"/>
  <c r="CG48" i="1"/>
  <c r="CG56" i="1"/>
  <c r="CG63" i="1"/>
  <c r="CB57" i="1"/>
  <c r="BL47" i="1"/>
  <c r="BP46" i="1"/>
  <c r="BT50" i="1"/>
  <c r="BX63" i="1"/>
  <c r="CF57" i="1"/>
  <c r="BM61" i="1"/>
  <c r="BQ55" i="1"/>
  <c r="BU62" i="1"/>
  <c r="BY48" i="1"/>
  <c r="BY56" i="1"/>
  <c r="BY63" i="1"/>
  <c r="CC42" i="1"/>
  <c r="CC53" i="1"/>
  <c r="CC59" i="1"/>
  <c r="CG43" i="1"/>
  <c r="CG52" i="1"/>
  <c r="CG60" i="1"/>
  <c r="CB13" i="1"/>
  <c r="BR30" i="1"/>
  <c r="BL13" i="1"/>
  <c r="BX9" i="1"/>
  <c r="BV12" i="1"/>
  <c r="BL25" i="1"/>
  <c r="BP17" i="1"/>
  <c r="CH25" i="1"/>
  <c r="BL15" i="1"/>
  <c r="BT14" i="1"/>
  <c r="CB29" i="1"/>
  <c r="CF23" i="1"/>
  <c r="BK955" i="1"/>
  <c r="BK960" i="1"/>
  <c r="BK958" i="1"/>
  <c r="BK945" i="1"/>
  <c r="BK952" i="1"/>
  <c r="BK949" i="1"/>
  <c r="BK961" i="1"/>
  <c r="BK957" i="1"/>
  <c r="BK953" i="1"/>
  <c r="BK940" i="1"/>
  <c r="BK959" i="1"/>
  <c r="BK947" i="1"/>
  <c r="BK956" i="1"/>
  <c r="BK942" i="1"/>
  <c r="BK941" i="1"/>
  <c r="BO956" i="1"/>
  <c r="BO953" i="1"/>
  <c r="BO939" i="1"/>
  <c r="BO945" i="1"/>
  <c r="BO941" i="1"/>
  <c r="BO943" i="1"/>
  <c r="BO952" i="1"/>
  <c r="BO944" i="1"/>
  <c r="BO946" i="1"/>
  <c r="BO942" i="1"/>
  <c r="BO961" i="1"/>
  <c r="BO955" i="1"/>
  <c r="BO940" i="1"/>
  <c r="BO957" i="1"/>
  <c r="BO959" i="1"/>
  <c r="BS957" i="1"/>
  <c r="BS945" i="1"/>
  <c r="BS954" i="1"/>
  <c r="BS952" i="1"/>
  <c r="BS951" i="1"/>
  <c r="BS950" i="1"/>
  <c r="BS949" i="1"/>
  <c r="BS948" i="1"/>
  <c r="BS939" i="1"/>
  <c r="BS958" i="1"/>
  <c r="BS961" i="1"/>
  <c r="BS941" i="1"/>
  <c r="BS947" i="1"/>
  <c r="BS959" i="1"/>
  <c r="BS942" i="1"/>
  <c r="BW958" i="1"/>
  <c r="BW955" i="1"/>
  <c r="BW941" i="1"/>
  <c r="BW951" i="1"/>
  <c r="BW961" i="1"/>
  <c r="BW948" i="1"/>
  <c r="BW954" i="1"/>
  <c r="BW946" i="1"/>
  <c r="BW960" i="1"/>
  <c r="BW952" i="1"/>
  <c r="BW949" i="1"/>
  <c r="BW957" i="1"/>
  <c r="BW942" i="1"/>
  <c r="BW945" i="1"/>
  <c r="BW947" i="1"/>
  <c r="CA955" i="1"/>
  <c r="CA939" i="1"/>
  <c r="CA950" i="1"/>
  <c r="CA962" i="1"/>
  <c r="CA957" i="1"/>
  <c r="CA942" i="1"/>
  <c r="CA943" i="1"/>
  <c r="CA949" i="1"/>
  <c r="CA946" i="1"/>
  <c r="CA945" i="1"/>
  <c r="CA959" i="1"/>
  <c r="CA954" i="1"/>
  <c r="CA948" i="1"/>
  <c r="CA941" i="1"/>
  <c r="CA960" i="1"/>
  <c r="CE956" i="1"/>
  <c r="CE957" i="1"/>
  <c r="CE962" i="1"/>
  <c r="CE941" i="1"/>
  <c r="CE949" i="1"/>
  <c r="CE950" i="1"/>
  <c r="CE952" i="1"/>
  <c r="CE944" i="1"/>
  <c r="CE942" i="1"/>
  <c r="CE945" i="1"/>
  <c r="CE947" i="1"/>
  <c r="CE959" i="1"/>
  <c r="CE940" i="1"/>
  <c r="CE953" i="1"/>
  <c r="CE946" i="1"/>
  <c r="CI957" i="1"/>
  <c r="CI950" i="1"/>
  <c r="CI960" i="1"/>
  <c r="CI946" i="1"/>
  <c r="CI959" i="1"/>
  <c r="CI942" i="1"/>
  <c r="CI951" i="1"/>
  <c r="CI955" i="1"/>
  <c r="CI956" i="1"/>
  <c r="CI954" i="1"/>
  <c r="CI961" i="1"/>
  <c r="CI949" i="1"/>
  <c r="CI948" i="1"/>
  <c r="CI940" i="1"/>
  <c r="CI962" i="1"/>
  <c r="CI943" i="1"/>
  <c r="CI952" i="1"/>
  <c r="CE951" i="1"/>
  <c r="CE948" i="1"/>
  <c r="CA961" i="1"/>
  <c r="CA952" i="1"/>
  <c r="BW959" i="1"/>
  <c r="BW939" i="1"/>
  <c r="BW962" i="1"/>
  <c r="BS944" i="1"/>
  <c r="BS962" i="1"/>
  <c r="BO950" i="1"/>
  <c r="BO948" i="1"/>
  <c r="BK954" i="1"/>
  <c r="BK939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I939" i="1"/>
  <c r="CI947" i="1"/>
  <c r="CI953" i="1"/>
  <c r="CE939" i="1"/>
  <c r="CE958" i="1"/>
  <c r="CA944" i="1"/>
  <c r="CA953" i="1"/>
  <c r="BW953" i="1"/>
  <c r="BW940" i="1"/>
  <c r="BS960" i="1"/>
  <c r="BS946" i="1"/>
  <c r="BS953" i="1"/>
  <c r="BO951" i="1"/>
  <c r="BO954" i="1"/>
  <c r="BK948" i="1"/>
  <c r="BK943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CI944" i="1"/>
  <c r="CI941" i="1"/>
  <c r="CE954" i="1"/>
  <c r="CE943" i="1"/>
  <c r="CE960" i="1"/>
  <c r="CA956" i="1"/>
  <c r="CA947" i="1"/>
  <c r="BW943" i="1"/>
  <c r="BW950" i="1"/>
  <c r="BS940" i="1"/>
  <c r="BS955" i="1"/>
  <c r="BO962" i="1"/>
  <c r="BO947" i="1"/>
  <c r="BO960" i="1"/>
  <c r="BK944" i="1"/>
  <c r="BK962" i="1"/>
  <c r="BM941" i="1"/>
  <c r="BQ949" i="1"/>
  <c r="BQ951" i="1"/>
  <c r="BU941" i="1"/>
  <c r="BY949" i="1"/>
  <c r="BY953" i="1"/>
  <c r="CC941" i="1"/>
  <c r="CC954" i="1"/>
  <c r="CG956" i="1"/>
  <c r="BY939" i="1"/>
  <c r="BU952" i="1"/>
  <c r="BQ952" i="1"/>
  <c r="BM955" i="1"/>
  <c r="BM957" i="1"/>
  <c r="BJ963" i="1"/>
  <c r="CG926" i="1"/>
  <c r="BZ920" i="1"/>
  <c r="BV924" i="1"/>
  <c r="BV930" i="1"/>
  <c r="BR919" i="1"/>
  <c r="BN928" i="1"/>
  <c r="BN930" i="1"/>
  <c r="BJ916" i="1"/>
  <c r="CG912" i="1"/>
  <c r="CG915" i="1"/>
  <c r="CG925" i="1"/>
  <c r="BL915" i="1"/>
  <c r="CI892" i="1"/>
  <c r="CI882" i="1"/>
  <c r="CI889" i="1"/>
  <c r="CE893" i="1"/>
  <c r="CE877" i="1"/>
  <c r="CE899" i="1"/>
  <c r="CE896" i="1"/>
  <c r="CA900" i="1"/>
  <c r="CA881" i="1"/>
  <c r="CA898" i="1"/>
  <c r="BW892" i="1"/>
  <c r="BW880" i="1"/>
  <c r="BW900" i="1"/>
  <c r="BS882" i="1"/>
  <c r="BS890" i="1"/>
  <c r="BS892" i="1"/>
  <c r="BS893" i="1"/>
  <c r="BO895" i="1"/>
  <c r="BO883" i="1"/>
  <c r="BO888" i="1"/>
  <c r="BK888" i="1"/>
  <c r="BK882" i="1"/>
  <c r="BK887" i="1"/>
  <c r="CG894" i="1"/>
  <c r="BQ885" i="1"/>
  <c r="CI879" i="1"/>
  <c r="CI886" i="1"/>
  <c r="CI884" i="1"/>
  <c r="CI893" i="1"/>
  <c r="CE881" i="1"/>
  <c r="CE889" i="1"/>
  <c r="CE891" i="1"/>
  <c r="CA884" i="1"/>
  <c r="CA889" i="1"/>
  <c r="CA887" i="1"/>
  <c r="BW891" i="1"/>
  <c r="BW884" i="1"/>
  <c r="BW888" i="1"/>
  <c r="BW890" i="1"/>
  <c r="BS887" i="1"/>
  <c r="BS880" i="1"/>
  <c r="BS889" i="1"/>
  <c r="BO878" i="1"/>
  <c r="BO897" i="1"/>
  <c r="BO886" i="1"/>
  <c r="BO896" i="1"/>
  <c r="BK886" i="1"/>
  <c r="BK897" i="1"/>
  <c r="BK893" i="1"/>
  <c r="BY890" i="1"/>
  <c r="BM863" i="1"/>
  <c r="BQ863" i="1"/>
  <c r="BU855" i="1"/>
  <c r="BY847" i="1"/>
  <c r="BL853" i="1"/>
  <c r="BJ857" i="1"/>
  <c r="BJ859" i="1"/>
  <c r="BJ849" i="1"/>
  <c r="BJ850" i="1"/>
  <c r="CG852" i="1"/>
  <c r="CC846" i="1"/>
  <c r="CC865" i="1"/>
  <c r="BY862" i="1"/>
  <c r="BU860" i="1"/>
  <c r="BQ852" i="1"/>
  <c r="BQ858" i="1"/>
  <c r="BQ865" i="1"/>
  <c r="BM849" i="1"/>
  <c r="BM856" i="1"/>
  <c r="BM862" i="1"/>
  <c r="BL856" i="1"/>
  <c r="BM867" i="1"/>
  <c r="BM851" i="1"/>
  <c r="BQ851" i="1"/>
  <c r="BY863" i="1"/>
  <c r="CG855" i="1"/>
  <c r="BL865" i="1"/>
  <c r="BL860" i="1"/>
  <c r="BJ852" i="1"/>
  <c r="BJ867" i="1"/>
  <c r="BJ861" i="1"/>
  <c r="BJ865" i="1"/>
  <c r="BJ862" i="1"/>
  <c r="CG861" i="1"/>
  <c r="CC857" i="1"/>
  <c r="BY852" i="1"/>
  <c r="BU849" i="1"/>
  <c r="BQ848" i="1"/>
  <c r="BQ854" i="1"/>
  <c r="BQ862" i="1"/>
  <c r="BQ869" i="1"/>
  <c r="BM852" i="1"/>
  <c r="BM860" i="1"/>
  <c r="BM866" i="1"/>
  <c r="CB825" i="1"/>
  <c r="BT824" i="1"/>
  <c r="BP822" i="1"/>
  <c r="BP823" i="1"/>
  <c r="CB821" i="1"/>
  <c r="BR803" i="1"/>
  <c r="CD798" i="1"/>
  <c r="BJ788" i="1"/>
  <c r="BZ797" i="1"/>
  <c r="BJ802" i="1"/>
  <c r="BZ762" i="1"/>
  <c r="BN754" i="1"/>
  <c r="CI770" i="1"/>
  <c r="CE771" i="1"/>
  <c r="BW764" i="1"/>
  <c r="BS762" i="1"/>
  <c r="BO767" i="1"/>
  <c r="CH754" i="1"/>
  <c r="CD762" i="1"/>
  <c r="BZ770" i="1"/>
  <c r="BR754" i="1"/>
  <c r="BN762" i="1"/>
  <c r="BJ771" i="1"/>
  <c r="CD754" i="1"/>
  <c r="BV770" i="1"/>
  <c r="BJ763" i="1"/>
  <c r="CI757" i="1"/>
  <c r="CA768" i="1"/>
  <c r="BW771" i="1"/>
  <c r="BS757" i="1"/>
  <c r="BK764" i="1"/>
  <c r="CH762" i="1"/>
  <c r="CD770" i="1"/>
  <c r="BV754" i="1"/>
  <c r="BR762" i="1"/>
  <c r="BN770" i="1"/>
  <c r="CH745" i="1"/>
  <c r="CH729" i="1"/>
  <c r="CH741" i="1"/>
  <c r="CH738" i="1"/>
  <c r="CH739" i="1"/>
  <c r="CD736" i="1"/>
  <c r="CD731" i="1"/>
  <c r="CD729" i="1"/>
  <c r="CD730" i="1"/>
  <c r="BZ731" i="1"/>
  <c r="BZ742" i="1"/>
  <c r="BZ738" i="1"/>
  <c r="BZ736" i="1"/>
  <c r="BZ741" i="1"/>
  <c r="BV739" i="1"/>
  <c r="BV730" i="1"/>
  <c r="BV727" i="1"/>
  <c r="BV732" i="1"/>
  <c r="BR745" i="1"/>
  <c r="BR729" i="1"/>
  <c r="BR738" i="1"/>
  <c r="BR735" i="1"/>
  <c r="BN731" i="1"/>
  <c r="BN745" i="1"/>
  <c r="BN722" i="1"/>
  <c r="CF742" i="1"/>
  <c r="CF731" i="1"/>
  <c r="CB726" i="1"/>
  <c r="BX724" i="1"/>
  <c r="BX744" i="1"/>
  <c r="BT729" i="1"/>
  <c r="BP738" i="1"/>
  <c r="BP743" i="1"/>
  <c r="BL742" i="1"/>
  <c r="CH734" i="1"/>
  <c r="CH725" i="1"/>
  <c r="CH722" i="1"/>
  <c r="CH731" i="1"/>
  <c r="CD740" i="1"/>
  <c r="CD723" i="1"/>
  <c r="CD727" i="1"/>
  <c r="CD745" i="1"/>
  <c r="CD738" i="1"/>
  <c r="BZ727" i="1"/>
  <c r="BZ722" i="1"/>
  <c r="BZ740" i="1"/>
  <c r="BZ733" i="1"/>
  <c r="BV723" i="1"/>
  <c r="BV734" i="1"/>
  <c r="BV725" i="1"/>
  <c r="BV743" i="1"/>
  <c r="BV740" i="1"/>
  <c r="BR742" i="1"/>
  <c r="BR726" i="1"/>
  <c r="BN736" i="1"/>
  <c r="BN728" i="1"/>
  <c r="BN725" i="1"/>
  <c r="CB733" i="1"/>
  <c r="BT743" i="1"/>
  <c r="BL729" i="1"/>
  <c r="BZ696" i="1"/>
  <c r="CF697" i="1"/>
  <c r="CF705" i="1"/>
  <c r="CF713" i="1"/>
  <c r="CB697" i="1"/>
  <c r="CB705" i="1"/>
  <c r="CB713" i="1"/>
  <c r="BX697" i="1"/>
  <c r="BX705" i="1"/>
  <c r="BX713" i="1"/>
  <c r="BT697" i="1"/>
  <c r="BT705" i="1"/>
  <c r="BT713" i="1"/>
  <c r="BP697" i="1"/>
  <c r="BP705" i="1"/>
  <c r="BP713" i="1"/>
  <c r="BL697" i="1"/>
  <c r="BL705" i="1"/>
  <c r="BL713" i="1"/>
  <c r="CF670" i="1"/>
  <c r="CB664" i="1"/>
  <c r="BX672" i="1"/>
  <c r="BT668" i="1"/>
  <c r="BT677" i="1"/>
  <c r="BP668" i="1"/>
  <c r="BL663" i="1"/>
  <c r="BM662" i="1"/>
  <c r="CF660" i="1"/>
  <c r="CB678" i="1"/>
  <c r="BX663" i="1"/>
  <c r="BT680" i="1"/>
  <c r="BP665" i="1"/>
  <c r="BL677" i="1"/>
  <c r="BZ672" i="1"/>
  <c r="BR682" i="1"/>
  <c r="BJ681" i="1"/>
  <c r="BM683" i="1"/>
  <c r="CG648" i="1"/>
  <c r="CC647" i="1"/>
  <c r="BY644" i="1"/>
  <c r="BU641" i="1"/>
  <c r="BM652" i="1"/>
  <c r="BU631" i="1"/>
  <c r="CC617" i="1"/>
  <c r="BM611" i="1"/>
  <c r="BL601" i="1"/>
  <c r="BY615" i="1"/>
  <c r="BM601" i="1"/>
  <c r="CB583" i="1"/>
  <c r="CH585" i="1"/>
  <c r="CH568" i="1"/>
  <c r="CD577" i="1"/>
  <c r="BZ583" i="1"/>
  <c r="BZ570" i="1"/>
  <c r="BV575" i="1"/>
  <c r="BR589" i="1"/>
  <c r="BR568" i="1"/>
  <c r="BN581" i="1"/>
  <c r="BJ587" i="1"/>
  <c r="BJ570" i="1"/>
  <c r="BM578" i="1"/>
  <c r="CD584" i="1"/>
  <c r="BV590" i="1"/>
  <c r="BN588" i="1"/>
  <c r="BT548" i="1"/>
  <c r="CG540" i="1"/>
  <c r="CF538" i="1"/>
  <c r="CB557" i="1"/>
  <c r="BT552" i="1"/>
  <c r="BL546" i="1"/>
  <c r="BX540" i="1"/>
  <c r="BL553" i="1"/>
  <c r="BX545" i="1"/>
  <c r="BL548" i="1"/>
  <c r="CF519" i="1"/>
  <c r="BX515" i="1"/>
  <c r="BL507" i="1"/>
  <c r="CF513" i="1"/>
  <c r="BT505" i="1"/>
  <c r="BZ528" i="1"/>
  <c r="BR520" i="1"/>
  <c r="BM507" i="1"/>
  <c r="BX517" i="1"/>
  <c r="BP513" i="1"/>
  <c r="CH520" i="1"/>
  <c r="BV512" i="1"/>
  <c r="BJ524" i="1"/>
  <c r="CD481" i="1"/>
  <c r="BV491" i="1"/>
  <c r="CH481" i="1"/>
  <c r="BP474" i="1"/>
  <c r="BL476" i="1"/>
  <c r="CD465" i="1"/>
  <c r="BV457" i="1"/>
  <c r="BN465" i="1"/>
  <c r="CG446" i="1"/>
  <c r="CC448" i="1"/>
  <c r="CC463" i="1"/>
  <c r="BY450" i="1"/>
  <c r="BU460" i="1"/>
  <c r="BQ455" i="1"/>
  <c r="BM461" i="1"/>
  <c r="CD451" i="1"/>
  <c r="BV463" i="1"/>
  <c r="BN455" i="1"/>
  <c r="CE429" i="1"/>
  <c r="BW435" i="1"/>
  <c r="BS415" i="1"/>
  <c r="CD425" i="1"/>
  <c r="BT427" i="1"/>
  <c r="CI418" i="1"/>
  <c r="CA416" i="1"/>
  <c r="BW421" i="1"/>
  <c r="BS416" i="1"/>
  <c r="CA394" i="1"/>
  <c r="BW399" i="1"/>
  <c r="BT399" i="1"/>
  <c r="CI396" i="1"/>
  <c r="CE394" i="1"/>
  <c r="CA391" i="1"/>
  <c r="BS389" i="1"/>
  <c r="BK382" i="1"/>
  <c r="CE390" i="1"/>
  <c r="BO397" i="1"/>
  <c r="CF389" i="1"/>
  <c r="BT381" i="1"/>
  <c r="CI381" i="1"/>
  <c r="CE396" i="1"/>
  <c r="BS398" i="1"/>
  <c r="BK391" i="1"/>
  <c r="CB353" i="1"/>
  <c r="BT358" i="1"/>
  <c r="CH362" i="1"/>
  <c r="BZ358" i="1"/>
  <c r="BR352" i="1"/>
  <c r="BN370" i="1"/>
  <c r="BJ358" i="1"/>
  <c r="BJ368" i="1"/>
  <c r="CB361" i="1"/>
  <c r="BT351" i="1"/>
  <c r="CD366" i="1"/>
  <c r="BV360" i="1"/>
  <c r="BN354" i="1"/>
  <c r="BJ352" i="1"/>
  <c r="BJ362" i="1"/>
  <c r="CF359" i="1"/>
  <c r="BX352" i="1"/>
  <c r="BL364" i="1"/>
  <c r="CH327" i="1"/>
  <c r="BZ337" i="1"/>
  <c r="BN331" i="1"/>
  <c r="CF340" i="1"/>
  <c r="CD330" i="1"/>
  <c r="BV323" i="1"/>
  <c r="BJ323" i="1"/>
  <c r="BZ330" i="1"/>
  <c r="BN330" i="1"/>
  <c r="CF288" i="1"/>
  <c r="CG303" i="1"/>
  <c r="CC295" i="1"/>
  <c r="BY291" i="1"/>
  <c r="BM295" i="1"/>
  <c r="CH292" i="1"/>
  <c r="CH297" i="1"/>
  <c r="CH302" i="1"/>
  <c r="CH308" i="1"/>
  <c r="CD289" i="1"/>
  <c r="CD294" i="1"/>
  <c r="CD300" i="1"/>
  <c r="CD305" i="1"/>
  <c r="CD310" i="1"/>
  <c r="BZ292" i="1"/>
  <c r="BZ297" i="1"/>
  <c r="BZ302" i="1"/>
  <c r="BZ308" i="1"/>
  <c r="BV291" i="1"/>
  <c r="BV300" i="1"/>
  <c r="BR288" i="1"/>
  <c r="BR299" i="1"/>
  <c r="BR308" i="1"/>
  <c r="BN292" i="1"/>
  <c r="BN297" i="1"/>
  <c r="BN302" i="1"/>
  <c r="BN308" i="1"/>
  <c r="BJ291" i="1"/>
  <c r="BJ297" i="1"/>
  <c r="BJ305" i="1"/>
  <c r="CG293" i="1"/>
  <c r="CC308" i="1"/>
  <c r="BU306" i="1"/>
  <c r="BM308" i="1"/>
  <c r="CH267" i="1"/>
  <c r="CH258" i="1"/>
  <c r="CD275" i="1"/>
  <c r="BZ265" i="1"/>
  <c r="BZ260" i="1"/>
  <c r="BV273" i="1"/>
  <c r="BR267" i="1"/>
  <c r="BR258" i="1"/>
  <c r="BN275" i="1"/>
  <c r="BJ265" i="1"/>
  <c r="BJ260" i="1"/>
  <c r="CF258" i="1"/>
  <c r="CB272" i="1"/>
  <c r="BX263" i="1"/>
  <c r="BL271" i="1"/>
  <c r="CH260" i="1"/>
  <c r="CH274" i="1"/>
  <c r="CD268" i="1"/>
  <c r="BZ258" i="1"/>
  <c r="BZ276" i="1"/>
  <c r="BV266" i="1"/>
  <c r="BR260" i="1"/>
  <c r="BR274" i="1"/>
  <c r="BN268" i="1"/>
  <c r="BJ258" i="1"/>
  <c r="BJ276" i="1"/>
  <c r="CH265" i="1"/>
  <c r="CD259" i="1"/>
  <c r="CD273" i="1"/>
  <c r="BZ267" i="1"/>
  <c r="BV257" i="1"/>
  <c r="BV275" i="1"/>
  <c r="BR265" i="1"/>
  <c r="BN259" i="1"/>
  <c r="BN273" i="1"/>
  <c r="BJ267" i="1"/>
  <c r="CD245" i="1"/>
  <c r="BJ231" i="1"/>
  <c r="BJ242" i="1"/>
  <c r="CB228" i="1"/>
  <c r="CD228" i="1"/>
  <c r="BN234" i="1"/>
  <c r="BJ229" i="1"/>
  <c r="BN215" i="1"/>
  <c r="BJ205" i="1"/>
  <c r="BU215" i="1"/>
  <c r="BN209" i="1"/>
  <c r="BR198" i="1"/>
  <c r="BZ199" i="1"/>
  <c r="CH204" i="1"/>
  <c r="BR208" i="1"/>
  <c r="BM209" i="1"/>
  <c r="CG207" i="1"/>
  <c r="BN202" i="1"/>
  <c r="CF214" i="1"/>
  <c r="CH175" i="1"/>
  <c r="CD173" i="1"/>
  <c r="BZ169" i="1"/>
  <c r="BV167" i="1"/>
  <c r="BR165" i="1"/>
  <c r="BR185" i="1"/>
  <c r="BN183" i="1"/>
  <c r="CH165" i="1"/>
  <c r="CH185" i="1"/>
  <c r="CD183" i="1"/>
  <c r="BZ181" i="1"/>
  <c r="BV177" i="1"/>
  <c r="BR175" i="1"/>
  <c r="BN173" i="1"/>
  <c r="BR155" i="1"/>
  <c r="BY137" i="1"/>
  <c r="CB145" i="1"/>
  <c r="CB136" i="1"/>
  <c r="CB152" i="1"/>
  <c r="BV144" i="1"/>
  <c r="BR135" i="1"/>
  <c r="BR143" i="1"/>
  <c r="BR150" i="1"/>
  <c r="CB148" i="1"/>
  <c r="BY149" i="1"/>
  <c r="BY138" i="1"/>
  <c r="BY151" i="1"/>
  <c r="BY134" i="1"/>
  <c r="BY152" i="1"/>
  <c r="CB134" i="1"/>
  <c r="BV139" i="1"/>
  <c r="BR147" i="1"/>
  <c r="BY133" i="1"/>
  <c r="BY140" i="1"/>
  <c r="BV133" i="1"/>
  <c r="BR144" i="1"/>
  <c r="BR136" i="1"/>
  <c r="BN136" i="1"/>
  <c r="CB139" i="1"/>
  <c r="BY156" i="1"/>
  <c r="BY154" i="1"/>
  <c r="BY150" i="1"/>
  <c r="BY141" i="1"/>
  <c r="BV140" i="1"/>
  <c r="BR140" i="1"/>
  <c r="BR156" i="1"/>
  <c r="BY147" i="1"/>
  <c r="BR137" i="1"/>
  <c r="CI115" i="1"/>
  <c r="CE107" i="1"/>
  <c r="CE123" i="1"/>
  <c r="CA115" i="1"/>
  <c r="BW107" i="1"/>
  <c r="BW123" i="1"/>
  <c r="BS115" i="1"/>
  <c r="BO107" i="1"/>
  <c r="BO123" i="1"/>
  <c r="BK115" i="1"/>
  <c r="BU118" i="1"/>
  <c r="CI107" i="1"/>
  <c r="CI123" i="1"/>
  <c r="CE115" i="1"/>
  <c r="CA107" i="1"/>
  <c r="CA123" i="1"/>
  <c r="BW115" i="1"/>
  <c r="BS107" i="1"/>
  <c r="BS123" i="1"/>
  <c r="BO115" i="1"/>
  <c r="BK107" i="1"/>
  <c r="BK123" i="1"/>
  <c r="BW80" i="1"/>
  <c r="BW87" i="1"/>
  <c r="CE77" i="1"/>
  <c r="CE85" i="1"/>
  <c r="CE93" i="1"/>
  <c r="CI79" i="1"/>
  <c r="CI90" i="1"/>
  <c r="BO72" i="1"/>
  <c r="BO82" i="1"/>
  <c r="BO89" i="1"/>
  <c r="BS79" i="1"/>
  <c r="BS90" i="1"/>
  <c r="BW84" i="1"/>
  <c r="CA74" i="1"/>
  <c r="CA86" i="1"/>
  <c r="CA91" i="1"/>
  <c r="BK87" i="1"/>
  <c r="BK76" i="1"/>
  <c r="BW72" i="1"/>
  <c r="CE73" i="1"/>
  <c r="CE81" i="1"/>
  <c r="CE89" i="1"/>
  <c r="CI74" i="1"/>
  <c r="CI84" i="1"/>
  <c r="BO73" i="1"/>
  <c r="BS76" i="1"/>
  <c r="BW76" i="1"/>
  <c r="BW91" i="1"/>
  <c r="CA75" i="1"/>
  <c r="CA90" i="1"/>
  <c r="BV51" i="1"/>
  <c r="BJ45" i="1"/>
  <c r="BJ46" i="1"/>
  <c r="BJ54" i="1"/>
  <c r="BJ53" i="1"/>
  <c r="BJ60" i="1"/>
  <c r="BJ61" i="1"/>
  <c r="BL49" i="1"/>
  <c r="BL62" i="1"/>
  <c r="BN41" i="1"/>
  <c r="BN49" i="1"/>
  <c r="BN48" i="1"/>
  <c r="BN55" i="1"/>
  <c r="BN63" i="1"/>
  <c r="BN62" i="1"/>
  <c r="BP54" i="1"/>
  <c r="BR42" i="1"/>
  <c r="BR45" i="1"/>
  <c r="BR53" i="1"/>
  <c r="BR52" i="1"/>
  <c r="BR59" i="1"/>
  <c r="BR58" i="1"/>
  <c r="BT44" i="1"/>
  <c r="BT61" i="1"/>
  <c r="BY45" i="1"/>
  <c r="BY46" i="1"/>
  <c r="BY54" i="1"/>
  <c r="BY53" i="1"/>
  <c r="BY62" i="1"/>
  <c r="BY61" i="1"/>
  <c r="CC40" i="1"/>
  <c r="CC43" i="1"/>
  <c r="CC51" i="1"/>
  <c r="CC50" i="1"/>
  <c r="CC57" i="1"/>
  <c r="CC56" i="1"/>
  <c r="CG41" i="1"/>
  <c r="CG42" i="1"/>
  <c r="CG50" i="1"/>
  <c r="CG49" i="1"/>
  <c r="CG58" i="1"/>
  <c r="CG57" i="1"/>
  <c r="BV43" i="1"/>
  <c r="BV59" i="1"/>
  <c r="BJ41" i="1"/>
  <c r="BJ42" i="1"/>
  <c r="BJ50" i="1"/>
  <c r="BJ49" i="1"/>
  <c r="BJ56" i="1"/>
  <c r="BL44" i="1"/>
  <c r="BN42" i="1"/>
  <c r="BN45" i="1"/>
  <c r="BN53" i="1"/>
  <c r="BN52" i="1"/>
  <c r="BN59" i="1"/>
  <c r="BP43" i="1"/>
  <c r="BR41" i="1"/>
  <c r="BR49" i="1"/>
  <c r="BR48" i="1"/>
  <c r="BR55" i="1"/>
  <c r="BR63" i="1"/>
  <c r="BT48" i="1"/>
  <c r="BY41" i="1"/>
  <c r="BY42" i="1"/>
  <c r="BY50" i="1"/>
  <c r="BY49" i="1"/>
  <c r="BY58" i="1"/>
  <c r="CC44" i="1"/>
  <c r="CC47" i="1"/>
  <c r="CC46" i="1"/>
  <c r="CC54" i="1"/>
  <c r="CC61" i="1"/>
  <c r="CG45" i="1"/>
  <c r="CG46" i="1"/>
  <c r="CG54" i="1"/>
  <c r="CG53" i="1"/>
  <c r="CG62" i="1"/>
  <c r="BP21" i="1"/>
  <c r="BZ21" i="1"/>
  <c r="BV16" i="1"/>
  <c r="CF29" i="1"/>
  <c r="BJ14" i="1"/>
  <c r="BL26" i="1"/>
  <c r="BX14" i="1"/>
  <c r="BP27" i="1"/>
  <c r="BP9" i="1"/>
  <c r="BT26" i="1"/>
  <c r="CB10" i="1"/>
  <c r="CF12" i="1"/>
  <c r="CG962" i="1"/>
  <c r="CG939" i="1"/>
  <c r="BL923" i="1"/>
  <c r="CF931" i="1"/>
  <c r="CF918" i="1"/>
  <c r="CF929" i="1"/>
  <c r="CF908" i="1"/>
  <c r="CF919" i="1"/>
  <c r="BL931" i="1"/>
  <c r="BZ911" i="1"/>
  <c r="BZ923" i="1"/>
  <c r="BZ910" i="1"/>
  <c r="BV922" i="1"/>
  <c r="BV920" i="1"/>
  <c r="BV909" i="1"/>
  <c r="BR909" i="1"/>
  <c r="BR926" i="1"/>
  <c r="BR912" i="1"/>
  <c r="BN916" i="1"/>
  <c r="BN913" i="1"/>
  <c r="BN911" i="1"/>
  <c r="BJ921" i="1"/>
  <c r="BJ911" i="1"/>
  <c r="BJ910" i="1"/>
  <c r="CG922" i="1"/>
  <c r="CG930" i="1"/>
  <c r="CG919" i="1"/>
  <c r="BL911" i="1"/>
  <c r="BL927" i="1"/>
  <c r="BZ908" i="1"/>
  <c r="BZ917" i="1"/>
  <c r="BZ926" i="1"/>
  <c r="BV914" i="1"/>
  <c r="BV912" i="1"/>
  <c r="BV925" i="1"/>
  <c r="BR910" i="1"/>
  <c r="BR917" i="1"/>
  <c r="BR928" i="1"/>
  <c r="BN922" i="1"/>
  <c r="BN910" i="1"/>
  <c r="BN927" i="1"/>
  <c r="BJ913" i="1"/>
  <c r="BJ925" i="1"/>
  <c r="BJ926" i="1"/>
  <c r="CG923" i="1"/>
  <c r="CG910" i="1"/>
  <c r="CG917" i="1"/>
  <c r="BL919" i="1"/>
  <c r="BZ925" i="1"/>
  <c r="BZ909" i="1"/>
  <c r="BZ916" i="1"/>
  <c r="BZ921" i="1"/>
  <c r="BZ922" i="1"/>
  <c r="BZ931" i="1"/>
  <c r="BV918" i="1"/>
  <c r="BV915" i="1"/>
  <c r="BV911" i="1"/>
  <c r="BV928" i="1"/>
  <c r="BV921" i="1"/>
  <c r="BV931" i="1"/>
  <c r="BR927" i="1"/>
  <c r="BR913" i="1"/>
  <c r="BR923" i="1"/>
  <c r="BR908" i="1"/>
  <c r="BR924" i="1"/>
  <c r="BR931" i="1"/>
  <c r="BN917" i="1"/>
  <c r="BN912" i="1"/>
  <c r="BN909" i="1"/>
  <c r="BN926" i="1"/>
  <c r="BN923" i="1"/>
  <c r="BN931" i="1"/>
  <c r="BJ912" i="1"/>
  <c r="BJ928" i="1"/>
  <c r="BJ924" i="1"/>
  <c r="BJ917" i="1"/>
  <c r="BJ922" i="1"/>
  <c r="BJ931" i="1"/>
  <c r="CG914" i="1"/>
  <c r="CG924" i="1"/>
  <c r="CG929" i="1"/>
  <c r="CG918" i="1"/>
  <c r="CG913" i="1"/>
  <c r="CG928" i="1"/>
  <c r="BL908" i="1"/>
  <c r="BL912" i="1"/>
  <c r="BL916" i="1"/>
  <c r="BL920" i="1"/>
  <c r="BL924" i="1"/>
  <c r="BL928" i="1"/>
  <c r="BL929" i="1"/>
  <c r="BL909" i="1"/>
  <c r="BL913" i="1"/>
  <c r="BL917" i="1"/>
  <c r="BL921" i="1"/>
  <c r="BL925" i="1"/>
  <c r="BZ912" i="1"/>
  <c r="BZ913" i="1"/>
  <c r="BZ928" i="1"/>
  <c r="BZ919" i="1"/>
  <c r="BZ914" i="1"/>
  <c r="BV923" i="1"/>
  <c r="BV919" i="1"/>
  <c r="BV908" i="1"/>
  <c r="BV926" i="1"/>
  <c r="BV913" i="1"/>
  <c r="BR914" i="1"/>
  <c r="BR911" i="1"/>
  <c r="BR921" i="1"/>
  <c r="BR918" i="1"/>
  <c r="BR916" i="1"/>
  <c r="BN920" i="1"/>
  <c r="BN918" i="1"/>
  <c r="BN914" i="1"/>
  <c r="BN924" i="1"/>
  <c r="BN915" i="1"/>
  <c r="BJ927" i="1"/>
  <c r="BJ909" i="1"/>
  <c r="BJ920" i="1"/>
  <c r="BJ915" i="1"/>
  <c r="BJ914" i="1"/>
  <c r="CG927" i="1"/>
  <c r="CG931" i="1"/>
  <c r="CG916" i="1"/>
  <c r="CG911" i="1"/>
  <c r="CG920" i="1"/>
  <c r="BL930" i="1"/>
  <c r="BL910" i="1"/>
  <c r="BL914" i="1"/>
  <c r="BL918" i="1"/>
  <c r="BL922" i="1"/>
  <c r="CF910" i="1"/>
  <c r="CF915" i="1"/>
  <c r="CF920" i="1"/>
  <c r="CF926" i="1"/>
  <c r="BW926" i="1"/>
  <c r="CF930" i="1"/>
  <c r="CF911" i="1"/>
  <c r="CF916" i="1"/>
  <c r="CF922" i="1"/>
  <c r="CF927" i="1"/>
  <c r="CE925" i="1"/>
  <c r="CB925" i="1"/>
  <c r="CB921" i="1"/>
  <c r="CB917" i="1"/>
  <c r="CB913" i="1"/>
  <c r="CB909" i="1"/>
  <c r="CB931" i="1"/>
  <c r="CB926" i="1"/>
  <c r="CB920" i="1"/>
  <c r="CB915" i="1"/>
  <c r="CB910" i="1"/>
  <c r="CB924" i="1"/>
  <c r="CB919" i="1"/>
  <c r="CB914" i="1"/>
  <c r="CB908" i="1"/>
  <c r="CB928" i="1"/>
  <c r="CB923" i="1"/>
  <c r="CB918" i="1"/>
  <c r="CB912" i="1"/>
  <c r="CB929" i="1"/>
  <c r="BX927" i="1"/>
  <c r="BX923" i="1"/>
  <c r="BX926" i="1"/>
  <c r="BX922" i="1"/>
  <c r="BX918" i="1"/>
  <c r="BX914" i="1"/>
  <c r="BX910" i="1"/>
  <c r="BX930" i="1"/>
  <c r="BX925" i="1"/>
  <c r="BX919" i="1"/>
  <c r="BX913" i="1"/>
  <c r="BX908" i="1"/>
  <c r="BX924" i="1"/>
  <c r="BX917" i="1"/>
  <c r="BX912" i="1"/>
  <c r="BX929" i="1"/>
  <c r="BX931" i="1"/>
  <c r="BX921" i="1"/>
  <c r="BX916" i="1"/>
  <c r="BX911" i="1"/>
  <c r="BT927" i="1"/>
  <c r="BT923" i="1"/>
  <c r="BT919" i="1"/>
  <c r="BT915" i="1"/>
  <c r="BT911" i="1"/>
  <c r="BT929" i="1"/>
  <c r="BT926" i="1"/>
  <c r="BT922" i="1"/>
  <c r="BT918" i="1"/>
  <c r="BT914" i="1"/>
  <c r="BT910" i="1"/>
  <c r="BT931" i="1"/>
  <c r="BT925" i="1"/>
  <c r="BT917" i="1"/>
  <c r="BT909" i="1"/>
  <c r="BT924" i="1"/>
  <c r="BT916" i="1"/>
  <c r="BT908" i="1"/>
  <c r="BT930" i="1"/>
  <c r="BT921" i="1"/>
  <c r="BT913" i="1"/>
  <c r="BP927" i="1"/>
  <c r="BP923" i="1"/>
  <c r="BP919" i="1"/>
  <c r="BP915" i="1"/>
  <c r="BP911" i="1"/>
  <c r="BP931" i="1"/>
  <c r="BP926" i="1"/>
  <c r="BP922" i="1"/>
  <c r="BP918" i="1"/>
  <c r="BP914" i="1"/>
  <c r="BP910" i="1"/>
  <c r="BP930" i="1"/>
  <c r="BP925" i="1"/>
  <c r="BP917" i="1"/>
  <c r="BP909" i="1"/>
  <c r="BP924" i="1"/>
  <c r="BP916" i="1"/>
  <c r="BP908" i="1"/>
  <c r="BP929" i="1"/>
  <c r="BP921" i="1"/>
  <c r="BP913" i="1"/>
  <c r="CB916" i="1"/>
  <c r="BX915" i="1"/>
  <c r="BT920" i="1"/>
  <c r="BP928" i="1"/>
  <c r="CB922" i="1"/>
  <c r="BX920" i="1"/>
  <c r="BT928" i="1"/>
  <c r="CB930" i="1"/>
  <c r="CB927" i="1"/>
  <c r="BX928" i="1"/>
  <c r="BP912" i="1"/>
  <c r="CF928" i="1"/>
  <c r="CF909" i="1"/>
  <c r="CF913" i="1"/>
  <c r="CF917" i="1"/>
  <c r="CF921" i="1"/>
  <c r="CA930" i="1"/>
  <c r="BL890" i="1"/>
  <c r="BL886" i="1"/>
  <c r="BL882" i="1"/>
  <c r="BL878" i="1"/>
  <c r="BL895" i="1"/>
  <c r="BL892" i="1"/>
  <c r="BL898" i="1"/>
  <c r="BL888" i="1"/>
  <c r="BL883" i="1"/>
  <c r="BL877" i="1"/>
  <c r="BL899" i="1"/>
  <c r="BL894" i="1"/>
  <c r="BL887" i="1"/>
  <c r="BL881" i="1"/>
  <c r="BL897" i="1"/>
  <c r="BL893" i="1"/>
  <c r="BL891" i="1"/>
  <c r="BL885" i="1"/>
  <c r="BL880" i="1"/>
  <c r="BL896" i="1"/>
  <c r="BP891" i="1"/>
  <c r="BP887" i="1"/>
  <c r="BP883" i="1"/>
  <c r="BP879" i="1"/>
  <c r="BP892" i="1"/>
  <c r="BP893" i="1"/>
  <c r="BP890" i="1"/>
  <c r="BP886" i="1"/>
  <c r="BP882" i="1"/>
  <c r="BP878" i="1"/>
  <c r="BP896" i="1"/>
  <c r="BP900" i="1"/>
  <c r="BP899" i="1"/>
  <c r="BP889" i="1"/>
  <c r="BP885" i="1"/>
  <c r="BP881" i="1"/>
  <c r="BP877" i="1"/>
  <c r="BP894" i="1"/>
  <c r="BT892" i="1"/>
  <c r="BT887" i="1"/>
  <c r="BT883" i="1"/>
  <c r="BT879" i="1"/>
  <c r="BT898" i="1"/>
  <c r="BT893" i="1"/>
  <c r="BT890" i="1"/>
  <c r="BT886" i="1"/>
  <c r="BT882" i="1"/>
  <c r="BT878" i="1"/>
  <c r="BT897" i="1"/>
  <c r="BT891" i="1"/>
  <c r="BT900" i="1"/>
  <c r="BT889" i="1"/>
  <c r="BT885" i="1"/>
  <c r="BT881" i="1"/>
  <c r="BT877" i="1"/>
  <c r="BT895" i="1"/>
  <c r="BX890" i="1"/>
  <c r="BX886" i="1"/>
  <c r="BX882" i="1"/>
  <c r="BX878" i="1"/>
  <c r="BX899" i="1"/>
  <c r="BX896" i="1"/>
  <c r="BX889" i="1"/>
  <c r="BX885" i="1"/>
  <c r="BX881" i="1"/>
  <c r="BX877" i="1"/>
  <c r="BX894" i="1"/>
  <c r="BX895" i="1"/>
  <c r="BX897" i="1"/>
  <c r="BX888" i="1"/>
  <c r="BX884" i="1"/>
  <c r="BX880" i="1"/>
  <c r="BX892" i="1"/>
  <c r="BX898" i="1"/>
  <c r="CB890" i="1"/>
  <c r="CB886" i="1"/>
  <c r="CB882" i="1"/>
  <c r="CB878" i="1"/>
  <c r="CB893" i="1"/>
  <c r="CB896" i="1"/>
  <c r="CB889" i="1"/>
  <c r="CB885" i="1"/>
  <c r="CB881" i="1"/>
  <c r="CB898" i="1"/>
  <c r="CB888" i="1"/>
  <c r="CB884" i="1"/>
  <c r="CB880" i="1"/>
  <c r="CB900" i="1"/>
  <c r="CB891" i="1"/>
  <c r="CF891" i="1"/>
  <c r="CF887" i="1"/>
  <c r="CF883" i="1"/>
  <c r="CF879" i="1"/>
  <c r="CF893" i="1"/>
  <c r="CF898" i="1"/>
  <c r="CF899" i="1"/>
  <c r="CF889" i="1"/>
  <c r="CF885" i="1"/>
  <c r="CF881" i="1"/>
  <c r="CF877" i="1"/>
  <c r="CF900" i="1"/>
  <c r="CI878" i="1"/>
  <c r="CI896" i="1"/>
  <c r="CI888" i="1"/>
  <c r="CI881" i="1"/>
  <c r="CE894" i="1"/>
  <c r="CE895" i="1"/>
  <c r="CE890" i="1"/>
  <c r="CA877" i="1"/>
  <c r="CA878" i="1"/>
  <c r="CA890" i="1"/>
  <c r="CA883" i="1"/>
  <c r="BW897" i="1"/>
  <c r="BW893" i="1"/>
  <c r="BW887" i="1"/>
  <c r="BS898" i="1"/>
  <c r="BS888" i="1"/>
  <c r="BS878" i="1"/>
  <c r="BS881" i="1"/>
  <c r="BO894" i="1"/>
  <c r="BO891" i="1"/>
  <c r="BO893" i="1"/>
  <c r="BK885" i="1"/>
  <c r="BK884" i="1"/>
  <c r="BK877" i="1"/>
  <c r="BK883" i="1"/>
  <c r="BM888" i="1"/>
  <c r="BY881" i="1"/>
  <c r="BK899" i="1"/>
  <c r="BK892" i="1"/>
  <c r="BK879" i="1"/>
  <c r="BK878" i="1"/>
  <c r="BK880" i="1"/>
  <c r="BK889" i="1"/>
  <c r="BO900" i="1"/>
  <c r="BO884" i="1"/>
  <c r="BO885" i="1"/>
  <c r="BO882" i="1"/>
  <c r="BO890" i="1"/>
  <c r="BO899" i="1"/>
  <c r="BS897" i="1"/>
  <c r="BS894" i="1"/>
  <c r="BS877" i="1"/>
  <c r="BS879" i="1"/>
  <c r="BS899" i="1"/>
  <c r="BS886" i="1"/>
  <c r="BW898" i="1"/>
  <c r="BW882" i="1"/>
  <c r="BW889" i="1"/>
  <c r="BW881" i="1"/>
  <c r="BW885" i="1"/>
  <c r="BW877" i="1"/>
  <c r="CA899" i="1"/>
  <c r="CA897" i="1"/>
  <c r="CA879" i="1"/>
  <c r="CA893" i="1"/>
  <c r="CA892" i="1"/>
  <c r="CA885" i="1"/>
  <c r="CE900" i="1"/>
  <c r="CE888" i="1"/>
  <c r="CE898" i="1"/>
  <c r="CE879" i="1"/>
  <c r="CE883" i="1"/>
  <c r="CE887" i="1"/>
  <c r="CI897" i="1"/>
  <c r="CI898" i="1"/>
  <c r="CI877" i="1"/>
  <c r="CI895" i="1"/>
  <c r="CI894" i="1"/>
  <c r="CI891" i="1"/>
  <c r="BY851" i="1"/>
  <c r="CG863" i="1"/>
  <c r="BT861" i="1"/>
  <c r="BK848" i="1"/>
  <c r="BV856" i="1"/>
  <c r="BV867" i="1"/>
  <c r="BV861" i="1"/>
  <c r="BR846" i="1"/>
  <c r="BR850" i="1"/>
  <c r="BR860" i="1"/>
  <c r="BN846" i="1"/>
  <c r="BN852" i="1"/>
  <c r="BN849" i="1"/>
  <c r="BN856" i="1"/>
  <c r="BN851" i="1"/>
  <c r="BN867" i="1"/>
  <c r="CG849" i="1"/>
  <c r="CG860" i="1"/>
  <c r="CG868" i="1"/>
  <c r="CC853" i="1"/>
  <c r="CC864" i="1"/>
  <c r="BY848" i="1"/>
  <c r="BY858" i="1"/>
  <c r="BY869" i="1"/>
  <c r="BX862" i="1"/>
  <c r="BY867" i="1"/>
  <c r="BY859" i="1"/>
  <c r="CC855" i="1"/>
  <c r="CG847" i="1"/>
  <c r="BT862" i="1"/>
  <c r="BV864" i="1"/>
  <c r="BV846" i="1"/>
  <c r="BR855" i="1"/>
  <c r="BR857" i="1"/>
  <c r="BN860" i="1"/>
  <c r="BN864" i="1"/>
  <c r="BN854" i="1"/>
  <c r="BN868" i="1"/>
  <c r="BN858" i="1"/>
  <c r="CG854" i="1"/>
  <c r="CC849" i="1"/>
  <c r="CC858" i="1"/>
  <c r="BY853" i="1"/>
  <c r="CI822" i="1"/>
  <c r="CI830" i="1"/>
  <c r="CI820" i="1"/>
  <c r="BY788" i="1"/>
  <c r="CH791" i="1"/>
  <c r="BZ790" i="1"/>
  <c r="BN800" i="1"/>
  <c r="BU784" i="1"/>
  <c r="CD788" i="1"/>
  <c r="BV788" i="1"/>
  <c r="BN805" i="1"/>
  <c r="BQ800" i="1"/>
  <c r="CI776" i="1"/>
  <c r="CE765" i="1"/>
  <c r="CE770" i="1"/>
  <c r="CA758" i="1"/>
  <c r="BW763" i="1"/>
  <c r="BW768" i="1"/>
  <c r="BS768" i="1"/>
  <c r="BO773" i="1"/>
  <c r="BO766" i="1"/>
  <c r="BK760" i="1"/>
  <c r="CG757" i="1"/>
  <c r="CG754" i="1"/>
  <c r="CC755" i="1"/>
  <c r="BY771" i="1"/>
  <c r="BY756" i="1"/>
  <c r="BU753" i="1"/>
  <c r="BQ768" i="1"/>
  <c r="BQ754" i="1"/>
  <c r="BM755" i="1"/>
  <c r="CI760" i="1"/>
  <c r="CI753" i="1"/>
  <c r="CE755" i="1"/>
  <c r="CA754" i="1"/>
  <c r="BW775" i="1"/>
  <c r="BS756" i="1"/>
  <c r="BS753" i="1"/>
  <c r="BO771" i="1"/>
  <c r="BK762" i="1"/>
  <c r="CG765" i="1"/>
  <c r="CC760" i="1"/>
  <c r="BY766" i="1"/>
  <c r="BU760" i="1"/>
  <c r="BU765" i="1"/>
  <c r="BQ755" i="1"/>
  <c r="BM760" i="1"/>
  <c r="CG731" i="1"/>
  <c r="CC732" i="1"/>
  <c r="BY727" i="1"/>
  <c r="BY738" i="1"/>
  <c r="BU729" i="1"/>
  <c r="BQ731" i="1"/>
  <c r="BM722" i="1"/>
  <c r="CG725" i="1"/>
  <c r="CC733" i="1"/>
  <c r="BY729" i="1"/>
  <c r="BY742" i="1"/>
  <c r="BU733" i="1"/>
  <c r="BQ724" i="1"/>
  <c r="BM736" i="1"/>
  <c r="CG734" i="1"/>
  <c r="CC726" i="1"/>
  <c r="BY741" i="1"/>
  <c r="BU728" i="1"/>
  <c r="BQ725" i="1"/>
  <c r="BM728" i="1"/>
  <c r="CH709" i="1"/>
  <c r="BR702" i="1"/>
  <c r="BK680" i="1"/>
  <c r="BK681" i="1"/>
  <c r="BK671" i="1"/>
  <c r="BK676" i="1"/>
  <c r="BK660" i="1"/>
  <c r="BK667" i="1"/>
  <c r="BK679" i="1"/>
  <c r="BO681" i="1"/>
  <c r="BO674" i="1"/>
  <c r="BO668" i="1"/>
  <c r="BO677" i="1"/>
  <c r="BO661" i="1"/>
  <c r="BO667" i="1"/>
  <c r="BO670" i="1"/>
  <c r="BS682" i="1"/>
  <c r="BS671" i="1"/>
  <c r="BS681" i="1"/>
  <c r="BS678" i="1"/>
  <c r="BS667" i="1"/>
  <c r="BS680" i="1"/>
  <c r="BS665" i="1"/>
  <c r="BW676" i="1"/>
  <c r="BW682" i="1"/>
  <c r="BW665" i="1"/>
  <c r="BW663" i="1"/>
  <c r="BW662" i="1"/>
  <c r="BW664" i="1"/>
  <c r="CA664" i="1"/>
  <c r="CA663" i="1"/>
  <c r="CA666" i="1"/>
  <c r="CE665" i="1"/>
  <c r="CE678" i="1"/>
  <c r="CE683" i="1"/>
  <c r="CI682" i="1"/>
  <c r="CI666" i="1"/>
  <c r="CI661" i="1"/>
  <c r="CI663" i="1"/>
  <c r="CI665" i="1"/>
  <c r="CI660" i="1"/>
  <c r="CE675" i="1"/>
  <c r="CE667" i="1"/>
  <c r="CE663" i="1"/>
  <c r="CA679" i="1"/>
  <c r="CA662" i="1"/>
  <c r="CA672" i="1"/>
  <c r="BW680" i="1"/>
  <c r="BS664" i="1"/>
  <c r="BS676" i="1"/>
  <c r="BO663" i="1"/>
  <c r="BO676" i="1"/>
  <c r="BK678" i="1"/>
  <c r="BL675" i="1"/>
  <c r="BL669" i="1"/>
  <c r="BL666" i="1"/>
  <c r="BL680" i="1"/>
  <c r="BP672" i="1"/>
  <c r="BP678" i="1"/>
  <c r="BP667" i="1"/>
  <c r="BP673" i="1"/>
  <c r="BT673" i="1"/>
  <c r="BT671" i="1"/>
  <c r="BT678" i="1"/>
  <c r="BT666" i="1"/>
  <c r="BX674" i="1"/>
  <c r="BX680" i="1"/>
  <c r="BX667" i="1"/>
  <c r="BX675" i="1"/>
  <c r="CB675" i="1"/>
  <c r="CB673" i="1"/>
  <c r="CB666" i="1"/>
  <c r="CB680" i="1"/>
  <c r="CF672" i="1"/>
  <c r="CF682" i="1"/>
  <c r="CF675" i="1"/>
  <c r="CF661" i="1"/>
  <c r="CF663" i="1"/>
  <c r="CF665" i="1"/>
  <c r="CF676" i="1"/>
  <c r="CB661" i="1"/>
  <c r="CB671" i="1"/>
  <c r="BX660" i="1"/>
  <c r="BX662" i="1"/>
  <c r="BT663" i="1"/>
  <c r="BT676" i="1"/>
  <c r="BP675" i="1"/>
  <c r="BP661" i="1"/>
  <c r="BP676" i="1"/>
  <c r="BL661" i="1"/>
  <c r="BL671" i="1"/>
  <c r="CI683" i="1"/>
  <c r="CI673" i="1"/>
  <c r="CE670" i="1"/>
  <c r="CE668" i="1"/>
  <c r="CA682" i="1"/>
  <c r="CA665" i="1"/>
  <c r="CA673" i="1"/>
  <c r="BW669" i="1"/>
  <c r="BW660" i="1"/>
  <c r="BW671" i="1"/>
  <c r="BS672" i="1"/>
  <c r="BS670" i="1"/>
  <c r="BO672" i="1"/>
  <c r="BO669" i="1"/>
  <c r="BK674" i="1"/>
  <c r="BK665" i="1"/>
  <c r="CF678" i="1"/>
  <c r="CF667" i="1"/>
  <c r="CB682" i="1"/>
  <c r="CB676" i="1"/>
  <c r="CB679" i="1"/>
  <c r="BX669" i="1"/>
  <c r="BX670" i="1"/>
  <c r="BT682" i="1"/>
  <c r="BT661" i="1"/>
  <c r="BP670" i="1"/>
  <c r="BP663" i="1"/>
  <c r="BL682" i="1"/>
  <c r="BL672" i="1"/>
  <c r="BL679" i="1"/>
  <c r="CI669" i="1"/>
  <c r="CI676" i="1"/>
  <c r="CI662" i="1"/>
  <c r="CE660" i="1"/>
  <c r="CE682" i="1"/>
  <c r="CE679" i="1"/>
  <c r="CE673" i="1"/>
  <c r="CA667" i="1"/>
  <c r="CA674" i="1"/>
  <c r="CA660" i="1"/>
  <c r="BW670" i="1"/>
  <c r="BW661" i="1"/>
  <c r="BW675" i="1"/>
  <c r="BS673" i="1"/>
  <c r="BS674" i="1"/>
  <c r="BO666" i="1"/>
  <c r="BO673" i="1"/>
  <c r="BK675" i="1"/>
  <c r="BK666" i="1"/>
  <c r="BU667" i="1"/>
  <c r="CE647" i="1"/>
  <c r="CF634" i="1"/>
  <c r="CB643" i="1"/>
  <c r="CB648" i="1"/>
  <c r="BX631" i="1"/>
  <c r="BT636" i="1"/>
  <c r="BT645" i="1"/>
  <c r="BP647" i="1"/>
  <c r="BP634" i="1"/>
  <c r="BL639" i="1"/>
  <c r="CF631" i="1"/>
  <c r="CF648" i="1"/>
  <c r="BX642" i="1"/>
  <c r="BT633" i="1"/>
  <c r="BP635" i="1"/>
  <c r="BL646" i="1"/>
  <c r="CI569" i="1"/>
  <c r="CI575" i="1"/>
  <c r="CI582" i="1"/>
  <c r="CI590" i="1"/>
  <c r="CE573" i="1"/>
  <c r="CE579" i="1"/>
  <c r="CE589" i="1"/>
  <c r="CA574" i="1"/>
  <c r="CA585" i="1"/>
  <c r="BW573" i="1"/>
  <c r="BW582" i="1"/>
  <c r="BS569" i="1"/>
  <c r="BS581" i="1"/>
  <c r="BS590" i="1"/>
  <c r="BO577" i="1"/>
  <c r="BO589" i="1"/>
  <c r="BK574" i="1"/>
  <c r="BK585" i="1"/>
  <c r="BY567" i="1"/>
  <c r="CI571" i="1"/>
  <c r="CI579" i="1"/>
  <c r="CE569" i="1"/>
  <c r="CE577" i="1"/>
  <c r="CA569" i="1"/>
  <c r="CA581" i="1"/>
  <c r="BW577" i="1"/>
  <c r="BS574" i="1"/>
  <c r="BO573" i="1"/>
  <c r="BK569" i="1"/>
  <c r="BK581" i="1"/>
  <c r="CC589" i="1"/>
  <c r="BQ586" i="1"/>
  <c r="BK588" i="1"/>
  <c r="BK584" i="1"/>
  <c r="BK580" i="1"/>
  <c r="BK576" i="1"/>
  <c r="BK572" i="1"/>
  <c r="BK568" i="1"/>
  <c r="BK587" i="1"/>
  <c r="BK583" i="1"/>
  <c r="BK579" i="1"/>
  <c r="BK575" i="1"/>
  <c r="BK571" i="1"/>
  <c r="BK567" i="1"/>
  <c r="BO588" i="1"/>
  <c r="BO584" i="1"/>
  <c r="BO580" i="1"/>
  <c r="BO576" i="1"/>
  <c r="BO572" i="1"/>
  <c r="BO568" i="1"/>
  <c r="BO587" i="1"/>
  <c r="BO583" i="1"/>
  <c r="BO579" i="1"/>
  <c r="BO575" i="1"/>
  <c r="BO571" i="1"/>
  <c r="BO567" i="1"/>
  <c r="BS588" i="1"/>
  <c r="BS584" i="1"/>
  <c r="BS580" i="1"/>
  <c r="BS576" i="1"/>
  <c r="BS572" i="1"/>
  <c r="BS568" i="1"/>
  <c r="BS587" i="1"/>
  <c r="BS583" i="1"/>
  <c r="BS579" i="1"/>
  <c r="BS575" i="1"/>
  <c r="BS571" i="1"/>
  <c r="BS567" i="1"/>
  <c r="BW588" i="1"/>
  <c r="BW584" i="1"/>
  <c r="BW580" i="1"/>
  <c r="BW576" i="1"/>
  <c r="BW572" i="1"/>
  <c r="BW568" i="1"/>
  <c r="BW587" i="1"/>
  <c r="BW583" i="1"/>
  <c r="BW579" i="1"/>
  <c r="BW575" i="1"/>
  <c r="BW571" i="1"/>
  <c r="BW567" i="1"/>
  <c r="CA588" i="1"/>
  <c r="CA584" i="1"/>
  <c r="CA580" i="1"/>
  <c r="CA576" i="1"/>
  <c r="CA572" i="1"/>
  <c r="CA568" i="1"/>
  <c r="CA587" i="1"/>
  <c r="CA583" i="1"/>
  <c r="CA579" i="1"/>
  <c r="CA575" i="1"/>
  <c r="CA571" i="1"/>
  <c r="CA567" i="1"/>
  <c r="CE588" i="1"/>
  <c r="CE584" i="1"/>
  <c r="CE580" i="1"/>
  <c r="CE576" i="1"/>
  <c r="CE572" i="1"/>
  <c r="CE568" i="1"/>
  <c r="CE587" i="1"/>
  <c r="CI588" i="1"/>
  <c r="CI584" i="1"/>
  <c r="CI580" i="1"/>
  <c r="CI576" i="1"/>
  <c r="CI572" i="1"/>
  <c r="CI568" i="1"/>
  <c r="CI567" i="1"/>
  <c r="CI573" i="1"/>
  <c r="CI578" i="1"/>
  <c r="CI583" i="1"/>
  <c r="CI589" i="1"/>
  <c r="CE570" i="1"/>
  <c r="CE575" i="1"/>
  <c r="CE581" i="1"/>
  <c r="CE586" i="1"/>
  <c r="CA570" i="1"/>
  <c r="CA578" i="1"/>
  <c r="CA586" i="1"/>
  <c r="BW570" i="1"/>
  <c r="BW578" i="1"/>
  <c r="BW586" i="1"/>
  <c r="BS570" i="1"/>
  <c r="BS578" i="1"/>
  <c r="BS586" i="1"/>
  <c r="BO570" i="1"/>
  <c r="BO578" i="1"/>
  <c r="BO586" i="1"/>
  <c r="BK570" i="1"/>
  <c r="BK578" i="1"/>
  <c r="BK586" i="1"/>
  <c r="CB588" i="1"/>
  <c r="BY581" i="1"/>
  <c r="BM585" i="1"/>
  <c r="CG600" i="1"/>
  <c r="CC602" i="1"/>
  <c r="BU615" i="1"/>
  <c r="BM608" i="1"/>
  <c r="CI599" i="1"/>
  <c r="BW609" i="1"/>
  <c r="BS614" i="1"/>
  <c r="CC599" i="1"/>
  <c r="BY616" i="1"/>
  <c r="BQ621" i="1"/>
  <c r="BM617" i="1"/>
  <c r="CI614" i="1"/>
  <c r="BS603" i="1"/>
  <c r="BK620" i="1"/>
  <c r="BM550" i="1"/>
  <c r="BM541" i="1"/>
  <c r="BM539" i="1"/>
  <c r="BM543" i="1"/>
  <c r="BM538" i="1"/>
  <c r="BM537" i="1"/>
  <c r="BM556" i="1"/>
  <c r="BM557" i="1"/>
  <c r="BM544" i="1"/>
  <c r="BM559" i="1"/>
  <c r="BQ559" i="1"/>
  <c r="BQ558" i="1"/>
  <c r="BQ538" i="1"/>
  <c r="BQ548" i="1"/>
  <c r="BQ544" i="1"/>
  <c r="BQ551" i="1"/>
  <c r="BQ554" i="1"/>
  <c r="BQ553" i="1"/>
  <c r="BQ557" i="1"/>
  <c r="BQ536" i="1"/>
  <c r="BQ547" i="1"/>
  <c r="BQ550" i="1"/>
  <c r="BQ537" i="1"/>
  <c r="BQ549" i="1"/>
  <c r="BU552" i="1"/>
  <c r="BU544" i="1"/>
  <c r="BU551" i="1"/>
  <c r="BU538" i="1"/>
  <c r="BU550" i="1"/>
  <c r="BU540" i="1"/>
  <c r="BU543" i="1"/>
  <c r="BU557" i="1"/>
  <c r="BU542" i="1"/>
  <c r="BU556" i="1"/>
  <c r="BU559" i="1"/>
  <c r="BY553" i="1"/>
  <c r="BY557" i="1"/>
  <c r="BY556" i="1"/>
  <c r="BY536" i="1"/>
  <c r="BY550" i="1"/>
  <c r="BY546" i="1"/>
  <c r="BY549" i="1"/>
  <c r="BY552" i="1"/>
  <c r="BY555" i="1"/>
  <c r="BY559" i="1"/>
  <c r="BY538" i="1"/>
  <c r="CC554" i="1"/>
  <c r="CC546" i="1"/>
  <c r="CC549" i="1"/>
  <c r="CC540" i="1"/>
  <c r="CC544" i="1"/>
  <c r="CC539" i="1"/>
  <c r="CC542" i="1"/>
  <c r="CC541" i="1"/>
  <c r="CC559" i="1"/>
  <c r="CC536" i="1"/>
  <c r="CG559" i="1"/>
  <c r="CG539" i="1"/>
  <c r="CG542" i="1"/>
  <c r="CG552" i="1"/>
  <c r="CG556" i="1"/>
  <c r="CG555" i="1"/>
  <c r="CG558" i="1"/>
  <c r="CG538" i="1"/>
  <c r="CG536" i="1"/>
  <c r="CG548" i="1"/>
  <c r="CG545" i="1"/>
  <c r="CG546" i="1"/>
  <c r="CC547" i="1"/>
  <c r="CC556" i="1"/>
  <c r="CC550" i="1"/>
  <c r="BY558" i="1"/>
  <c r="BY541" i="1"/>
  <c r="BU558" i="1"/>
  <c r="BU555" i="1"/>
  <c r="BQ542" i="1"/>
  <c r="BM553" i="1"/>
  <c r="CG553" i="1"/>
  <c r="CG554" i="1"/>
  <c r="CC555" i="1"/>
  <c r="CC537" i="1"/>
  <c r="CC558" i="1"/>
  <c r="BY539" i="1"/>
  <c r="BY545" i="1"/>
  <c r="BU549" i="1"/>
  <c r="BU548" i="1"/>
  <c r="BQ543" i="1"/>
  <c r="BM554" i="1"/>
  <c r="CG541" i="1"/>
  <c r="CG547" i="1"/>
  <c r="CC552" i="1"/>
  <c r="CC553" i="1"/>
  <c r="BY543" i="1"/>
  <c r="BY540" i="1"/>
  <c r="BU537" i="1"/>
  <c r="BU554" i="1"/>
  <c r="BQ541" i="1"/>
  <c r="BM551" i="1"/>
  <c r="CH545" i="1"/>
  <c r="CD538" i="1"/>
  <c r="CD553" i="1"/>
  <c r="BZ547" i="1"/>
  <c r="BV536" i="1"/>
  <c r="BV555" i="1"/>
  <c r="BR545" i="1"/>
  <c r="BN542" i="1"/>
  <c r="BN553" i="1"/>
  <c r="BJ547" i="1"/>
  <c r="CH559" i="1"/>
  <c r="CH538" i="1"/>
  <c r="CD551" i="1"/>
  <c r="BZ557" i="1"/>
  <c r="BZ536" i="1"/>
  <c r="BV549" i="1"/>
  <c r="BR555" i="1"/>
  <c r="BR538" i="1"/>
  <c r="BN547" i="1"/>
  <c r="BJ553" i="1"/>
  <c r="BJ536" i="1"/>
  <c r="CI538" i="1"/>
  <c r="BW545" i="1"/>
  <c r="CB505" i="1"/>
  <c r="BX524" i="1"/>
  <c r="BT521" i="1"/>
  <c r="BL509" i="1"/>
  <c r="CF506" i="1"/>
  <c r="CF524" i="1"/>
  <c r="CB525" i="1"/>
  <c r="BX512" i="1"/>
  <c r="BX522" i="1"/>
  <c r="BT523" i="1"/>
  <c r="BP510" i="1"/>
  <c r="BP524" i="1"/>
  <c r="BL521" i="1"/>
  <c r="BU523" i="1"/>
  <c r="CF526" i="1"/>
  <c r="CB523" i="1"/>
  <c r="BT511" i="1"/>
  <c r="BP522" i="1"/>
  <c r="BL523" i="1"/>
  <c r="CF508" i="1"/>
  <c r="CB518" i="1"/>
  <c r="CB516" i="1"/>
  <c r="BX506" i="1"/>
  <c r="BT516" i="1"/>
  <c r="BT514" i="1"/>
  <c r="BP508" i="1"/>
  <c r="BL514" i="1"/>
  <c r="BL516" i="1"/>
  <c r="BW480" i="1"/>
  <c r="BS482" i="1"/>
  <c r="CA480" i="1"/>
  <c r="BK494" i="1"/>
  <c r="BX464" i="1"/>
  <c r="CB459" i="1"/>
  <c r="CF444" i="1"/>
  <c r="BL452" i="1"/>
  <c r="CI447" i="1"/>
  <c r="CI455" i="1"/>
  <c r="CI463" i="1"/>
  <c r="CE447" i="1"/>
  <c r="CE455" i="1"/>
  <c r="CE463" i="1"/>
  <c r="CA447" i="1"/>
  <c r="CA459" i="1"/>
  <c r="BW443" i="1"/>
  <c r="BW451" i="1"/>
  <c r="BW459" i="1"/>
  <c r="BW463" i="1"/>
  <c r="BS447" i="1"/>
  <c r="BS455" i="1"/>
  <c r="BS463" i="1"/>
  <c r="BO447" i="1"/>
  <c r="BO459" i="1"/>
  <c r="BK443" i="1"/>
  <c r="BK451" i="1"/>
  <c r="BK459" i="1"/>
  <c r="BX444" i="1"/>
  <c r="BP460" i="1"/>
  <c r="CI444" i="1"/>
  <c r="CI448" i="1"/>
  <c r="CI452" i="1"/>
  <c r="CI456" i="1"/>
  <c r="CI460" i="1"/>
  <c r="CI464" i="1"/>
  <c r="CE444" i="1"/>
  <c r="CE448" i="1"/>
  <c r="CE452" i="1"/>
  <c r="CE456" i="1"/>
  <c r="CE460" i="1"/>
  <c r="CE464" i="1"/>
  <c r="CA444" i="1"/>
  <c r="CA448" i="1"/>
  <c r="CA452" i="1"/>
  <c r="CA456" i="1"/>
  <c r="CA460" i="1"/>
  <c r="CA464" i="1"/>
  <c r="BW444" i="1"/>
  <c r="BW448" i="1"/>
  <c r="BW452" i="1"/>
  <c r="BW456" i="1"/>
  <c r="BW460" i="1"/>
  <c r="BW464" i="1"/>
  <c r="BS444" i="1"/>
  <c r="BS448" i="1"/>
  <c r="BS452" i="1"/>
  <c r="BS456" i="1"/>
  <c r="BS460" i="1"/>
  <c r="BS464" i="1"/>
  <c r="BO444" i="1"/>
  <c r="BO448" i="1"/>
  <c r="BO452" i="1"/>
  <c r="BO456" i="1"/>
  <c r="BO460" i="1"/>
  <c r="BO464" i="1"/>
  <c r="BK444" i="1"/>
  <c r="BK448" i="1"/>
  <c r="BK452" i="1"/>
  <c r="BK456" i="1"/>
  <c r="BK460" i="1"/>
  <c r="BK464" i="1"/>
  <c r="CI443" i="1"/>
  <c r="CI451" i="1"/>
  <c r="CI459" i="1"/>
  <c r="CE443" i="1"/>
  <c r="CE451" i="1"/>
  <c r="CE459" i="1"/>
  <c r="CA443" i="1"/>
  <c r="CA451" i="1"/>
  <c r="CA455" i="1"/>
  <c r="CA463" i="1"/>
  <c r="BW447" i="1"/>
  <c r="BW455" i="1"/>
  <c r="BS443" i="1"/>
  <c r="BS451" i="1"/>
  <c r="BS459" i="1"/>
  <c r="BO443" i="1"/>
  <c r="BO451" i="1"/>
  <c r="BO455" i="1"/>
  <c r="BO463" i="1"/>
  <c r="BK447" i="1"/>
  <c r="BK455" i="1"/>
  <c r="BK463" i="1"/>
  <c r="CB443" i="1"/>
  <c r="BP455" i="1"/>
  <c r="CI445" i="1"/>
  <c r="CI449" i="1"/>
  <c r="CI453" i="1"/>
  <c r="CI457" i="1"/>
  <c r="CI461" i="1"/>
  <c r="CE445" i="1"/>
  <c r="CE449" i="1"/>
  <c r="CE453" i="1"/>
  <c r="CE457" i="1"/>
  <c r="CE461" i="1"/>
  <c r="CA445" i="1"/>
  <c r="CA449" i="1"/>
  <c r="CA453" i="1"/>
  <c r="CA457" i="1"/>
  <c r="CA461" i="1"/>
  <c r="BW445" i="1"/>
  <c r="BW449" i="1"/>
  <c r="BW453" i="1"/>
  <c r="BW457" i="1"/>
  <c r="BW461" i="1"/>
  <c r="BS445" i="1"/>
  <c r="BS449" i="1"/>
  <c r="BS453" i="1"/>
  <c r="BS457" i="1"/>
  <c r="BS461" i="1"/>
  <c r="BO445" i="1"/>
  <c r="BO449" i="1"/>
  <c r="BO453" i="1"/>
  <c r="BO457" i="1"/>
  <c r="BO461" i="1"/>
  <c r="BK445" i="1"/>
  <c r="BK449" i="1"/>
  <c r="BK453" i="1"/>
  <c r="BK457" i="1"/>
  <c r="BK461" i="1"/>
  <c r="BM413" i="1"/>
  <c r="BM417" i="1"/>
  <c r="BM421" i="1"/>
  <c r="BM425" i="1"/>
  <c r="BM429" i="1"/>
  <c r="BM414" i="1"/>
  <c r="BM418" i="1"/>
  <c r="BM422" i="1"/>
  <c r="BM426" i="1"/>
  <c r="BM430" i="1"/>
  <c r="BM415" i="1"/>
  <c r="BM419" i="1"/>
  <c r="BM420" i="1"/>
  <c r="BM424" i="1"/>
  <c r="BM432" i="1"/>
  <c r="BM416" i="1"/>
  <c r="BM427" i="1"/>
  <c r="BM428" i="1"/>
  <c r="BM423" i="1"/>
  <c r="BM431" i="1"/>
  <c r="CG412" i="1"/>
  <c r="CG418" i="1"/>
  <c r="CC431" i="1"/>
  <c r="BY418" i="1"/>
  <c r="BY416" i="1"/>
  <c r="BU429" i="1"/>
  <c r="BQ419" i="1"/>
  <c r="BQ424" i="1"/>
  <c r="BQ431" i="1"/>
  <c r="BQ413" i="1"/>
  <c r="BQ429" i="1"/>
  <c r="BQ422" i="1"/>
  <c r="BM434" i="1"/>
  <c r="BJ416" i="1"/>
  <c r="BJ420" i="1"/>
  <c r="BJ424" i="1"/>
  <c r="BJ428" i="1"/>
  <c r="BJ432" i="1"/>
  <c r="BJ413" i="1"/>
  <c r="BJ417" i="1"/>
  <c r="BJ421" i="1"/>
  <c r="BJ425" i="1"/>
  <c r="BJ429" i="1"/>
  <c r="BJ414" i="1"/>
  <c r="BJ418" i="1"/>
  <c r="BJ419" i="1"/>
  <c r="BJ422" i="1"/>
  <c r="BJ427" i="1"/>
  <c r="BJ430" i="1"/>
  <c r="BJ415" i="1"/>
  <c r="BJ423" i="1"/>
  <c r="BJ426" i="1"/>
  <c r="BJ431" i="1"/>
  <c r="BN416" i="1"/>
  <c r="BN420" i="1"/>
  <c r="BN424" i="1"/>
  <c r="BN428" i="1"/>
  <c r="BN432" i="1"/>
  <c r="BN413" i="1"/>
  <c r="BN417" i="1"/>
  <c r="BN421" i="1"/>
  <c r="BN425" i="1"/>
  <c r="BN429" i="1"/>
  <c r="BN414" i="1"/>
  <c r="BN418" i="1"/>
  <c r="BN423" i="1"/>
  <c r="BN426" i="1"/>
  <c r="BN431" i="1"/>
  <c r="BN419" i="1"/>
  <c r="BN415" i="1"/>
  <c r="BN422" i="1"/>
  <c r="BN427" i="1"/>
  <c r="BN430" i="1"/>
  <c r="BR435" i="1"/>
  <c r="CG427" i="1"/>
  <c r="CG434" i="1"/>
  <c r="CC424" i="1"/>
  <c r="BY425" i="1"/>
  <c r="BY432" i="1"/>
  <c r="BU426" i="1"/>
  <c r="BQ427" i="1"/>
  <c r="BQ432" i="1"/>
  <c r="BQ412" i="1"/>
  <c r="BQ417" i="1"/>
  <c r="BQ433" i="1"/>
  <c r="BQ426" i="1"/>
  <c r="BM435" i="1"/>
  <c r="BK415" i="1"/>
  <c r="BK419" i="1"/>
  <c r="BK423" i="1"/>
  <c r="BK427" i="1"/>
  <c r="BK431" i="1"/>
  <c r="BK416" i="1"/>
  <c r="BK420" i="1"/>
  <c r="BK424" i="1"/>
  <c r="BK428" i="1"/>
  <c r="BK432" i="1"/>
  <c r="BK413" i="1"/>
  <c r="BK417" i="1"/>
  <c r="BK421" i="1"/>
  <c r="BK418" i="1"/>
  <c r="BK425" i="1"/>
  <c r="BK414" i="1"/>
  <c r="BK422" i="1"/>
  <c r="BK430" i="1"/>
  <c r="BK429" i="1"/>
  <c r="BK426" i="1"/>
  <c r="BO415" i="1"/>
  <c r="BO419" i="1"/>
  <c r="BO423" i="1"/>
  <c r="BO427" i="1"/>
  <c r="BO431" i="1"/>
  <c r="BO416" i="1"/>
  <c r="BO420" i="1"/>
  <c r="BO424" i="1"/>
  <c r="BO428" i="1"/>
  <c r="BO432" i="1"/>
  <c r="BO413" i="1"/>
  <c r="BO417" i="1"/>
  <c r="BO421" i="1"/>
  <c r="BO429" i="1"/>
  <c r="BO418" i="1"/>
  <c r="BO426" i="1"/>
  <c r="BO414" i="1"/>
  <c r="BO425" i="1"/>
  <c r="BO422" i="1"/>
  <c r="BO430" i="1"/>
  <c r="CG432" i="1"/>
  <c r="CC419" i="1"/>
  <c r="CC417" i="1"/>
  <c r="BY430" i="1"/>
  <c r="BU417" i="1"/>
  <c r="BU419" i="1"/>
  <c r="BQ435" i="1"/>
  <c r="BQ415" i="1"/>
  <c r="BQ420" i="1"/>
  <c r="BQ421" i="1"/>
  <c r="BQ414" i="1"/>
  <c r="BM412" i="1"/>
  <c r="CI415" i="1"/>
  <c r="CE423" i="1"/>
  <c r="BW423" i="1"/>
  <c r="BS422" i="1"/>
  <c r="BS420" i="1"/>
  <c r="BL434" i="1"/>
  <c r="BL414" i="1"/>
  <c r="BL418" i="1"/>
  <c r="BL422" i="1"/>
  <c r="BL426" i="1"/>
  <c r="BL430" i="1"/>
  <c r="BL415" i="1"/>
  <c r="BL419" i="1"/>
  <c r="BL423" i="1"/>
  <c r="BL427" i="1"/>
  <c r="BL431" i="1"/>
  <c r="BL416" i="1"/>
  <c r="BL420" i="1"/>
  <c r="BL417" i="1"/>
  <c r="BL413" i="1"/>
  <c r="BL425" i="1"/>
  <c r="BL428" i="1"/>
  <c r="BL421" i="1"/>
  <c r="BL424" i="1"/>
  <c r="BL429" i="1"/>
  <c r="BL432" i="1"/>
  <c r="BP414" i="1"/>
  <c r="BP418" i="1"/>
  <c r="BP422" i="1"/>
  <c r="BP426" i="1"/>
  <c r="BP430" i="1"/>
  <c r="BP415" i="1"/>
  <c r="BP419" i="1"/>
  <c r="BP423" i="1"/>
  <c r="BP427" i="1"/>
  <c r="BP431" i="1"/>
  <c r="BP416" i="1"/>
  <c r="BP420" i="1"/>
  <c r="BP417" i="1"/>
  <c r="BP421" i="1"/>
  <c r="BP424" i="1"/>
  <c r="BP429" i="1"/>
  <c r="BP432" i="1"/>
  <c r="BP413" i="1"/>
  <c r="BP425" i="1"/>
  <c r="BP428" i="1"/>
  <c r="CH432" i="1"/>
  <c r="BV416" i="1"/>
  <c r="CI430" i="1"/>
  <c r="CE417" i="1"/>
  <c r="CE419" i="1"/>
  <c r="CA428" i="1"/>
  <c r="BW415" i="1"/>
  <c r="BW417" i="1"/>
  <c r="BZ424" i="1"/>
  <c r="BZ417" i="1"/>
  <c r="CI426" i="1"/>
  <c r="CI420" i="1"/>
  <c r="CE414" i="1"/>
  <c r="CA424" i="1"/>
  <c r="CA422" i="1"/>
  <c r="BW412" i="1"/>
  <c r="CG420" i="1"/>
  <c r="CG413" i="1"/>
  <c r="CG422" i="1"/>
  <c r="CC427" i="1"/>
  <c r="CC412" i="1"/>
  <c r="CC421" i="1"/>
  <c r="BY426" i="1"/>
  <c r="BY415" i="1"/>
  <c r="BY420" i="1"/>
  <c r="BU425" i="1"/>
  <c r="BU414" i="1"/>
  <c r="BU423" i="1"/>
  <c r="CH426" i="1"/>
  <c r="CD418" i="1"/>
  <c r="CG423" i="1"/>
  <c r="CG428" i="1"/>
  <c r="CG416" i="1"/>
  <c r="CG417" i="1"/>
  <c r="CG433" i="1"/>
  <c r="CG426" i="1"/>
  <c r="CC422" i="1"/>
  <c r="CC435" i="1"/>
  <c r="CC415" i="1"/>
  <c r="CC416" i="1"/>
  <c r="CC432" i="1"/>
  <c r="CC425" i="1"/>
  <c r="BY421" i="1"/>
  <c r="BY434" i="1"/>
  <c r="BY414" i="1"/>
  <c r="BY419" i="1"/>
  <c r="BY435" i="1"/>
  <c r="BY424" i="1"/>
  <c r="BU420" i="1"/>
  <c r="BU433" i="1"/>
  <c r="BU413" i="1"/>
  <c r="BU418" i="1"/>
  <c r="BU434" i="1"/>
  <c r="BU427" i="1"/>
  <c r="CG415" i="1"/>
  <c r="CG435" i="1"/>
  <c r="CG429" i="1"/>
  <c r="CC414" i="1"/>
  <c r="CC434" i="1"/>
  <c r="CC428" i="1"/>
  <c r="BY413" i="1"/>
  <c r="BY433" i="1"/>
  <c r="BY431" i="1"/>
  <c r="BU412" i="1"/>
  <c r="BU432" i="1"/>
  <c r="BU430" i="1"/>
  <c r="CG431" i="1"/>
  <c r="CG419" i="1"/>
  <c r="CG424" i="1"/>
  <c r="CG421" i="1"/>
  <c r="CG414" i="1"/>
  <c r="CC430" i="1"/>
  <c r="CC418" i="1"/>
  <c r="CC423" i="1"/>
  <c r="CC420" i="1"/>
  <c r="CC413" i="1"/>
  <c r="BY429" i="1"/>
  <c r="BY417" i="1"/>
  <c r="BY422" i="1"/>
  <c r="BY423" i="1"/>
  <c r="BY412" i="1"/>
  <c r="BU428" i="1"/>
  <c r="BU416" i="1"/>
  <c r="BU421" i="1"/>
  <c r="BU422" i="1"/>
  <c r="BU415" i="1"/>
  <c r="BQ381" i="1"/>
  <c r="CI400" i="1"/>
  <c r="CD399" i="1"/>
  <c r="CA357" i="1"/>
  <c r="BS357" i="1"/>
  <c r="CF361" i="1"/>
  <c r="CF367" i="1"/>
  <c r="CB358" i="1"/>
  <c r="BX361" i="1"/>
  <c r="CI358" i="1"/>
  <c r="CA371" i="1"/>
  <c r="BO363" i="1"/>
  <c r="BX359" i="1"/>
  <c r="CI371" i="1"/>
  <c r="BW356" i="1"/>
  <c r="BO356" i="1"/>
  <c r="BU340" i="1"/>
  <c r="BQ326" i="1"/>
  <c r="CH328" i="1"/>
  <c r="CD339" i="1"/>
  <c r="BV328" i="1"/>
  <c r="BR324" i="1"/>
  <c r="BN321" i="1"/>
  <c r="CG327" i="1"/>
  <c r="CC319" i="1"/>
  <c r="BU319" i="1"/>
  <c r="BU335" i="1"/>
  <c r="BM335" i="1"/>
  <c r="CG334" i="1"/>
  <c r="BQ330" i="1"/>
  <c r="BM338" i="1"/>
  <c r="CI332" i="1"/>
  <c r="CI341" i="1"/>
  <c r="CE327" i="1"/>
  <c r="CA328" i="1"/>
  <c r="CA331" i="1"/>
  <c r="BW328" i="1"/>
  <c r="BW339" i="1"/>
  <c r="BS320" i="1"/>
  <c r="BO321" i="1"/>
  <c r="BO328" i="1"/>
  <c r="BK329" i="1"/>
  <c r="BK337" i="1"/>
  <c r="CH340" i="1"/>
  <c r="BZ329" i="1"/>
  <c r="BV322" i="1"/>
  <c r="BR322" i="1"/>
  <c r="CC340" i="1"/>
  <c r="CC332" i="1"/>
  <c r="BQ320" i="1"/>
  <c r="BM341" i="1"/>
  <c r="CH291" i="1"/>
  <c r="CH295" i="1"/>
  <c r="CH299" i="1"/>
  <c r="CH303" i="1"/>
  <c r="CH307" i="1"/>
  <c r="CD291" i="1"/>
  <c r="CD295" i="1"/>
  <c r="CD299" i="1"/>
  <c r="CD303" i="1"/>
  <c r="CD307" i="1"/>
  <c r="BZ291" i="1"/>
  <c r="BZ295" i="1"/>
  <c r="BZ299" i="1"/>
  <c r="BZ303" i="1"/>
  <c r="BZ307" i="1"/>
  <c r="BV295" i="1"/>
  <c r="BV303" i="1"/>
  <c r="BV311" i="1"/>
  <c r="BR295" i="1"/>
  <c r="BR303" i="1"/>
  <c r="BR311" i="1"/>
  <c r="BN291" i="1"/>
  <c r="BN295" i="1"/>
  <c r="BN299" i="1"/>
  <c r="BN303" i="1"/>
  <c r="BN307" i="1"/>
  <c r="BJ288" i="1"/>
  <c r="BJ293" i="1"/>
  <c r="BJ299" i="1"/>
  <c r="BJ304" i="1"/>
  <c r="BK310" i="1"/>
  <c r="CH263" i="1"/>
  <c r="CH279" i="1"/>
  <c r="CH272" i="1"/>
  <c r="CH261" i="1"/>
  <c r="CH277" i="1"/>
  <c r="CH270" i="1"/>
  <c r="CD262" i="1"/>
  <c r="CD278" i="1"/>
  <c r="CD271" i="1"/>
  <c r="CD264" i="1"/>
  <c r="CD280" i="1"/>
  <c r="CD269" i="1"/>
  <c r="BZ261" i="1"/>
  <c r="BZ277" i="1"/>
  <c r="BZ270" i="1"/>
  <c r="BZ263" i="1"/>
  <c r="BZ279" i="1"/>
  <c r="BZ272" i="1"/>
  <c r="BV264" i="1"/>
  <c r="BV280" i="1"/>
  <c r="BV269" i="1"/>
  <c r="BV262" i="1"/>
  <c r="BV278" i="1"/>
  <c r="BV271" i="1"/>
  <c r="BR263" i="1"/>
  <c r="BR279" i="1"/>
  <c r="BR272" i="1"/>
  <c r="BR261" i="1"/>
  <c r="BR277" i="1"/>
  <c r="BR270" i="1"/>
  <c r="BN262" i="1"/>
  <c r="BN278" i="1"/>
  <c r="BN271" i="1"/>
  <c r="BN264" i="1"/>
  <c r="BN280" i="1"/>
  <c r="BN269" i="1"/>
  <c r="BJ261" i="1"/>
  <c r="BJ277" i="1"/>
  <c r="BJ270" i="1"/>
  <c r="BJ263" i="1"/>
  <c r="BJ279" i="1"/>
  <c r="BJ272" i="1"/>
  <c r="CH271" i="1"/>
  <c r="CH264" i="1"/>
  <c r="CH280" i="1"/>
  <c r="CH269" i="1"/>
  <c r="CH262" i="1"/>
  <c r="CH278" i="1"/>
  <c r="CD270" i="1"/>
  <c r="CD263" i="1"/>
  <c r="CD279" i="1"/>
  <c r="CD272" i="1"/>
  <c r="CD261" i="1"/>
  <c r="CD277" i="1"/>
  <c r="BZ269" i="1"/>
  <c r="BZ262" i="1"/>
  <c r="BZ278" i="1"/>
  <c r="BZ271" i="1"/>
  <c r="BZ264" i="1"/>
  <c r="BZ280" i="1"/>
  <c r="BV272" i="1"/>
  <c r="BV261" i="1"/>
  <c r="BV277" i="1"/>
  <c r="BV270" i="1"/>
  <c r="BV263" i="1"/>
  <c r="BV279" i="1"/>
  <c r="BR271" i="1"/>
  <c r="BR264" i="1"/>
  <c r="BR280" i="1"/>
  <c r="BR269" i="1"/>
  <c r="BR262" i="1"/>
  <c r="BR278" i="1"/>
  <c r="BN270" i="1"/>
  <c r="BN263" i="1"/>
  <c r="BN279" i="1"/>
  <c r="BN272" i="1"/>
  <c r="BN261" i="1"/>
  <c r="BN277" i="1"/>
  <c r="BJ269" i="1"/>
  <c r="BJ262" i="1"/>
  <c r="BJ278" i="1"/>
  <c r="BJ271" i="1"/>
  <c r="BJ264" i="1"/>
  <c r="BJ280" i="1"/>
  <c r="CH259" i="1"/>
  <c r="CH275" i="1"/>
  <c r="CH268" i="1"/>
  <c r="CH257" i="1"/>
  <c r="CH273" i="1"/>
  <c r="CD258" i="1"/>
  <c r="CD274" i="1"/>
  <c r="CD267" i="1"/>
  <c r="CD260" i="1"/>
  <c r="CD276" i="1"/>
  <c r="BZ257" i="1"/>
  <c r="BZ273" i="1"/>
  <c r="BZ266" i="1"/>
  <c r="BZ259" i="1"/>
  <c r="BZ275" i="1"/>
  <c r="BV260" i="1"/>
  <c r="BV276" i="1"/>
  <c r="BV265" i="1"/>
  <c r="BV258" i="1"/>
  <c r="BV274" i="1"/>
  <c r="BR259" i="1"/>
  <c r="BR275" i="1"/>
  <c r="BR268" i="1"/>
  <c r="BR257" i="1"/>
  <c r="BR273" i="1"/>
  <c r="BN258" i="1"/>
  <c r="BN274" i="1"/>
  <c r="BN267" i="1"/>
  <c r="BN260" i="1"/>
  <c r="BN276" i="1"/>
  <c r="BJ257" i="1"/>
  <c r="BJ273" i="1"/>
  <c r="BJ266" i="1"/>
  <c r="BJ259" i="1"/>
  <c r="BJ275" i="1"/>
  <c r="BL216" i="1"/>
  <c r="BP200" i="1"/>
  <c r="BP216" i="1"/>
  <c r="BP209" i="1"/>
  <c r="BP202" i="1"/>
  <c r="BP218" i="1"/>
  <c r="BP207" i="1"/>
  <c r="BT201" i="1"/>
  <c r="BT217" i="1"/>
  <c r="BT210" i="1"/>
  <c r="BT199" i="1"/>
  <c r="BT215" i="1"/>
  <c r="BT208" i="1"/>
  <c r="BX202" i="1"/>
  <c r="BX218" i="1"/>
  <c r="BX207" i="1"/>
  <c r="BX200" i="1"/>
  <c r="BX216" i="1"/>
  <c r="BX209" i="1"/>
  <c r="CB199" i="1"/>
  <c r="CB215" i="1"/>
  <c r="CB208" i="1"/>
  <c r="CB201" i="1"/>
  <c r="CB217" i="1"/>
  <c r="CB210" i="1"/>
  <c r="CF200" i="1"/>
  <c r="CF216" i="1"/>
  <c r="CF209" i="1"/>
  <c r="CF202" i="1"/>
  <c r="CF218" i="1"/>
  <c r="CF207" i="1"/>
  <c r="BL215" i="1"/>
  <c r="BL199" i="1"/>
  <c r="BL202" i="1"/>
  <c r="BL205" i="1"/>
  <c r="BL208" i="1"/>
  <c r="BL217" i="1"/>
  <c r="BP204" i="1"/>
  <c r="BP197" i="1"/>
  <c r="BP213" i="1"/>
  <c r="BP206" i="1"/>
  <c r="BP195" i="1"/>
  <c r="BP211" i="1"/>
  <c r="BT205" i="1"/>
  <c r="BT198" i="1"/>
  <c r="BT214" i="1"/>
  <c r="BT203" i="1"/>
  <c r="BT196" i="1"/>
  <c r="BT212" i="1"/>
  <c r="BX206" i="1"/>
  <c r="BX195" i="1"/>
  <c r="BX211" i="1"/>
  <c r="BX204" i="1"/>
  <c r="BX197" i="1"/>
  <c r="BX213" i="1"/>
  <c r="CB203" i="1"/>
  <c r="CB196" i="1"/>
  <c r="CB212" i="1"/>
  <c r="CB205" i="1"/>
  <c r="CB198" i="1"/>
  <c r="CB214" i="1"/>
  <c r="CF204" i="1"/>
  <c r="CF197" i="1"/>
  <c r="CF213" i="1"/>
  <c r="CF206" i="1"/>
  <c r="CF195" i="1"/>
  <c r="CF211" i="1"/>
  <c r="BL211" i="1"/>
  <c r="BL214" i="1"/>
  <c r="BL198" i="1"/>
  <c r="BL201" i="1"/>
  <c r="BL204" i="1"/>
  <c r="BL218" i="1"/>
  <c r="BP208" i="1"/>
  <c r="BP201" i="1"/>
  <c r="BP217" i="1"/>
  <c r="BP210" i="1"/>
  <c r="BP199" i="1"/>
  <c r="BT209" i="1"/>
  <c r="BT202" i="1"/>
  <c r="BT218" i="1"/>
  <c r="BT207" i="1"/>
  <c r="BT200" i="1"/>
  <c r="BX210" i="1"/>
  <c r="BX199" i="1"/>
  <c r="BX215" i="1"/>
  <c r="BX208" i="1"/>
  <c r="BX201" i="1"/>
  <c r="CB207" i="1"/>
  <c r="CB200" i="1"/>
  <c r="CB216" i="1"/>
  <c r="CB209" i="1"/>
  <c r="CB202" i="1"/>
  <c r="CF208" i="1"/>
  <c r="CF201" i="1"/>
  <c r="CF217" i="1"/>
  <c r="CF210" i="1"/>
  <c r="CF199" i="1"/>
  <c r="BL207" i="1"/>
  <c r="BL210" i="1"/>
  <c r="BL213" i="1"/>
  <c r="BL197" i="1"/>
  <c r="BL219" i="1" s="1"/>
  <c r="CG230" i="1"/>
  <c r="CG246" i="1"/>
  <c r="CG239" i="1"/>
  <c r="CG232" i="1"/>
  <c r="CG248" i="1"/>
  <c r="CG241" i="1"/>
  <c r="CC233" i="1"/>
  <c r="CC249" i="1"/>
  <c r="CC242" i="1"/>
  <c r="CC231" i="1"/>
  <c r="CC247" i="1"/>
  <c r="CC240" i="1"/>
  <c r="BY232" i="1"/>
  <c r="BY248" i="1"/>
  <c r="BY241" i="1"/>
  <c r="BY230" i="1"/>
  <c r="BY246" i="1"/>
  <c r="BY239" i="1"/>
  <c r="BU231" i="1"/>
  <c r="BU247" i="1"/>
  <c r="BU240" i="1"/>
  <c r="BU233" i="1"/>
  <c r="BU249" i="1"/>
  <c r="BU238" i="1"/>
  <c r="BQ230" i="1"/>
  <c r="BQ246" i="1"/>
  <c r="BQ239" i="1"/>
  <c r="BQ232" i="1"/>
  <c r="BQ248" i="1"/>
  <c r="BQ241" i="1"/>
  <c r="BM233" i="1"/>
  <c r="BM249" i="1"/>
  <c r="BM238" i="1"/>
  <c r="BM231" i="1"/>
  <c r="BM247" i="1"/>
  <c r="BM240" i="1"/>
  <c r="CF236" i="1"/>
  <c r="BL244" i="1"/>
  <c r="CG226" i="1"/>
  <c r="CG242" i="1"/>
  <c r="CG235" i="1"/>
  <c r="CG228" i="1"/>
  <c r="CG244" i="1"/>
  <c r="CC229" i="1"/>
  <c r="CC245" i="1"/>
  <c r="CC238" i="1"/>
  <c r="CC226" i="1"/>
  <c r="CC243" i="1"/>
  <c r="BY228" i="1"/>
  <c r="BY244" i="1"/>
  <c r="BY237" i="1"/>
  <c r="BY226" i="1"/>
  <c r="BY242" i="1"/>
  <c r="BU227" i="1"/>
  <c r="BU243" i="1"/>
  <c r="BU236" i="1"/>
  <c r="BU229" i="1"/>
  <c r="BU245" i="1"/>
  <c r="BQ226" i="1"/>
  <c r="BQ242" i="1"/>
  <c r="BQ235" i="1"/>
  <c r="BQ228" i="1"/>
  <c r="BQ244" i="1"/>
  <c r="BM229" i="1"/>
  <c r="BM245" i="1"/>
  <c r="BM234" i="1"/>
  <c r="BM227" i="1"/>
  <c r="BM243" i="1"/>
  <c r="CH169" i="1"/>
  <c r="CH181" i="1"/>
  <c r="CD167" i="1"/>
  <c r="CD177" i="1"/>
  <c r="BZ165" i="1"/>
  <c r="BZ175" i="1"/>
  <c r="BZ185" i="1"/>
  <c r="BV173" i="1"/>
  <c r="BV183" i="1"/>
  <c r="BR169" i="1"/>
  <c r="BR181" i="1"/>
  <c r="BN167" i="1"/>
  <c r="BN177" i="1"/>
  <c r="CH173" i="1"/>
  <c r="CH183" i="1"/>
  <c r="CD169" i="1"/>
  <c r="CD181" i="1"/>
  <c r="BZ167" i="1"/>
  <c r="BZ177" i="1"/>
  <c r="BV165" i="1"/>
  <c r="BV175" i="1"/>
  <c r="BV185" i="1"/>
  <c r="BR173" i="1"/>
  <c r="BR183" i="1"/>
  <c r="BN169" i="1"/>
  <c r="BN181" i="1"/>
  <c r="CB149" i="1"/>
  <c r="CB156" i="1"/>
  <c r="CB147" i="1"/>
  <c r="CB146" i="1"/>
  <c r="CB141" i="1"/>
  <c r="CF140" i="1"/>
  <c r="CB151" i="1"/>
  <c r="BQ150" i="1"/>
  <c r="CF149" i="1"/>
  <c r="BM155" i="1"/>
  <c r="CF136" i="1"/>
  <c r="CB138" i="1"/>
  <c r="CB137" i="1"/>
  <c r="CB155" i="1"/>
  <c r="CF146" i="1"/>
  <c r="BM138" i="1"/>
  <c r="CB143" i="1"/>
  <c r="CB150" i="1"/>
  <c r="CB135" i="1"/>
  <c r="CB140" i="1"/>
  <c r="CB154" i="1"/>
  <c r="CB153" i="1"/>
  <c r="CF145" i="1"/>
  <c r="BQ153" i="1"/>
  <c r="BM137" i="1"/>
  <c r="CB142" i="1"/>
  <c r="BV114" i="1"/>
  <c r="BZ122" i="1"/>
  <c r="BR122" i="1"/>
  <c r="CH106" i="1"/>
  <c r="BR124" i="1"/>
  <c r="BN109" i="1"/>
  <c r="BV118" i="1"/>
  <c r="CH115" i="1"/>
  <c r="BZ117" i="1"/>
  <c r="BR105" i="1"/>
  <c r="BR115" i="1"/>
  <c r="BN114" i="1"/>
  <c r="CH124" i="1"/>
  <c r="CD114" i="1"/>
  <c r="BR108" i="1"/>
  <c r="BR106" i="1"/>
  <c r="BN116" i="1"/>
  <c r="CF117" i="1"/>
  <c r="BM123" i="1"/>
  <c r="BM114" i="1"/>
  <c r="BM109" i="1"/>
  <c r="BM111" i="1"/>
  <c r="BM102" i="1"/>
  <c r="BM120" i="1"/>
  <c r="BQ119" i="1"/>
  <c r="BQ124" i="1"/>
  <c r="BQ103" i="1"/>
  <c r="BQ117" i="1"/>
  <c r="BQ112" i="1"/>
  <c r="BQ122" i="1"/>
  <c r="BU120" i="1"/>
  <c r="BU111" i="1"/>
  <c r="BU102" i="1"/>
  <c r="BU125" i="1"/>
  <c r="BU116" i="1"/>
  <c r="BU107" i="1"/>
  <c r="CG105" i="1"/>
  <c r="CG119" i="1"/>
  <c r="CG110" i="1"/>
  <c r="CC113" i="1"/>
  <c r="BU123" i="1"/>
  <c r="BQ121" i="1"/>
  <c r="BM104" i="1"/>
  <c r="BM118" i="1"/>
  <c r="BY103" i="1"/>
  <c r="BU104" i="1"/>
  <c r="BQ106" i="1"/>
  <c r="BM116" i="1"/>
  <c r="BM107" i="1"/>
  <c r="BV106" i="1"/>
  <c r="CD123" i="1"/>
  <c r="BZ108" i="1"/>
  <c r="BR112" i="1"/>
  <c r="BN107" i="1"/>
  <c r="CH82" i="1"/>
  <c r="BJ93" i="1"/>
  <c r="BN76" i="1"/>
  <c r="BN89" i="1"/>
  <c r="BR72" i="1"/>
  <c r="BR84" i="1"/>
  <c r="BZ73" i="1"/>
  <c r="BZ89" i="1"/>
  <c r="CD79" i="1"/>
  <c r="CD88" i="1"/>
  <c r="BJ84" i="1"/>
  <c r="BJ72" i="1"/>
  <c r="CH79" i="1"/>
  <c r="CH92" i="1"/>
  <c r="BN77" i="1"/>
  <c r="BN84" i="1"/>
  <c r="BR73" i="1"/>
  <c r="BR80" i="1"/>
  <c r="BR94" i="1"/>
  <c r="BZ80" i="1"/>
  <c r="CD73" i="1"/>
  <c r="CD84" i="1"/>
  <c r="BJ86" i="1"/>
  <c r="BJ76" i="1"/>
  <c r="BL75" i="1"/>
  <c r="BP83" i="1"/>
  <c r="BT91" i="1"/>
  <c r="BT76" i="1"/>
  <c r="BL80" i="1"/>
  <c r="BP90" i="1"/>
  <c r="BX81" i="1"/>
  <c r="CB84" i="1"/>
  <c r="BL72" i="1"/>
  <c r="BL84" i="1"/>
  <c r="BP75" i="1"/>
  <c r="BP80" i="1"/>
  <c r="BP94" i="1"/>
  <c r="BT83" i="1"/>
  <c r="BT90" i="1"/>
  <c r="BX88" i="1"/>
  <c r="BL76" i="1"/>
  <c r="BL91" i="1"/>
  <c r="BP72" i="1"/>
  <c r="BP84" i="1"/>
  <c r="BT75" i="1"/>
  <c r="BT80" i="1"/>
  <c r="BT94" i="1"/>
  <c r="CF80" i="1"/>
  <c r="CH76" i="1"/>
  <c r="BJ94" i="1"/>
  <c r="BL83" i="1"/>
  <c r="BL90" i="1"/>
  <c r="BN72" i="1"/>
  <c r="BN80" i="1"/>
  <c r="BN90" i="1"/>
  <c r="BP76" i="1"/>
  <c r="BP91" i="1"/>
  <c r="BR77" i="1"/>
  <c r="BR85" i="1"/>
  <c r="BR93" i="1"/>
  <c r="BT72" i="1"/>
  <c r="BT84" i="1"/>
  <c r="BV93" i="1"/>
  <c r="BZ79" i="1"/>
  <c r="CB79" i="1"/>
  <c r="CD74" i="1"/>
  <c r="CF87" i="1"/>
  <c r="BJ90" i="1"/>
  <c r="BJ82" i="1"/>
  <c r="BJ74" i="1"/>
  <c r="CB40" i="1"/>
  <c r="CB53" i="1"/>
  <c r="BX51" i="1"/>
  <c r="BX60" i="1"/>
  <c r="CF47" i="1"/>
  <c r="CF56" i="1"/>
  <c r="BM47" i="1"/>
  <c r="BQ50" i="1"/>
  <c r="BQ63" i="1"/>
  <c r="BU48" i="1"/>
  <c r="BU61" i="1"/>
  <c r="BZ50" i="1"/>
  <c r="CH42" i="1"/>
  <c r="CB46" i="1"/>
  <c r="CB61" i="1"/>
  <c r="BX40" i="1"/>
  <c r="BX55" i="1"/>
  <c r="CD63" i="1"/>
  <c r="CF54" i="1"/>
  <c r="BM40" i="1"/>
  <c r="BM62" i="1"/>
  <c r="BQ45" i="1"/>
  <c r="BQ58" i="1"/>
  <c r="BU41" i="1"/>
  <c r="BU53" i="1"/>
  <c r="CA17" i="1"/>
  <c r="CI26" i="1"/>
  <c r="BW10" i="1"/>
  <c r="CI23" i="1"/>
  <c r="BW18" i="1"/>
  <c r="BW17" i="1"/>
  <c r="BW27" i="1"/>
  <c r="BK32" i="1"/>
  <c r="BO20" i="1"/>
  <c r="BS29" i="1"/>
  <c r="BS23" i="1"/>
  <c r="CE27" i="1"/>
  <c r="CE12" i="1"/>
  <c r="CA14" i="1"/>
  <c r="BK25" i="1"/>
  <c r="BW11" i="1"/>
  <c r="BK9" i="1"/>
  <c r="BS32" i="1"/>
  <c r="BS24" i="1"/>
  <c r="CE18" i="1"/>
  <c r="CE19" i="1"/>
  <c r="BT856" i="1"/>
  <c r="BT848" i="1"/>
  <c r="BT846" i="1"/>
  <c r="BT851" i="1"/>
  <c r="BT867" i="1"/>
  <c r="BT850" i="1"/>
  <c r="BX855" i="1"/>
  <c r="BX858" i="1"/>
  <c r="BX847" i="1"/>
  <c r="BX868" i="1"/>
  <c r="BX852" i="1"/>
  <c r="BX854" i="1"/>
  <c r="BT853" i="1"/>
  <c r="BX849" i="1"/>
  <c r="BX853" i="1"/>
  <c r="BT852" i="1"/>
  <c r="BT847" i="1"/>
  <c r="BP861" i="1"/>
  <c r="BX857" i="1"/>
  <c r="BX867" i="1"/>
  <c r="BT863" i="1"/>
  <c r="BP857" i="1"/>
  <c r="BX851" i="1"/>
  <c r="BX866" i="1"/>
  <c r="BX850" i="1"/>
  <c r="BT864" i="1"/>
  <c r="BT868" i="1"/>
  <c r="BX848" i="1"/>
  <c r="BT859" i="1"/>
  <c r="BT855" i="1"/>
  <c r="CC867" i="1"/>
  <c r="CC866" i="1"/>
  <c r="CC861" i="1"/>
  <c r="CC856" i="1"/>
  <c r="CC850" i="1"/>
  <c r="CC847" i="1"/>
  <c r="CC863" i="1"/>
  <c r="CG867" i="1"/>
  <c r="CG869" i="1"/>
  <c r="CG864" i="1"/>
  <c r="CG858" i="1"/>
  <c r="CG853" i="1"/>
  <c r="CG848" i="1"/>
  <c r="CG851" i="1"/>
  <c r="CC859" i="1"/>
  <c r="CG859" i="1"/>
  <c r="BP852" i="1"/>
  <c r="BX860" i="1"/>
  <c r="BX861" i="1"/>
  <c r="BX859" i="1"/>
  <c r="BX863" i="1"/>
  <c r="BT857" i="1"/>
  <c r="BT865" i="1"/>
  <c r="CG850" i="1"/>
  <c r="CG857" i="1"/>
  <c r="CG865" i="1"/>
  <c r="CC848" i="1"/>
  <c r="CC854" i="1"/>
  <c r="CC862" i="1"/>
  <c r="CC869" i="1"/>
  <c r="BX846" i="1"/>
  <c r="BX864" i="1"/>
  <c r="BT860" i="1"/>
  <c r="BT854" i="1"/>
  <c r="BL850" i="1"/>
  <c r="BL848" i="1"/>
  <c r="BL846" i="1"/>
  <c r="BL852" i="1"/>
  <c r="BZ854" i="1"/>
  <c r="BZ868" i="1"/>
  <c r="BZ851" i="1"/>
  <c r="BZ861" i="1"/>
  <c r="BZ863" i="1"/>
  <c r="BZ848" i="1"/>
  <c r="CD855" i="1"/>
  <c r="CD861" i="1"/>
  <c r="CD865" i="1"/>
  <c r="CD850" i="1"/>
  <c r="CD857" i="1"/>
  <c r="CD856" i="1"/>
  <c r="BM855" i="1"/>
  <c r="BQ859" i="1"/>
  <c r="BU859" i="1"/>
  <c r="CB848" i="1"/>
  <c r="BJ856" i="1"/>
  <c r="BJ851" i="1"/>
  <c r="BJ869" i="1"/>
  <c r="BJ847" i="1"/>
  <c r="BJ864" i="1"/>
  <c r="BU866" i="1"/>
  <c r="BQ850" i="1"/>
  <c r="BQ856" i="1"/>
  <c r="BQ861" i="1"/>
  <c r="BQ866" i="1"/>
  <c r="BM848" i="1"/>
  <c r="BM853" i="1"/>
  <c r="BM858" i="1"/>
  <c r="BM864" i="1"/>
  <c r="BX836" i="1"/>
  <c r="BL819" i="1"/>
  <c r="BX818" i="1"/>
  <c r="CB818" i="1"/>
  <c r="BT830" i="1"/>
  <c r="CH802" i="1"/>
  <c r="CD803" i="1"/>
  <c r="BV802" i="1"/>
  <c r="BR805" i="1"/>
  <c r="BN794" i="1"/>
  <c r="BJ801" i="1"/>
  <c r="CH793" i="1"/>
  <c r="CD804" i="1"/>
  <c r="BZ804" i="1"/>
  <c r="BV806" i="1"/>
  <c r="BR788" i="1"/>
  <c r="BJ807" i="1"/>
  <c r="CF769" i="1"/>
  <c r="CF766" i="1"/>
  <c r="CF776" i="1"/>
  <c r="CF772" i="1"/>
  <c r="CF759" i="1"/>
  <c r="CF775" i="1"/>
  <c r="CB772" i="1"/>
  <c r="CB761" i="1"/>
  <c r="CB753" i="1"/>
  <c r="CB763" i="1"/>
  <c r="CB758" i="1"/>
  <c r="CB774" i="1"/>
  <c r="BX762" i="1"/>
  <c r="BX759" i="1"/>
  <c r="BX776" i="1"/>
  <c r="BX770" i="1"/>
  <c r="BX757" i="1"/>
  <c r="BX773" i="1"/>
  <c r="BT753" i="1"/>
  <c r="BT774" i="1"/>
  <c r="BT771" i="1"/>
  <c r="BT761" i="1"/>
  <c r="BT760" i="1"/>
  <c r="BT776" i="1"/>
  <c r="BP766" i="1"/>
  <c r="BP756" i="1"/>
  <c r="BP773" i="1"/>
  <c r="BP768" i="1"/>
  <c r="BP759" i="1"/>
  <c r="BP775" i="1"/>
  <c r="BL767" i="1"/>
  <c r="BL756" i="1"/>
  <c r="BL764" i="1"/>
  <c r="BL761" i="1"/>
  <c r="BL758" i="1"/>
  <c r="BL774" i="1"/>
  <c r="CH758" i="1"/>
  <c r="CH774" i="1"/>
  <c r="CD766" i="1"/>
  <c r="BZ758" i="1"/>
  <c r="BZ774" i="1"/>
  <c r="BV766" i="1"/>
  <c r="BR758" i="1"/>
  <c r="BR774" i="1"/>
  <c r="BN766" i="1"/>
  <c r="BJ758" i="1"/>
  <c r="BJ775" i="1"/>
  <c r="CF754" i="1"/>
  <c r="CF764" i="1"/>
  <c r="CF761" i="1"/>
  <c r="CF757" i="1"/>
  <c r="CF774" i="1"/>
  <c r="CB776" i="1"/>
  <c r="CB759" i="1"/>
  <c r="CB756" i="1"/>
  <c r="CB768" i="1"/>
  <c r="CB765" i="1"/>
  <c r="BX767" i="1"/>
  <c r="BX764" i="1"/>
  <c r="BX774" i="1"/>
  <c r="BX755" i="1"/>
  <c r="BX772" i="1"/>
  <c r="BT758" i="1"/>
  <c r="BT755" i="1"/>
  <c r="BT769" i="1"/>
  <c r="BT766" i="1"/>
  <c r="BT763" i="1"/>
  <c r="BP764" i="1"/>
  <c r="BP761" i="1"/>
  <c r="BP758" i="1"/>
  <c r="BP753" i="1"/>
  <c r="BP770" i="1"/>
  <c r="BL772" i="1"/>
  <c r="BL769" i="1"/>
  <c r="BL753" i="1"/>
  <c r="BL759" i="1"/>
  <c r="BL776" i="1"/>
  <c r="CH766" i="1"/>
  <c r="CD758" i="1"/>
  <c r="CD774" i="1"/>
  <c r="BZ766" i="1"/>
  <c r="BV758" i="1"/>
  <c r="BV774" i="1"/>
  <c r="BR766" i="1"/>
  <c r="BN758" i="1"/>
  <c r="BN774" i="1"/>
  <c r="BJ767" i="1"/>
  <c r="BL744" i="1"/>
  <c r="BL728" i="1"/>
  <c r="BL733" i="1"/>
  <c r="BL723" i="1"/>
  <c r="BL741" i="1"/>
  <c r="BL725" i="1"/>
  <c r="BL735" i="1"/>
  <c r="BL743" i="1"/>
  <c r="BL740" i="1"/>
  <c r="BL724" i="1"/>
  <c r="BL739" i="1"/>
  <c r="BL722" i="1"/>
  <c r="BL745" i="1"/>
  <c r="BL731" i="1"/>
  <c r="BL736" i="1"/>
  <c r="BL738" i="1"/>
  <c r="BL727" i="1"/>
  <c r="BL730" i="1"/>
  <c r="BP745" i="1"/>
  <c r="BP729" i="1"/>
  <c r="BP742" i="1"/>
  <c r="BP732" i="1"/>
  <c r="BP723" i="1"/>
  <c r="BP734" i="1"/>
  <c r="BP737" i="1"/>
  <c r="BP727" i="1"/>
  <c r="BP736" i="1"/>
  <c r="BP741" i="1"/>
  <c r="BP725" i="1"/>
  <c r="BP728" i="1"/>
  <c r="BP731" i="1"/>
  <c r="BP722" i="1"/>
  <c r="BP740" i="1"/>
  <c r="BP744" i="1"/>
  <c r="BP730" i="1"/>
  <c r="BP739" i="1"/>
  <c r="BT742" i="1"/>
  <c r="BT726" i="1"/>
  <c r="BT735" i="1"/>
  <c r="BT725" i="1"/>
  <c r="BT728" i="1"/>
  <c r="BT731" i="1"/>
  <c r="BT734" i="1"/>
  <c r="BT740" i="1"/>
  <c r="BT733" i="1"/>
  <c r="BT738" i="1"/>
  <c r="BT722" i="1"/>
  <c r="BT741" i="1"/>
  <c r="BT724" i="1"/>
  <c r="BT727" i="1"/>
  <c r="BT745" i="1"/>
  <c r="BT737" i="1"/>
  <c r="BT723" i="1"/>
  <c r="BT744" i="1"/>
  <c r="BX743" i="1"/>
  <c r="BX727" i="1"/>
  <c r="BX730" i="1"/>
  <c r="BX733" i="1"/>
  <c r="BX736" i="1"/>
  <c r="BX722" i="1"/>
  <c r="BX735" i="1"/>
  <c r="BX728" i="1"/>
  <c r="BX741" i="1"/>
  <c r="BX739" i="1"/>
  <c r="BX723" i="1"/>
  <c r="BX729" i="1"/>
  <c r="BX732" i="1"/>
  <c r="BX742" i="1"/>
  <c r="BX726" i="1"/>
  <c r="BX745" i="1"/>
  <c r="BX738" i="1"/>
  <c r="BX725" i="1"/>
  <c r="CB744" i="1"/>
  <c r="CB728" i="1"/>
  <c r="CB737" i="1"/>
  <c r="CB742" i="1"/>
  <c r="CB725" i="1"/>
  <c r="CB729" i="1"/>
  <c r="CB739" i="1"/>
  <c r="CB731" i="1"/>
  <c r="CB740" i="1"/>
  <c r="CB724" i="1"/>
  <c r="CB723" i="1"/>
  <c r="CB741" i="1"/>
  <c r="CB745" i="1"/>
  <c r="CB735" i="1"/>
  <c r="CB736" i="1"/>
  <c r="CB722" i="1"/>
  <c r="CB727" i="1"/>
  <c r="CB734" i="1"/>
  <c r="CF745" i="1"/>
  <c r="CF729" i="1"/>
  <c r="CF730" i="1"/>
  <c r="CF724" i="1"/>
  <c r="CF727" i="1"/>
  <c r="CF738" i="1"/>
  <c r="CF737" i="1"/>
  <c r="CF722" i="1"/>
  <c r="CF740" i="1"/>
  <c r="CF741" i="1"/>
  <c r="CF725" i="1"/>
  <c r="CF736" i="1"/>
  <c r="CF723" i="1"/>
  <c r="CF726" i="1"/>
  <c r="CF744" i="1"/>
  <c r="CF732" i="1"/>
  <c r="CF735" i="1"/>
  <c r="CF743" i="1"/>
  <c r="CG745" i="1"/>
  <c r="CG723" i="1"/>
  <c r="CG740" i="1"/>
  <c r="CC729" i="1"/>
  <c r="CC727" i="1"/>
  <c r="BY743" i="1"/>
  <c r="BY732" i="1"/>
  <c r="BU730" i="1"/>
  <c r="BU724" i="1"/>
  <c r="BQ741" i="1"/>
  <c r="BQ733" i="1"/>
  <c r="BQ740" i="1"/>
  <c r="BM724" i="1"/>
  <c r="BM727" i="1"/>
  <c r="CG742" i="1"/>
  <c r="CG737" i="1"/>
  <c r="CC744" i="1"/>
  <c r="BY744" i="1"/>
  <c r="BU731" i="1"/>
  <c r="BQ743" i="1"/>
  <c r="BQ734" i="1"/>
  <c r="BM726" i="1"/>
  <c r="BJ697" i="1"/>
  <c r="BJ696" i="1"/>
  <c r="BJ691" i="1"/>
  <c r="BN701" i="1"/>
  <c r="BN700" i="1"/>
  <c r="BR712" i="1"/>
  <c r="BR713" i="1"/>
  <c r="BR704" i="1"/>
  <c r="BV699" i="1"/>
  <c r="BV708" i="1"/>
  <c r="BZ691" i="1"/>
  <c r="BZ697" i="1"/>
  <c r="CD700" i="1"/>
  <c r="CD713" i="1"/>
  <c r="CD707" i="1"/>
  <c r="CH711" i="1"/>
  <c r="CH708" i="1"/>
  <c r="CH713" i="1"/>
  <c r="CH698" i="1"/>
  <c r="CH692" i="1"/>
  <c r="CD691" i="1"/>
  <c r="BV707" i="1"/>
  <c r="BR709" i="1"/>
  <c r="CH696" i="1"/>
  <c r="CD696" i="1"/>
  <c r="BV705" i="1"/>
  <c r="BN706" i="1"/>
  <c r="CF692" i="1"/>
  <c r="CF696" i="1"/>
  <c r="CF700" i="1"/>
  <c r="CF704" i="1"/>
  <c r="CF708" i="1"/>
  <c r="CF712" i="1"/>
  <c r="CB692" i="1"/>
  <c r="CB696" i="1"/>
  <c r="CB700" i="1"/>
  <c r="CB704" i="1"/>
  <c r="CB708" i="1"/>
  <c r="CB712" i="1"/>
  <c r="BX692" i="1"/>
  <c r="BX696" i="1"/>
  <c r="BX700" i="1"/>
  <c r="BX704" i="1"/>
  <c r="BX708" i="1"/>
  <c r="BX712" i="1"/>
  <c r="BT692" i="1"/>
  <c r="BT696" i="1"/>
  <c r="BT700" i="1"/>
  <c r="BT704" i="1"/>
  <c r="BT708" i="1"/>
  <c r="BT712" i="1"/>
  <c r="BP692" i="1"/>
  <c r="BP696" i="1"/>
  <c r="BP700" i="1"/>
  <c r="BP704" i="1"/>
  <c r="BP708" i="1"/>
  <c r="BP712" i="1"/>
  <c r="BL692" i="1"/>
  <c r="BL696" i="1"/>
  <c r="BL700" i="1"/>
  <c r="BL704" i="1"/>
  <c r="BL708" i="1"/>
  <c r="BL712" i="1"/>
  <c r="CF694" i="1"/>
  <c r="CF698" i="1"/>
  <c r="CF702" i="1"/>
  <c r="CF706" i="1"/>
  <c r="CF710" i="1"/>
  <c r="CB694" i="1"/>
  <c r="CB698" i="1"/>
  <c r="CB702" i="1"/>
  <c r="CB706" i="1"/>
  <c r="CB710" i="1"/>
  <c r="BX694" i="1"/>
  <c r="BX698" i="1"/>
  <c r="BX702" i="1"/>
  <c r="BX706" i="1"/>
  <c r="BX710" i="1"/>
  <c r="BT694" i="1"/>
  <c r="BT698" i="1"/>
  <c r="BT702" i="1"/>
  <c r="BT706" i="1"/>
  <c r="BT710" i="1"/>
  <c r="BP694" i="1"/>
  <c r="BP698" i="1"/>
  <c r="BP702" i="1"/>
  <c r="BP706" i="1"/>
  <c r="BP710" i="1"/>
  <c r="BL694" i="1"/>
  <c r="BL698" i="1"/>
  <c r="BL702" i="1"/>
  <c r="BL706" i="1"/>
  <c r="BL710" i="1"/>
  <c r="CI702" i="1"/>
  <c r="CE714" i="1"/>
  <c r="CA709" i="1"/>
  <c r="BW712" i="1"/>
  <c r="BS705" i="1"/>
  <c r="BS704" i="1"/>
  <c r="BO695" i="1"/>
  <c r="CH669" i="1"/>
  <c r="CD660" i="1"/>
  <c r="BZ671" i="1"/>
  <c r="BV683" i="1"/>
  <c r="BR678" i="1"/>
  <c r="BN681" i="1"/>
  <c r="BJ674" i="1"/>
  <c r="BJ673" i="1"/>
  <c r="CF677" i="1"/>
  <c r="CF674" i="1"/>
  <c r="CF671" i="1"/>
  <c r="CF681" i="1"/>
  <c r="CF664" i="1"/>
  <c r="CF680" i="1"/>
  <c r="CB668" i="1"/>
  <c r="CB665" i="1"/>
  <c r="CB662" i="1"/>
  <c r="CB672" i="1"/>
  <c r="CB667" i="1"/>
  <c r="CB683" i="1"/>
  <c r="BX671" i="1"/>
  <c r="BX661" i="1"/>
  <c r="BX683" i="1"/>
  <c r="BX679" i="1"/>
  <c r="BX666" i="1"/>
  <c r="BX682" i="1"/>
  <c r="BT662" i="1"/>
  <c r="BT683" i="1"/>
  <c r="BT660" i="1"/>
  <c r="BT670" i="1"/>
  <c r="BT665" i="1"/>
  <c r="BT681" i="1"/>
  <c r="BP669" i="1"/>
  <c r="BP666" i="1"/>
  <c r="BP683" i="1"/>
  <c r="BP677" i="1"/>
  <c r="BP664" i="1"/>
  <c r="BP680" i="1"/>
  <c r="BL676" i="1"/>
  <c r="BL665" i="1"/>
  <c r="BL662" i="1"/>
  <c r="BL668" i="1"/>
  <c r="BL667" i="1"/>
  <c r="BL683" i="1"/>
  <c r="CD683" i="1"/>
  <c r="BZ674" i="1"/>
  <c r="BV667" i="1"/>
  <c r="BR674" i="1"/>
  <c r="BN661" i="1"/>
  <c r="BJ663" i="1"/>
  <c r="CF662" i="1"/>
  <c r="CF679" i="1"/>
  <c r="CF669" i="1"/>
  <c r="CF666" i="1"/>
  <c r="CF683" i="1"/>
  <c r="CB681" i="1"/>
  <c r="CB670" i="1"/>
  <c r="CB660" i="1"/>
  <c r="CB677" i="1"/>
  <c r="CB674" i="1"/>
  <c r="BX676" i="1"/>
  <c r="BX673" i="1"/>
  <c r="BX668" i="1"/>
  <c r="BX664" i="1"/>
  <c r="BX681" i="1"/>
  <c r="BT667" i="1"/>
  <c r="BT664" i="1"/>
  <c r="BT679" i="1"/>
  <c r="BT675" i="1"/>
  <c r="BT672" i="1"/>
  <c r="BP674" i="1"/>
  <c r="BP671" i="1"/>
  <c r="BP681" i="1"/>
  <c r="BP662" i="1"/>
  <c r="BP679" i="1"/>
  <c r="BL681" i="1"/>
  <c r="BL678" i="1"/>
  <c r="BL660" i="1"/>
  <c r="BL673" i="1"/>
  <c r="BL670" i="1"/>
  <c r="BM650" i="1"/>
  <c r="BM646" i="1"/>
  <c r="BM642" i="1"/>
  <c r="BM638" i="1"/>
  <c r="BM634" i="1"/>
  <c r="BM630" i="1"/>
  <c r="BM649" i="1"/>
  <c r="BM645" i="1"/>
  <c r="BM641" i="1"/>
  <c r="BM637" i="1"/>
  <c r="BM633" i="1"/>
  <c r="BM629" i="1"/>
  <c r="BQ650" i="1"/>
  <c r="BQ646" i="1"/>
  <c r="BQ642" i="1"/>
  <c r="BQ638" i="1"/>
  <c r="BQ634" i="1"/>
  <c r="BQ630" i="1"/>
  <c r="BQ649" i="1"/>
  <c r="BQ645" i="1"/>
  <c r="BQ641" i="1"/>
  <c r="BQ637" i="1"/>
  <c r="BQ633" i="1"/>
  <c r="BQ629" i="1"/>
  <c r="BU650" i="1"/>
  <c r="BU646" i="1"/>
  <c r="BU642" i="1"/>
  <c r="BU638" i="1"/>
  <c r="BU634" i="1"/>
  <c r="BU630" i="1"/>
  <c r="BY650" i="1"/>
  <c r="BY646" i="1"/>
  <c r="BY642" i="1"/>
  <c r="BY638" i="1"/>
  <c r="BY634" i="1"/>
  <c r="BY630" i="1"/>
  <c r="CC650" i="1"/>
  <c r="CC646" i="1"/>
  <c r="CC642" i="1"/>
  <c r="CC638" i="1"/>
  <c r="CC634" i="1"/>
  <c r="CC630" i="1"/>
  <c r="CG649" i="1"/>
  <c r="CG645" i="1"/>
  <c r="CG641" i="1"/>
  <c r="CG637" i="1"/>
  <c r="CG633" i="1"/>
  <c r="CG629" i="1"/>
  <c r="CG652" i="1"/>
  <c r="CG634" i="1"/>
  <c r="CG639" i="1"/>
  <c r="CG644" i="1"/>
  <c r="CG650" i="1"/>
  <c r="CC632" i="1"/>
  <c r="CC637" i="1"/>
  <c r="CC643" i="1"/>
  <c r="CC648" i="1"/>
  <c r="BY629" i="1"/>
  <c r="BY635" i="1"/>
  <c r="BY640" i="1"/>
  <c r="BY645" i="1"/>
  <c r="BY651" i="1"/>
  <c r="BU632" i="1"/>
  <c r="BU637" i="1"/>
  <c r="BU643" i="1"/>
  <c r="BU648" i="1"/>
  <c r="BQ631" i="1"/>
  <c r="BQ639" i="1"/>
  <c r="BQ647" i="1"/>
  <c r="BM631" i="1"/>
  <c r="BM639" i="1"/>
  <c r="BM647" i="1"/>
  <c r="CG630" i="1"/>
  <c r="CG635" i="1"/>
  <c r="CG640" i="1"/>
  <c r="CG646" i="1"/>
  <c r="CG651" i="1"/>
  <c r="CC633" i="1"/>
  <c r="CC639" i="1"/>
  <c r="CC644" i="1"/>
  <c r="CC649" i="1"/>
  <c r="BY631" i="1"/>
  <c r="BY636" i="1"/>
  <c r="BY641" i="1"/>
  <c r="BY647" i="1"/>
  <c r="BY652" i="1"/>
  <c r="BU633" i="1"/>
  <c r="BU639" i="1"/>
  <c r="BU644" i="1"/>
  <c r="BU649" i="1"/>
  <c r="BQ632" i="1"/>
  <c r="BQ640" i="1"/>
  <c r="BQ648" i="1"/>
  <c r="BM632" i="1"/>
  <c r="BM640" i="1"/>
  <c r="BM648" i="1"/>
  <c r="CG631" i="1"/>
  <c r="CG636" i="1"/>
  <c r="CG642" i="1"/>
  <c r="CG647" i="1"/>
  <c r="CC629" i="1"/>
  <c r="CC635" i="1"/>
  <c r="CC640" i="1"/>
  <c r="CC645" i="1"/>
  <c r="CC651" i="1"/>
  <c r="BY632" i="1"/>
  <c r="BY637" i="1"/>
  <c r="BY643" i="1"/>
  <c r="BY648" i="1"/>
  <c r="BU629" i="1"/>
  <c r="BU635" i="1"/>
  <c r="BU640" i="1"/>
  <c r="BU645" i="1"/>
  <c r="BU651" i="1"/>
  <c r="BQ635" i="1"/>
  <c r="BQ643" i="1"/>
  <c r="BQ651" i="1"/>
  <c r="BM635" i="1"/>
  <c r="BM643" i="1"/>
  <c r="BM651" i="1"/>
  <c r="BL645" i="1"/>
  <c r="BL644" i="1"/>
  <c r="BL638" i="1"/>
  <c r="BP646" i="1"/>
  <c r="BP641" i="1"/>
  <c r="BP639" i="1"/>
  <c r="BT647" i="1"/>
  <c r="BT642" i="1"/>
  <c r="BT640" i="1"/>
  <c r="BX648" i="1"/>
  <c r="BX643" i="1"/>
  <c r="BX641" i="1"/>
  <c r="CB645" i="1"/>
  <c r="CB644" i="1"/>
  <c r="CB642" i="1"/>
  <c r="CF646" i="1"/>
  <c r="CF641" i="1"/>
  <c r="CF643" i="1"/>
  <c r="CH630" i="1"/>
  <c r="CH633" i="1"/>
  <c r="CD630" i="1"/>
  <c r="CD639" i="1"/>
  <c r="BZ648" i="1"/>
  <c r="BZ649" i="1"/>
  <c r="BZ647" i="1"/>
  <c r="BV640" i="1"/>
  <c r="BV634" i="1"/>
  <c r="BR634" i="1"/>
  <c r="BR629" i="1"/>
  <c r="BN645" i="1"/>
  <c r="BN635" i="1"/>
  <c r="BJ644" i="1"/>
  <c r="BJ637" i="1"/>
  <c r="BJ643" i="1"/>
  <c r="CH613" i="1"/>
  <c r="BR603" i="1"/>
  <c r="CD612" i="1"/>
  <c r="BN601" i="1"/>
  <c r="BZ611" i="1"/>
  <c r="BJ621" i="1"/>
  <c r="CI619" i="1"/>
  <c r="CE611" i="1"/>
  <c r="BS615" i="1"/>
  <c r="BO607" i="1"/>
  <c r="CF577" i="1"/>
  <c r="BX575" i="1"/>
  <c r="BT572" i="1"/>
  <c r="BL570" i="1"/>
  <c r="BL585" i="1"/>
  <c r="CB573" i="1"/>
  <c r="BX586" i="1"/>
  <c r="BP584" i="1"/>
  <c r="BL571" i="1"/>
  <c r="CG575" i="1"/>
  <c r="BU587" i="1"/>
  <c r="BQ579" i="1"/>
  <c r="BX582" i="1"/>
  <c r="BT568" i="1"/>
  <c r="BL586" i="1"/>
  <c r="CH540" i="1"/>
  <c r="CH552" i="1"/>
  <c r="CH549" i="1"/>
  <c r="CH558" i="1"/>
  <c r="CD546" i="1"/>
  <c r="CD548" i="1"/>
  <c r="CD557" i="1"/>
  <c r="BZ545" i="1"/>
  <c r="BZ551" i="1"/>
  <c r="BZ556" i="1"/>
  <c r="BV557" i="1"/>
  <c r="BV543" i="1"/>
  <c r="BR536" i="1"/>
  <c r="BR556" i="1"/>
  <c r="BR558" i="1"/>
  <c r="BN550" i="1"/>
  <c r="BN548" i="1"/>
  <c r="BN557" i="1"/>
  <c r="BJ549" i="1"/>
  <c r="BJ551" i="1"/>
  <c r="BJ556" i="1"/>
  <c r="CH543" i="1"/>
  <c r="CH548" i="1"/>
  <c r="CH555" i="1"/>
  <c r="CH537" i="1"/>
  <c r="CH553" i="1"/>
  <c r="CH546" i="1"/>
  <c r="CD542" i="1"/>
  <c r="CD547" i="1"/>
  <c r="CD554" i="1"/>
  <c r="CD536" i="1"/>
  <c r="CD552" i="1"/>
  <c r="CD545" i="1"/>
  <c r="BZ541" i="1"/>
  <c r="BZ546" i="1"/>
  <c r="BZ553" i="1"/>
  <c r="BZ539" i="1"/>
  <c r="BZ555" i="1"/>
  <c r="BZ544" i="1"/>
  <c r="BV540" i="1"/>
  <c r="BV545" i="1"/>
  <c r="BV552" i="1"/>
  <c r="BV538" i="1"/>
  <c r="BV554" i="1"/>
  <c r="BV547" i="1"/>
  <c r="BR539" i="1"/>
  <c r="BR544" i="1"/>
  <c r="BR559" i="1"/>
  <c r="BR537" i="1"/>
  <c r="BR553" i="1"/>
  <c r="BR546" i="1"/>
  <c r="BN538" i="1"/>
  <c r="BN551" i="1"/>
  <c r="BN558" i="1"/>
  <c r="BN536" i="1"/>
  <c r="BN552" i="1"/>
  <c r="BN545" i="1"/>
  <c r="BJ537" i="1"/>
  <c r="BJ550" i="1"/>
  <c r="BJ557" i="1"/>
  <c r="BJ539" i="1"/>
  <c r="BJ555" i="1"/>
  <c r="BJ544" i="1"/>
  <c r="BS559" i="1"/>
  <c r="CH547" i="1"/>
  <c r="CH542" i="1"/>
  <c r="CD539" i="1"/>
  <c r="CD559" i="1"/>
  <c r="CD541" i="1"/>
  <c r="BZ538" i="1"/>
  <c r="BZ558" i="1"/>
  <c r="BZ540" i="1"/>
  <c r="BV537" i="1"/>
  <c r="BV544" i="1"/>
  <c r="BV550" i="1"/>
  <c r="BV559" i="1"/>
  <c r="BR551" i="1"/>
  <c r="BR549" i="1"/>
  <c r="BR542" i="1"/>
  <c r="BN543" i="1"/>
  <c r="BN555" i="1"/>
  <c r="BN541" i="1"/>
  <c r="BJ542" i="1"/>
  <c r="BJ554" i="1"/>
  <c r="BJ540" i="1"/>
  <c r="CH551" i="1"/>
  <c r="CH556" i="1"/>
  <c r="CH536" i="1"/>
  <c r="CH541" i="1"/>
  <c r="CH557" i="1"/>
  <c r="CD550" i="1"/>
  <c r="CD555" i="1"/>
  <c r="CD543" i="1"/>
  <c r="CD540" i="1"/>
  <c r="CD556" i="1"/>
  <c r="BZ549" i="1"/>
  <c r="BZ554" i="1"/>
  <c r="BZ542" i="1"/>
  <c r="BZ543" i="1"/>
  <c r="BZ559" i="1"/>
  <c r="BV548" i="1"/>
  <c r="BV553" i="1"/>
  <c r="BV541" i="1"/>
  <c r="BV542" i="1"/>
  <c r="BV558" i="1"/>
  <c r="BR547" i="1"/>
  <c r="BR552" i="1"/>
  <c r="BR540" i="1"/>
  <c r="BR541" i="1"/>
  <c r="BR557" i="1"/>
  <c r="BN546" i="1"/>
  <c r="BN559" i="1"/>
  <c r="BN539" i="1"/>
  <c r="BN540" i="1"/>
  <c r="BN556" i="1"/>
  <c r="BJ545" i="1"/>
  <c r="BJ558" i="1"/>
  <c r="BJ538" i="1"/>
  <c r="BJ543" i="1"/>
  <c r="BJ559" i="1"/>
  <c r="CF522" i="1"/>
  <c r="CF515" i="1"/>
  <c r="CF505" i="1"/>
  <c r="CB521" i="1"/>
  <c r="CB514" i="1"/>
  <c r="CB508" i="1"/>
  <c r="BX528" i="1"/>
  <c r="BX513" i="1"/>
  <c r="BX507" i="1"/>
  <c r="BT527" i="1"/>
  <c r="BT520" i="1"/>
  <c r="BT506" i="1"/>
  <c r="BP526" i="1"/>
  <c r="BP519" i="1"/>
  <c r="BP505" i="1"/>
  <c r="BL525" i="1"/>
  <c r="BL518" i="1"/>
  <c r="BL508" i="1"/>
  <c r="CH511" i="1"/>
  <c r="CD519" i="1"/>
  <c r="BV527" i="1"/>
  <c r="BR511" i="1"/>
  <c r="BN519" i="1"/>
  <c r="CF510" i="1"/>
  <c r="CF516" i="1"/>
  <c r="CF521" i="1"/>
  <c r="CB509" i="1"/>
  <c r="CB515" i="1"/>
  <c r="CB524" i="1"/>
  <c r="BX508" i="1"/>
  <c r="BX514" i="1"/>
  <c r="BX523" i="1"/>
  <c r="BT507" i="1"/>
  <c r="BT513" i="1"/>
  <c r="BT522" i="1"/>
  <c r="BP506" i="1"/>
  <c r="BP516" i="1"/>
  <c r="BP521" i="1"/>
  <c r="BL505" i="1"/>
  <c r="BL515" i="1"/>
  <c r="BL524" i="1"/>
  <c r="CD521" i="1"/>
  <c r="BZ509" i="1"/>
  <c r="BV517" i="1"/>
  <c r="BN525" i="1"/>
  <c r="BJ509" i="1"/>
  <c r="BJ494" i="1"/>
  <c r="BJ490" i="1"/>
  <c r="BJ486" i="1"/>
  <c r="BJ482" i="1"/>
  <c r="BJ478" i="1"/>
  <c r="BJ474" i="1"/>
  <c r="BJ497" i="1"/>
  <c r="BJ493" i="1"/>
  <c r="BJ489" i="1"/>
  <c r="BJ485" i="1"/>
  <c r="BJ481" i="1"/>
  <c r="BJ477" i="1"/>
  <c r="BJ496" i="1"/>
  <c r="BJ492" i="1"/>
  <c r="BJ488" i="1"/>
  <c r="BJ484" i="1"/>
  <c r="BJ480" i="1"/>
  <c r="BJ476" i="1"/>
  <c r="BN494" i="1"/>
  <c r="BN490" i="1"/>
  <c r="BN486" i="1"/>
  <c r="BN482" i="1"/>
  <c r="BN478" i="1"/>
  <c r="BN474" i="1"/>
  <c r="BN497" i="1"/>
  <c r="BN493" i="1"/>
  <c r="BN489" i="1"/>
  <c r="BN485" i="1"/>
  <c r="BN481" i="1"/>
  <c r="BN477" i="1"/>
  <c r="BN496" i="1"/>
  <c r="BN492" i="1"/>
  <c r="BN488" i="1"/>
  <c r="BN484" i="1"/>
  <c r="BN480" i="1"/>
  <c r="BN476" i="1"/>
  <c r="BR494" i="1"/>
  <c r="BR490" i="1"/>
  <c r="BR486" i="1"/>
  <c r="BR482" i="1"/>
  <c r="BR478" i="1"/>
  <c r="BR474" i="1"/>
  <c r="BR497" i="1"/>
  <c r="BR493" i="1"/>
  <c r="BR489" i="1"/>
  <c r="BR485" i="1"/>
  <c r="BR481" i="1"/>
  <c r="BR477" i="1"/>
  <c r="BR496" i="1"/>
  <c r="BR492" i="1"/>
  <c r="BR488" i="1"/>
  <c r="BR484" i="1"/>
  <c r="BR480" i="1"/>
  <c r="BR476" i="1"/>
  <c r="BV494" i="1"/>
  <c r="BV490" i="1"/>
  <c r="BV486" i="1"/>
  <c r="BV482" i="1"/>
  <c r="BV478" i="1"/>
  <c r="BV474" i="1"/>
  <c r="BV497" i="1"/>
  <c r="BV493" i="1"/>
  <c r="BV489" i="1"/>
  <c r="BV485" i="1"/>
  <c r="BV481" i="1"/>
  <c r="BV477" i="1"/>
  <c r="BV496" i="1"/>
  <c r="BV492" i="1"/>
  <c r="BV488" i="1"/>
  <c r="BV484" i="1"/>
  <c r="BV480" i="1"/>
  <c r="BV476" i="1"/>
  <c r="BZ494" i="1"/>
  <c r="BZ490" i="1"/>
  <c r="BZ486" i="1"/>
  <c r="BZ482" i="1"/>
  <c r="BZ478" i="1"/>
  <c r="BZ474" i="1"/>
  <c r="BZ497" i="1"/>
  <c r="BZ493" i="1"/>
  <c r="BZ489" i="1"/>
  <c r="BZ485" i="1"/>
  <c r="BZ481" i="1"/>
  <c r="BZ477" i="1"/>
  <c r="BZ496" i="1"/>
  <c r="BZ492" i="1"/>
  <c r="BZ488" i="1"/>
  <c r="BZ484" i="1"/>
  <c r="BZ480" i="1"/>
  <c r="BZ476" i="1"/>
  <c r="CD494" i="1"/>
  <c r="CD490" i="1"/>
  <c r="CD486" i="1"/>
  <c r="CD482" i="1"/>
  <c r="CD478" i="1"/>
  <c r="CD474" i="1"/>
  <c r="CD497" i="1"/>
  <c r="CD493" i="1"/>
  <c r="CD489" i="1"/>
  <c r="CD496" i="1"/>
  <c r="CD492" i="1"/>
  <c r="CD488" i="1"/>
  <c r="CD484" i="1"/>
  <c r="CD480" i="1"/>
  <c r="CD476" i="1"/>
  <c r="CH494" i="1"/>
  <c r="CH490" i="1"/>
  <c r="CH486" i="1"/>
  <c r="CH482" i="1"/>
  <c r="CH478" i="1"/>
  <c r="CH474" i="1"/>
  <c r="CH496" i="1"/>
  <c r="CH492" i="1"/>
  <c r="CH488" i="1"/>
  <c r="CH484" i="1"/>
  <c r="CH480" i="1"/>
  <c r="CH476" i="1"/>
  <c r="CH475" i="1"/>
  <c r="CH483" i="1"/>
  <c r="CH491" i="1"/>
  <c r="CD475" i="1"/>
  <c r="CD483" i="1"/>
  <c r="CD495" i="1"/>
  <c r="BZ487" i="1"/>
  <c r="BV479" i="1"/>
  <c r="BV495" i="1"/>
  <c r="BR487" i="1"/>
  <c r="BN479" i="1"/>
  <c r="BN495" i="1"/>
  <c r="BJ487" i="1"/>
  <c r="CH477" i="1"/>
  <c r="CH485" i="1"/>
  <c r="CH493" i="1"/>
  <c r="CD477" i="1"/>
  <c r="CD485" i="1"/>
  <c r="BZ475" i="1"/>
  <c r="BZ491" i="1"/>
  <c r="BV483" i="1"/>
  <c r="BR475" i="1"/>
  <c r="BR491" i="1"/>
  <c r="BN483" i="1"/>
  <c r="BJ475" i="1"/>
  <c r="BJ491" i="1"/>
  <c r="CH479" i="1"/>
  <c r="CH487" i="1"/>
  <c r="CH495" i="1"/>
  <c r="CD479" i="1"/>
  <c r="CD487" i="1"/>
  <c r="BZ479" i="1"/>
  <c r="BZ495" i="1"/>
  <c r="BV487" i="1"/>
  <c r="BR479" i="1"/>
  <c r="BR495" i="1"/>
  <c r="BN487" i="1"/>
  <c r="BJ479" i="1"/>
  <c r="BJ495" i="1"/>
  <c r="BX490" i="1"/>
  <c r="BL486" i="1"/>
  <c r="CE478" i="1"/>
  <c r="BS493" i="1"/>
  <c r="CF447" i="1"/>
  <c r="CB463" i="1"/>
  <c r="BT451" i="1"/>
  <c r="BP443" i="1"/>
  <c r="BL463" i="1"/>
  <c r="CF452" i="1"/>
  <c r="CB449" i="1"/>
  <c r="CB460" i="1"/>
  <c r="BX454" i="1"/>
  <c r="BT447" i="1"/>
  <c r="BT462" i="1"/>
  <c r="BP452" i="1"/>
  <c r="BL445" i="1"/>
  <c r="BL460" i="1"/>
  <c r="CG461" i="1"/>
  <c r="CG448" i="1"/>
  <c r="CC452" i="1"/>
  <c r="CC462" i="1"/>
  <c r="BY444" i="1"/>
  <c r="BY457" i="1"/>
  <c r="BU446" i="1"/>
  <c r="BU463" i="1"/>
  <c r="BU465" i="1"/>
  <c r="BQ465" i="1"/>
  <c r="BQ448" i="1"/>
  <c r="BM456" i="1"/>
  <c r="BM462" i="1"/>
  <c r="CF457" i="1"/>
  <c r="BX465" i="1"/>
  <c r="BT449" i="1"/>
  <c r="BP457" i="1"/>
  <c r="CF456" i="1"/>
  <c r="CB462" i="1"/>
  <c r="BX456" i="1"/>
  <c r="BT448" i="1"/>
  <c r="BT450" i="1"/>
  <c r="BP456" i="1"/>
  <c r="BL466" i="1"/>
  <c r="CG449" i="1"/>
  <c r="CG466" i="1"/>
  <c r="CC460" i="1"/>
  <c r="BY451" i="1"/>
  <c r="BU443" i="1"/>
  <c r="BQ445" i="1"/>
  <c r="BQ462" i="1"/>
  <c r="BM464" i="1"/>
  <c r="BJ412" i="1"/>
  <c r="BJ435" i="1"/>
  <c r="BN433" i="1"/>
  <c r="BN412" i="1"/>
  <c r="BR421" i="1"/>
  <c r="BR428" i="1"/>
  <c r="BR412" i="1"/>
  <c r="BR434" i="1"/>
  <c r="BR427" i="1"/>
  <c r="BR414" i="1"/>
  <c r="BR433" i="1"/>
  <c r="BR417" i="1"/>
  <c r="BR424" i="1"/>
  <c r="BR431" i="1"/>
  <c r="BR426" i="1"/>
  <c r="BR419" i="1"/>
  <c r="BR429" i="1"/>
  <c r="BR413" i="1"/>
  <c r="BR420" i="1"/>
  <c r="BR423" i="1"/>
  <c r="BR418" i="1"/>
  <c r="BR430" i="1"/>
  <c r="BV422" i="1"/>
  <c r="BV429" i="1"/>
  <c r="BV413" i="1"/>
  <c r="BV435" i="1"/>
  <c r="BV420" i="1"/>
  <c r="BV415" i="1"/>
  <c r="BV434" i="1"/>
  <c r="BV418" i="1"/>
  <c r="BV425" i="1"/>
  <c r="BV432" i="1"/>
  <c r="BV427" i="1"/>
  <c r="BV412" i="1"/>
  <c r="BV430" i="1"/>
  <c r="BZ423" i="1"/>
  <c r="BZ430" i="1"/>
  <c r="BZ414" i="1"/>
  <c r="BZ428" i="1"/>
  <c r="BZ421" i="1"/>
  <c r="BZ416" i="1"/>
  <c r="BZ435" i="1"/>
  <c r="BZ419" i="1"/>
  <c r="BZ426" i="1"/>
  <c r="BZ433" i="1"/>
  <c r="BZ420" i="1"/>
  <c r="BZ413" i="1"/>
  <c r="CD420" i="1"/>
  <c r="CD431" i="1"/>
  <c r="CD415" i="1"/>
  <c r="CD429" i="1"/>
  <c r="CD422" i="1"/>
  <c r="CD417" i="1"/>
  <c r="CD432" i="1"/>
  <c r="CD416" i="1"/>
  <c r="CD427" i="1"/>
  <c r="CD434" i="1"/>
  <c r="CD421" i="1"/>
  <c r="CD414" i="1"/>
  <c r="CH421" i="1"/>
  <c r="CH428" i="1"/>
  <c r="CH412" i="1"/>
  <c r="CH430" i="1"/>
  <c r="CH423" i="1"/>
  <c r="CH418" i="1"/>
  <c r="CH433" i="1"/>
  <c r="CH417" i="1"/>
  <c r="CH424" i="1"/>
  <c r="CH435" i="1"/>
  <c r="CH422" i="1"/>
  <c r="CH415" i="1"/>
  <c r="CH434" i="1"/>
  <c r="CH427" i="1"/>
  <c r="CH413" i="1"/>
  <c r="CD433" i="1"/>
  <c r="CD426" i="1"/>
  <c r="CD412" i="1"/>
  <c r="BZ432" i="1"/>
  <c r="BZ425" i="1"/>
  <c r="BZ415" i="1"/>
  <c r="BV431" i="1"/>
  <c r="BV424" i="1"/>
  <c r="BV414" i="1"/>
  <c r="BR415" i="1"/>
  <c r="BN435" i="1"/>
  <c r="CH431" i="1"/>
  <c r="CH416" i="1"/>
  <c r="CH425" i="1"/>
  <c r="CD430" i="1"/>
  <c r="CD419" i="1"/>
  <c r="CD424" i="1"/>
  <c r="BZ429" i="1"/>
  <c r="BZ418" i="1"/>
  <c r="BZ427" i="1"/>
  <c r="BV428" i="1"/>
  <c r="BV417" i="1"/>
  <c r="BV426" i="1"/>
  <c r="BR416" i="1"/>
  <c r="BN434" i="1"/>
  <c r="CH414" i="1"/>
  <c r="CH420" i="1"/>
  <c r="CH429" i="1"/>
  <c r="CD413" i="1"/>
  <c r="CD423" i="1"/>
  <c r="CD428" i="1"/>
  <c r="BZ412" i="1"/>
  <c r="BZ422" i="1"/>
  <c r="BZ431" i="1"/>
  <c r="BV419" i="1"/>
  <c r="BV421" i="1"/>
  <c r="BR422" i="1"/>
  <c r="BR432" i="1"/>
  <c r="BJ434" i="1"/>
  <c r="CI425" i="1"/>
  <c r="CI427" i="1"/>
  <c r="CI432" i="1"/>
  <c r="CE424" i="1"/>
  <c r="CE426" i="1"/>
  <c r="CE435" i="1"/>
  <c r="CA423" i="1"/>
  <c r="CA425" i="1"/>
  <c r="CA434" i="1"/>
  <c r="BW422" i="1"/>
  <c r="BW424" i="1"/>
  <c r="BW433" i="1"/>
  <c r="BS421" i="1"/>
  <c r="BS427" i="1"/>
  <c r="BS432" i="1"/>
  <c r="BO435" i="1"/>
  <c r="BK434" i="1"/>
  <c r="CI413" i="1"/>
  <c r="CI433" i="1"/>
  <c r="CE412" i="1"/>
  <c r="CE432" i="1"/>
  <c r="CA419" i="1"/>
  <c r="CA431" i="1"/>
  <c r="BW418" i="1"/>
  <c r="BW430" i="1"/>
  <c r="BS417" i="1"/>
  <c r="BS429" i="1"/>
  <c r="BK435" i="1"/>
  <c r="BK396" i="1"/>
  <c r="BK403" i="1"/>
  <c r="BK387" i="1"/>
  <c r="BK381" i="1"/>
  <c r="BK401" i="1"/>
  <c r="BK394" i="1"/>
  <c r="BK392" i="1"/>
  <c r="BK399" i="1"/>
  <c r="BK383" i="1"/>
  <c r="BK398" i="1"/>
  <c r="BK393" i="1"/>
  <c r="BK386" i="1"/>
  <c r="BO393" i="1"/>
  <c r="BO404" i="1"/>
  <c r="BO388" i="1"/>
  <c r="BO382" i="1"/>
  <c r="BO402" i="1"/>
  <c r="BO395" i="1"/>
  <c r="BO389" i="1"/>
  <c r="BO400" i="1"/>
  <c r="BO384" i="1"/>
  <c r="BO399" i="1"/>
  <c r="BO394" i="1"/>
  <c r="BO387" i="1"/>
  <c r="BS394" i="1"/>
  <c r="BS401" i="1"/>
  <c r="BS385" i="1"/>
  <c r="BS383" i="1"/>
  <c r="BS403" i="1"/>
  <c r="BS396" i="1"/>
  <c r="BS390" i="1"/>
  <c r="BS397" i="1"/>
  <c r="BS381" i="1"/>
  <c r="BS400" i="1"/>
  <c r="BS395" i="1"/>
  <c r="BS388" i="1"/>
  <c r="BW395" i="1"/>
  <c r="BW402" i="1"/>
  <c r="BW386" i="1"/>
  <c r="BW384" i="1"/>
  <c r="BW404" i="1"/>
  <c r="BW389" i="1"/>
  <c r="BW391" i="1"/>
  <c r="BW398" i="1"/>
  <c r="BW382" i="1"/>
  <c r="BW401" i="1"/>
  <c r="BW396" i="1"/>
  <c r="BW381" i="1"/>
  <c r="CA396" i="1"/>
  <c r="CA403" i="1"/>
  <c r="CA387" i="1"/>
  <c r="CA385" i="1"/>
  <c r="CA397" i="1"/>
  <c r="CA390" i="1"/>
  <c r="CA392" i="1"/>
  <c r="CA399" i="1"/>
  <c r="CA383" i="1"/>
  <c r="CE393" i="1"/>
  <c r="CE404" i="1"/>
  <c r="CE388" i="1"/>
  <c r="CE386" i="1"/>
  <c r="CE398" i="1"/>
  <c r="CE391" i="1"/>
  <c r="CI394" i="1"/>
  <c r="CI401" i="1"/>
  <c r="CI385" i="1"/>
  <c r="CI387" i="1"/>
  <c r="CI399" i="1"/>
  <c r="CI392" i="1"/>
  <c r="CI383" i="1"/>
  <c r="CI404" i="1"/>
  <c r="CI389" i="1"/>
  <c r="CI386" i="1"/>
  <c r="CE383" i="1"/>
  <c r="CE387" i="1"/>
  <c r="CE402" i="1"/>
  <c r="CE400" i="1"/>
  <c r="CE397" i="1"/>
  <c r="CA381" i="1"/>
  <c r="CA402" i="1"/>
  <c r="CA395" i="1"/>
  <c r="CA404" i="1"/>
  <c r="BW393" i="1"/>
  <c r="BW394" i="1"/>
  <c r="BW403" i="1"/>
  <c r="BS392" i="1"/>
  <c r="BS393" i="1"/>
  <c r="BS402" i="1"/>
  <c r="BO391" i="1"/>
  <c r="BO396" i="1"/>
  <c r="BO401" i="1"/>
  <c r="BK390" i="1"/>
  <c r="BK395" i="1"/>
  <c r="BK404" i="1"/>
  <c r="CI391" i="1"/>
  <c r="CI395" i="1"/>
  <c r="CI393" i="1"/>
  <c r="CI390" i="1"/>
  <c r="CE399" i="1"/>
  <c r="CE395" i="1"/>
  <c r="CE384" i="1"/>
  <c r="CE381" i="1"/>
  <c r="CE401" i="1"/>
  <c r="CA389" i="1"/>
  <c r="CA393" i="1"/>
  <c r="CA384" i="1"/>
  <c r="BW397" i="1"/>
  <c r="BW392" i="1"/>
  <c r="BW383" i="1"/>
  <c r="BS404" i="1"/>
  <c r="BS391" i="1"/>
  <c r="BS382" i="1"/>
  <c r="BO403" i="1"/>
  <c r="BO390" i="1"/>
  <c r="BO381" i="1"/>
  <c r="BK402" i="1"/>
  <c r="BK389" i="1"/>
  <c r="BK384" i="1"/>
  <c r="CI384" i="1"/>
  <c r="CI388" i="1"/>
  <c r="CI403" i="1"/>
  <c r="CI397" i="1"/>
  <c r="CI398" i="1"/>
  <c r="CE382" i="1"/>
  <c r="CE403" i="1"/>
  <c r="CE392" i="1"/>
  <c r="CE385" i="1"/>
  <c r="CA382" i="1"/>
  <c r="CA386" i="1"/>
  <c r="CA401" i="1"/>
  <c r="CA388" i="1"/>
  <c r="BW388" i="1"/>
  <c r="BW400" i="1"/>
  <c r="BW387" i="1"/>
  <c r="BS387" i="1"/>
  <c r="BS399" i="1"/>
  <c r="BS386" i="1"/>
  <c r="BO386" i="1"/>
  <c r="BO398" i="1"/>
  <c r="BO385" i="1"/>
  <c r="BK385" i="1"/>
  <c r="BK397" i="1"/>
  <c r="BK388" i="1"/>
  <c r="BJ402" i="1"/>
  <c r="BJ382" i="1"/>
  <c r="BJ401" i="1"/>
  <c r="BN386" i="1"/>
  <c r="BN393" i="1"/>
  <c r="BR404" i="1"/>
  <c r="BR403" i="1"/>
  <c r="BR387" i="1"/>
  <c r="BV388" i="1"/>
  <c r="BV395" i="1"/>
  <c r="BV397" i="1"/>
  <c r="BZ398" i="1"/>
  <c r="BZ391" i="1"/>
  <c r="BZ386" i="1"/>
  <c r="CH402" i="1"/>
  <c r="CH403" i="1"/>
  <c r="CH393" i="1"/>
  <c r="CH395" i="1"/>
  <c r="CH404" i="1"/>
  <c r="BX395" i="1"/>
  <c r="BL397" i="1"/>
  <c r="BL362" i="1"/>
  <c r="BL350" i="1"/>
  <c r="BL360" i="1"/>
  <c r="BL367" i="1"/>
  <c r="BL369" i="1"/>
  <c r="BL371" i="1"/>
  <c r="BL351" i="1"/>
  <c r="BL366" i="1"/>
  <c r="BL361" i="1"/>
  <c r="BL355" i="1"/>
  <c r="BP363" i="1"/>
  <c r="BP351" i="1"/>
  <c r="BP361" i="1"/>
  <c r="BP368" i="1"/>
  <c r="BP366" i="1"/>
  <c r="BP372" i="1"/>
  <c r="BP352" i="1"/>
  <c r="BP367" i="1"/>
  <c r="BP358" i="1"/>
  <c r="BP356" i="1"/>
  <c r="BT364" i="1"/>
  <c r="BT352" i="1"/>
  <c r="BT362" i="1"/>
  <c r="BT369" i="1"/>
  <c r="BT367" i="1"/>
  <c r="BT373" i="1"/>
  <c r="BT353" i="1"/>
  <c r="BT368" i="1"/>
  <c r="BT359" i="1"/>
  <c r="BX365" i="1"/>
  <c r="BX353" i="1"/>
  <c r="BX363" i="1"/>
  <c r="BX370" i="1"/>
  <c r="BX368" i="1"/>
  <c r="BX366" i="1"/>
  <c r="BX354" i="1"/>
  <c r="CB362" i="1"/>
  <c r="CB350" i="1"/>
  <c r="CB364" i="1"/>
  <c r="CB371" i="1"/>
  <c r="CB369" i="1"/>
  <c r="CB367" i="1"/>
  <c r="CB355" i="1"/>
  <c r="CF363" i="1"/>
  <c r="CF351" i="1"/>
  <c r="CF365" i="1"/>
  <c r="CF372" i="1"/>
  <c r="CF366" i="1"/>
  <c r="CF368" i="1"/>
  <c r="CF356" i="1"/>
  <c r="CF358" i="1"/>
  <c r="CB351" i="1"/>
  <c r="CB366" i="1"/>
  <c r="BX360" i="1"/>
  <c r="BT357" i="1"/>
  <c r="BP350" i="1"/>
  <c r="BL358" i="1"/>
  <c r="CG356" i="1"/>
  <c r="CG354" i="1"/>
  <c r="CC367" i="1"/>
  <c r="BY354" i="1"/>
  <c r="BY356" i="1"/>
  <c r="BU373" i="1"/>
  <c r="BQ352" i="1"/>
  <c r="BQ354" i="1"/>
  <c r="BM371" i="1"/>
  <c r="CH356" i="1"/>
  <c r="CH364" i="1"/>
  <c r="CD364" i="1"/>
  <c r="CD372" i="1"/>
  <c r="BZ372" i="1"/>
  <c r="BV356" i="1"/>
  <c r="BR356" i="1"/>
  <c r="BR364" i="1"/>
  <c r="BN364" i="1"/>
  <c r="BN372" i="1"/>
  <c r="BJ356" i="1"/>
  <c r="BJ364" i="1"/>
  <c r="BJ372" i="1"/>
  <c r="CG363" i="1"/>
  <c r="BY361" i="1"/>
  <c r="BQ359" i="1"/>
  <c r="CH332" i="1"/>
  <c r="CH321" i="1"/>
  <c r="CH326" i="1"/>
  <c r="CD335" i="1"/>
  <c r="CD324" i="1"/>
  <c r="CD325" i="1"/>
  <c r="BZ334" i="1"/>
  <c r="BZ319" i="1"/>
  <c r="BZ324" i="1"/>
  <c r="BV335" i="1"/>
  <c r="BV330" i="1"/>
  <c r="BV331" i="1"/>
  <c r="BR332" i="1"/>
  <c r="BR321" i="1"/>
  <c r="BR330" i="1"/>
  <c r="BN335" i="1"/>
  <c r="BN324" i="1"/>
  <c r="BN329" i="1"/>
  <c r="BJ336" i="1"/>
  <c r="BJ331" i="1"/>
  <c r="BJ328" i="1"/>
  <c r="CI319" i="1"/>
  <c r="CI320" i="1"/>
  <c r="CI335" i="1"/>
  <c r="CE321" i="1"/>
  <c r="CE337" i="1"/>
  <c r="CE328" i="1"/>
  <c r="CE341" i="1"/>
  <c r="CA332" i="1"/>
  <c r="CA330" i="1"/>
  <c r="CA337" i="1"/>
  <c r="BW331" i="1"/>
  <c r="BW321" i="1"/>
  <c r="BW332" i="1"/>
  <c r="BS322" i="1"/>
  <c r="BS332" i="1"/>
  <c r="BS321" i="1"/>
  <c r="BS341" i="1"/>
  <c r="BO326" i="1"/>
  <c r="BO327" i="1"/>
  <c r="BO338" i="1"/>
  <c r="BK328" i="1"/>
  <c r="BK336" i="1"/>
  <c r="BK331" i="1"/>
  <c r="BK342" i="1"/>
  <c r="CH336" i="1"/>
  <c r="CH329" i="1"/>
  <c r="CH342" i="1"/>
  <c r="CD319" i="1"/>
  <c r="CD332" i="1"/>
  <c r="CD341" i="1"/>
  <c r="BZ338" i="1"/>
  <c r="BZ327" i="1"/>
  <c r="BZ340" i="1"/>
  <c r="BV341" i="1"/>
  <c r="BV334" i="1"/>
  <c r="BV339" i="1"/>
  <c r="BR336" i="1"/>
  <c r="BR329" i="1"/>
  <c r="BR342" i="1"/>
  <c r="BN339" i="1"/>
  <c r="BN332" i="1"/>
  <c r="BN341" i="1"/>
  <c r="BJ322" i="1"/>
  <c r="BJ335" i="1"/>
  <c r="BJ340" i="1"/>
  <c r="CI331" i="1"/>
  <c r="CI324" i="1"/>
  <c r="CE322" i="1"/>
  <c r="CE323" i="1"/>
  <c r="CA320" i="1"/>
  <c r="CA334" i="1"/>
  <c r="CA323" i="1"/>
  <c r="BW320" i="1"/>
  <c r="BW325" i="1"/>
  <c r="BS330" i="1"/>
  <c r="BS334" i="1"/>
  <c r="BS329" i="1"/>
  <c r="BO333" i="1"/>
  <c r="BO324" i="1"/>
  <c r="BK332" i="1"/>
  <c r="BK326" i="1"/>
  <c r="CH319" i="1"/>
  <c r="CH320" i="1"/>
  <c r="CH335" i="1"/>
  <c r="CD322" i="1"/>
  <c r="CD327" i="1"/>
  <c r="CD336" i="1"/>
  <c r="BZ321" i="1"/>
  <c r="BZ322" i="1"/>
  <c r="BZ333" i="1"/>
  <c r="BV320" i="1"/>
  <c r="BV325" i="1"/>
  <c r="BV338" i="1"/>
  <c r="BR319" i="1"/>
  <c r="BR340" i="1"/>
  <c r="BR335" i="1"/>
  <c r="BN322" i="1"/>
  <c r="BN323" i="1"/>
  <c r="BN336" i="1"/>
  <c r="BJ321" i="1"/>
  <c r="BJ330" i="1"/>
  <c r="BJ339" i="1"/>
  <c r="BL301" i="1"/>
  <c r="BL308" i="1"/>
  <c r="BL310" i="1"/>
  <c r="BL294" i="1"/>
  <c r="BL288" i="1"/>
  <c r="BL299" i="1"/>
  <c r="BL309" i="1"/>
  <c r="BL293" i="1"/>
  <c r="BL295" i="1"/>
  <c r="BL302" i="1"/>
  <c r="BP293" i="1"/>
  <c r="BP300" i="1"/>
  <c r="BP298" i="1"/>
  <c r="BP305" i="1"/>
  <c r="BP307" i="1"/>
  <c r="BP291" i="1"/>
  <c r="BP301" i="1"/>
  <c r="BP308" i="1"/>
  <c r="BT303" i="1"/>
  <c r="BT310" i="1"/>
  <c r="BT308" i="1"/>
  <c r="BT292" i="1"/>
  <c r="BT290" i="1"/>
  <c r="BT297" i="1"/>
  <c r="BT311" i="1"/>
  <c r="BT295" i="1"/>
  <c r="BT293" i="1"/>
  <c r="BT300" i="1"/>
  <c r="BX295" i="1"/>
  <c r="BX302" i="1"/>
  <c r="BX296" i="1"/>
  <c r="BX307" i="1"/>
  <c r="BX305" i="1"/>
  <c r="BX289" i="1"/>
  <c r="BX303" i="1"/>
  <c r="BX310" i="1"/>
  <c r="CB301" i="1"/>
  <c r="CB308" i="1"/>
  <c r="CB310" i="1"/>
  <c r="CB294" i="1"/>
  <c r="CB288" i="1"/>
  <c r="CB299" i="1"/>
  <c r="CB309" i="1"/>
  <c r="CB293" i="1"/>
  <c r="CB295" i="1"/>
  <c r="CB302" i="1"/>
  <c r="CF293" i="1"/>
  <c r="CF300" i="1"/>
  <c r="CF298" i="1"/>
  <c r="CF305" i="1"/>
  <c r="CF307" i="1"/>
  <c r="CF291" i="1"/>
  <c r="CF301" i="1"/>
  <c r="CF308" i="1"/>
  <c r="CB296" i="1"/>
  <c r="BX290" i="1"/>
  <c r="BP288" i="1"/>
  <c r="BP306" i="1"/>
  <c r="CF304" i="1"/>
  <c r="CB298" i="1"/>
  <c r="BT296" i="1"/>
  <c r="BT291" i="1"/>
  <c r="BL289" i="1"/>
  <c r="CF303" i="1"/>
  <c r="CB305" i="1"/>
  <c r="BX299" i="1"/>
  <c r="BP297" i="1"/>
  <c r="BL291" i="1"/>
  <c r="CG292" i="1"/>
  <c r="CC297" i="1"/>
  <c r="CC311" i="1"/>
  <c r="BY293" i="1"/>
  <c r="BY303" i="1"/>
  <c r="BM297" i="1"/>
  <c r="BM311" i="1"/>
  <c r="CG298" i="1"/>
  <c r="CC290" i="1"/>
  <c r="BU292" i="1"/>
  <c r="BM290" i="1"/>
  <c r="BL267" i="1"/>
  <c r="BL274" i="1"/>
  <c r="BL258" i="1"/>
  <c r="BL265" i="1"/>
  <c r="BL276" i="1"/>
  <c r="BL260" i="1"/>
  <c r="BL279" i="1"/>
  <c r="BL263" i="1"/>
  <c r="BL270" i="1"/>
  <c r="BL277" i="1"/>
  <c r="BL261" i="1"/>
  <c r="BL272" i="1"/>
  <c r="BP276" i="1"/>
  <c r="BP278" i="1"/>
  <c r="BP280" i="1"/>
  <c r="BP262" i="1"/>
  <c r="BT273" i="1"/>
  <c r="BT261" i="1"/>
  <c r="BT270" i="1"/>
  <c r="BT272" i="1"/>
  <c r="BX266" i="1"/>
  <c r="BX273" i="1"/>
  <c r="BX257" i="1"/>
  <c r="BX268" i="1"/>
  <c r="BX275" i="1"/>
  <c r="BX259" i="1"/>
  <c r="BX278" i="1"/>
  <c r="BX262" i="1"/>
  <c r="CB267" i="1"/>
  <c r="CB274" i="1"/>
  <c r="CB258" i="1"/>
  <c r="CB265" i="1"/>
  <c r="CB276" i="1"/>
  <c r="CB260" i="1"/>
  <c r="CF268" i="1"/>
  <c r="CF275" i="1"/>
  <c r="CF259" i="1"/>
  <c r="CF266" i="1"/>
  <c r="CF273" i="1"/>
  <c r="CF257" i="1"/>
  <c r="CF265" i="1"/>
  <c r="CF262" i="1"/>
  <c r="CF263" i="1"/>
  <c r="CF260" i="1"/>
  <c r="CF280" i="1"/>
  <c r="CB280" i="1"/>
  <c r="CB273" i="1"/>
  <c r="CB270" i="1"/>
  <c r="CB271" i="1"/>
  <c r="BX267" i="1"/>
  <c r="BX264" i="1"/>
  <c r="BX261" i="1"/>
  <c r="BX258" i="1"/>
  <c r="BT279" i="1"/>
  <c r="BP264" i="1"/>
  <c r="BL257" i="1"/>
  <c r="BL266" i="1"/>
  <c r="BL275" i="1"/>
  <c r="CF269" i="1"/>
  <c r="CF270" i="1"/>
  <c r="CF267" i="1"/>
  <c r="CF264" i="1"/>
  <c r="CB264" i="1"/>
  <c r="CB257" i="1"/>
  <c r="CB277" i="1"/>
  <c r="CB278" i="1"/>
  <c r="CB275" i="1"/>
  <c r="BX271" i="1"/>
  <c r="BX272" i="1"/>
  <c r="BX265" i="1"/>
  <c r="BX270" i="1"/>
  <c r="BT277" i="1"/>
  <c r="BL264" i="1"/>
  <c r="BL269" i="1"/>
  <c r="BL278" i="1"/>
  <c r="CF277" i="1"/>
  <c r="CF274" i="1"/>
  <c r="CF271" i="1"/>
  <c r="CF272" i="1"/>
  <c r="CB268" i="1"/>
  <c r="CB261" i="1"/>
  <c r="CB262" i="1"/>
  <c r="CB259" i="1"/>
  <c r="CB279" i="1"/>
  <c r="BX279" i="1"/>
  <c r="BX276" i="1"/>
  <c r="BX269" i="1"/>
  <c r="BX274" i="1"/>
  <c r="BP269" i="1"/>
  <c r="BL268" i="1"/>
  <c r="BL273" i="1"/>
  <c r="BL259" i="1"/>
  <c r="BK265" i="1"/>
  <c r="BK257" i="1"/>
  <c r="BW273" i="1"/>
  <c r="BW265" i="1"/>
  <c r="CA265" i="1"/>
  <c r="CA257" i="1"/>
  <c r="CG257" i="1"/>
  <c r="CC267" i="1"/>
  <c r="CC258" i="1"/>
  <c r="BY268" i="1"/>
  <c r="BM276" i="1"/>
  <c r="BL247" i="1"/>
  <c r="BL243" i="1"/>
  <c r="BL239" i="1"/>
  <c r="BL235" i="1"/>
  <c r="BL231" i="1"/>
  <c r="BL227" i="1"/>
  <c r="BL246" i="1"/>
  <c r="BL242" i="1"/>
  <c r="BL238" i="1"/>
  <c r="BL234" i="1"/>
  <c r="BL230" i="1"/>
  <c r="BL226" i="1"/>
  <c r="BL249" i="1"/>
  <c r="BL245" i="1"/>
  <c r="BL241" i="1"/>
  <c r="BL237" i="1"/>
  <c r="BL233" i="1"/>
  <c r="BL229" i="1"/>
  <c r="BP247" i="1"/>
  <c r="BP243" i="1"/>
  <c r="BP239" i="1"/>
  <c r="BP235" i="1"/>
  <c r="BP231" i="1"/>
  <c r="BP227" i="1"/>
  <c r="BP246" i="1"/>
  <c r="BP242" i="1"/>
  <c r="BP238" i="1"/>
  <c r="BP234" i="1"/>
  <c r="BP230" i="1"/>
  <c r="BP226" i="1"/>
  <c r="BP249" i="1"/>
  <c r="BP245" i="1"/>
  <c r="BP241" i="1"/>
  <c r="BP237" i="1"/>
  <c r="BP233" i="1"/>
  <c r="BP229" i="1"/>
  <c r="BT247" i="1"/>
  <c r="BT243" i="1"/>
  <c r="BT239" i="1"/>
  <c r="BT235" i="1"/>
  <c r="BT231" i="1"/>
  <c r="BT227" i="1"/>
  <c r="BT246" i="1"/>
  <c r="BT242" i="1"/>
  <c r="BT238" i="1"/>
  <c r="BT234" i="1"/>
  <c r="BT230" i="1"/>
  <c r="BT226" i="1"/>
  <c r="BT249" i="1"/>
  <c r="BT245" i="1"/>
  <c r="BT241" i="1"/>
  <c r="BT237" i="1"/>
  <c r="BT233" i="1"/>
  <c r="BT229" i="1"/>
  <c r="BX247" i="1"/>
  <c r="BX243" i="1"/>
  <c r="BX239" i="1"/>
  <c r="BX235" i="1"/>
  <c r="BX231" i="1"/>
  <c r="BX227" i="1"/>
  <c r="BX246" i="1"/>
  <c r="BX242" i="1"/>
  <c r="BX238" i="1"/>
  <c r="BX234" i="1"/>
  <c r="BX230" i="1"/>
  <c r="BX226" i="1"/>
  <c r="BX249" i="1"/>
  <c r="BX245" i="1"/>
  <c r="BX241" i="1"/>
  <c r="BX237" i="1"/>
  <c r="BX233" i="1"/>
  <c r="BX229" i="1"/>
  <c r="CB247" i="1"/>
  <c r="CB243" i="1"/>
  <c r="CB239" i="1"/>
  <c r="CB235" i="1"/>
  <c r="CB231" i="1"/>
  <c r="CB227" i="1"/>
  <c r="CB246" i="1"/>
  <c r="CB242" i="1"/>
  <c r="CB238" i="1"/>
  <c r="CB234" i="1"/>
  <c r="CB230" i="1"/>
  <c r="CB226" i="1"/>
  <c r="CB249" i="1"/>
  <c r="CB245" i="1"/>
  <c r="CB241" i="1"/>
  <c r="CB237" i="1"/>
  <c r="CB233" i="1"/>
  <c r="CB229" i="1"/>
  <c r="CF247" i="1"/>
  <c r="CF243" i="1"/>
  <c r="CF239" i="1"/>
  <c r="CF235" i="1"/>
  <c r="CF231" i="1"/>
  <c r="CF227" i="1"/>
  <c r="CF246" i="1"/>
  <c r="CF242" i="1"/>
  <c r="CF238" i="1"/>
  <c r="CF234" i="1"/>
  <c r="CF249" i="1"/>
  <c r="CF245" i="1"/>
  <c r="CF241" i="1"/>
  <c r="CF237" i="1"/>
  <c r="CF233" i="1"/>
  <c r="CF229" i="1"/>
  <c r="CF228" i="1"/>
  <c r="CF240" i="1"/>
  <c r="CB232" i="1"/>
  <c r="CB248" i="1"/>
  <c r="BX240" i="1"/>
  <c r="BT232" i="1"/>
  <c r="BT248" i="1"/>
  <c r="BP240" i="1"/>
  <c r="BL232" i="1"/>
  <c r="BL248" i="1"/>
  <c r="CF230" i="1"/>
  <c r="CF244" i="1"/>
  <c r="CB236" i="1"/>
  <c r="BX228" i="1"/>
  <c r="BX244" i="1"/>
  <c r="BT236" i="1"/>
  <c r="BP228" i="1"/>
  <c r="BP244" i="1"/>
  <c r="BL236" i="1"/>
  <c r="CF232" i="1"/>
  <c r="CF248" i="1"/>
  <c r="CB240" i="1"/>
  <c r="BX232" i="1"/>
  <c r="BX248" i="1"/>
  <c r="BT240" i="1"/>
  <c r="BP232" i="1"/>
  <c r="BP248" i="1"/>
  <c r="BL240" i="1"/>
  <c r="CH226" i="1"/>
  <c r="BZ231" i="1"/>
  <c r="BR231" i="1"/>
  <c r="BJ235" i="1"/>
  <c r="BJ233" i="1"/>
  <c r="CD241" i="1"/>
  <c r="BV246" i="1"/>
  <c r="BN239" i="1"/>
  <c r="BJ236" i="1"/>
  <c r="BJ226" i="1"/>
  <c r="CH214" i="1"/>
  <c r="CH198" i="1"/>
  <c r="CH205" i="1"/>
  <c r="CH212" i="1"/>
  <c r="CH196" i="1"/>
  <c r="CH203" i="1"/>
  <c r="CH218" i="1"/>
  <c r="CH217" i="1"/>
  <c r="CH197" i="1"/>
  <c r="CH200" i="1"/>
  <c r="CH199" i="1"/>
  <c r="CH210" i="1"/>
  <c r="CH213" i="1"/>
  <c r="CH216" i="1"/>
  <c r="CH215" i="1"/>
  <c r="CH195" i="1"/>
  <c r="CH206" i="1"/>
  <c r="CH209" i="1"/>
  <c r="CH208" i="1"/>
  <c r="CH211" i="1"/>
  <c r="CD213" i="1"/>
  <c r="CD197" i="1"/>
  <c r="CD204" i="1"/>
  <c r="CD211" i="1"/>
  <c r="CD195" i="1"/>
  <c r="CD206" i="1"/>
  <c r="CD205" i="1"/>
  <c r="CD208" i="1"/>
  <c r="CD207" i="1"/>
  <c r="CD214" i="1"/>
  <c r="CD201" i="1"/>
  <c r="CD200" i="1"/>
  <c r="CD203" i="1"/>
  <c r="CD210" i="1"/>
  <c r="CD217" i="1"/>
  <c r="CD216" i="1"/>
  <c r="CD196" i="1"/>
  <c r="CD199" i="1"/>
  <c r="CD202" i="1"/>
  <c r="BZ212" i="1"/>
  <c r="BZ196" i="1"/>
  <c r="BZ203" i="1"/>
  <c r="BZ214" i="1"/>
  <c r="BZ198" i="1"/>
  <c r="BZ205" i="1"/>
  <c r="BZ216" i="1"/>
  <c r="BZ215" i="1"/>
  <c r="BZ195" i="1"/>
  <c r="BZ202" i="1"/>
  <c r="BZ201" i="1"/>
  <c r="BZ208" i="1"/>
  <c r="BZ211" i="1"/>
  <c r="BZ218" i="1"/>
  <c r="BZ217" i="1"/>
  <c r="BZ197" i="1"/>
  <c r="BZ204" i="1"/>
  <c r="BZ207" i="1"/>
  <c r="BZ210" i="1"/>
  <c r="BZ213" i="1"/>
  <c r="BV207" i="1"/>
  <c r="BV211" i="1"/>
  <c r="BV214" i="1"/>
  <c r="BV217" i="1"/>
  <c r="BV197" i="1"/>
  <c r="BV196" i="1"/>
  <c r="BV199" i="1"/>
  <c r="BV198" i="1"/>
  <c r="BV212" i="1"/>
  <c r="BV195" i="1"/>
  <c r="BV213" i="1"/>
  <c r="BV208" i="1"/>
  <c r="BV215" i="1"/>
  <c r="BV210" i="1"/>
  <c r="BV205" i="1"/>
  <c r="BV204" i="1"/>
  <c r="BR206" i="1"/>
  <c r="BR213" i="1"/>
  <c r="BR197" i="1"/>
  <c r="BR204" i="1"/>
  <c r="BR211" i="1"/>
  <c r="BR195" i="1"/>
  <c r="BR214" i="1"/>
  <c r="BR217" i="1"/>
  <c r="BR216" i="1"/>
  <c r="BR196" i="1"/>
  <c r="BR199" i="1"/>
  <c r="BR210" i="1"/>
  <c r="BR209" i="1"/>
  <c r="BR212" i="1"/>
  <c r="BR215" i="1"/>
  <c r="BN205" i="1"/>
  <c r="BN212" i="1"/>
  <c r="BN196" i="1"/>
  <c r="BN203" i="1"/>
  <c r="BN214" i="1"/>
  <c r="BN198" i="1"/>
  <c r="BN201" i="1"/>
  <c r="BN204" i="1"/>
  <c r="BN207" i="1"/>
  <c r="BN210" i="1"/>
  <c r="BN217" i="1"/>
  <c r="BN197" i="1"/>
  <c r="BN200" i="1"/>
  <c r="BN199" i="1"/>
  <c r="BN206" i="1"/>
  <c r="BJ198" i="1"/>
  <c r="BJ214" i="1"/>
  <c r="BJ211" i="1"/>
  <c r="BJ204" i="1"/>
  <c r="BJ201" i="1"/>
  <c r="BJ217" i="1"/>
  <c r="BJ202" i="1"/>
  <c r="BJ199" i="1"/>
  <c r="BJ207" i="1"/>
  <c r="BJ208" i="1"/>
  <c r="BJ209" i="1"/>
  <c r="BJ195" i="1"/>
  <c r="BJ206" i="1"/>
  <c r="BJ215" i="1"/>
  <c r="BJ212" i="1"/>
  <c r="BJ213" i="1"/>
  <c r="BJ218" i="1"/>
  <c r="BJ210" i="1"/>
  <c r="BJ196" i="1"/>
  <c r="BJ197" i="1"/>
  <c r="BN218" i="1"/>
  <c r="BN208" i="1"/>
  <c r="BR203" i="1"/>
  <c r="BR201" i="1"/>
  <c r="BR218" i="1"/>
  <c r="BZ209" i="1"/>
  <c r="CD198" i="1"/>
  <c r="CD209" i="1"/>
  <c r="CH202" i="1"/>
  <c r="BJ200" i="1"/>
  <c r="BN195" i="1"/>
  <c r="BN216" i="1"/>
  <c r="BR207" i="1"/>
  <c r="BR205" i="1"/>
  <c r="BV201" i="1"/>
  <c r="BZ206" i="1"/>
  <c r="CD218" i="1"/>
  <c r="CH207" i="1"/>
  <c r="BJ203" i="1"/>
  <c r="CA202" i="1"/>
  <c r="BW204" i="1"/>
  <c r="BK196" i="1"/>
  <c r="BY207" i="1"/>
  <c r="BM184" i="1"/>
  <c r="BM168" i="1"/>
  <c r="BM179" i="1"/>
  <c r="BM186" i="1"/>
  <c r="BM170" i="1"/>
  <c r="BM177" i="1"/>
  <c r="BM180" i="1"/>
  <c r="BM164" i="1"/>
  <c r="BM175" i="1"/>
  <c r="BM182" i="1"/>
  <c r="BM166" i="1"/>
  <c r="BM173" i="1"/>
  <c r="BM176" i="1"/>
  <c r="BM187" i="1"/>
  <c r="BM171" i="1"/>
  <c r="BM178" i="1"/>
  <c r="BM185" i="1"/>
  <c r="BM169" i="1"/>
  <c r="BQ184" i="1"/>
  <c r="BQ179" i="1"/>
  <c r="BQ170" i="1"/>
  <c r="BU187" i="1"/>
  <c r="BU176" i="1"/>
  <c r="BU171" i="1"/>
  <c r="BY168" i="1"/>
  <c r="BY186" i="1"/>
  <c r="CC185" i="1"/>
  <c r="CC187" i="1"/>
  <c r="CC178" i="1"/>
  <c r="CG184" i="1"/>
  <c r="CG179" i="1"/>
  <c r="CG170" i="1"/>
  <c r="BM165" i="1"/>
  <c r="BM183" i="1"/>
  <c r="CC169" i="1"/>
  <c r="BM181" i="1"/>
  <c r="BM172" i="1"/>
  <c r="CI169" i="1"/>
  <c r="CI185" i="1"/>
  <c r="CI178" i="1"/>
  <c r="CI171" i="1"/>
  <c r="CI187" i="1"/>
  <c r="CI176" i="1"/>
  <c r="CE168" i="1"/>
  <c r="CE184" i="1"/>
  <c r="CE177" i="1"/>
  <c r="CE170" i="1"/>
  <c r="CE186" i="1"/>
  <c r="CE179" i="1"/>
  <c r="CA171" i="1"/>
  <c r="CA187" i="1"/>
  <c r="CA176" i="1"/>
  <c r="CA169" i="1"/>
  <c r="CA185" i="1"/>
  <c r="CA178" i="1"/>
  <c r="BW170" i="1"/>
  <c r="BW186" i="1"/>
  <c r="BW179" i="1"/>
  <c r="BW168" i="1"/>
  <c r="BW184" i="1"/>
  <c r="BW177" i="1"/>
  <c r="BS169" i="1"/>
  <c r="BS185" i="1"/>
  <c r="BS178" i="1"/>
  <c r="BS171" i="1"/>
  <c r="BS187" i="1"/>
  <c r="BS176" i="1"/>
  <c r="BO168" i="1"/>
  <c r="BO184" i="1"/>
  <c r="BO177" i="1"/>
  <c r="BO170" i="1"/>
  <c r="BO186" i="1"/>
  <c r="BO179" i="1"/>
  <c r="BK164" i="1"/>
  <c r="CI177" i="1"/>
  <c r="CI170" i="1"/>
  <c r="CI186" i="1"/>
  <c r="CI179" i="1"/>
  <c r="CI168" i="1"/>
  <c r="CE176" i="1"/>
  <c r="CE169" i="1"/>
  <c r="CE185" i="1"/>
  <c r="CE178" i="1"/>
  <c r="CE171" i="1"/>
  <c r="CA179" i="1"/>
  <c r="CA168" i="1"/>
  <c r="CA184" i="1"/>
  <c r="CA177" i="1"/>
  <c r="CA170" i="1"/>
  <c r="BW178" i="1"/>
  <c r="BW171" i="1"/>
  <c r="BW187" i="1"/>
  <c r="BW176" i="1"/>
  <c r="BW169" i="1"/>
  <c r="BS177" i="1"/>
  <c r="BS170" i="1"/>
  <c r="BS186" i="1"/>
  <c r="BS179" i="1"/>
  <c r="BS168" i="1"/>
  <c r="BO176" i="1"/>
  <c r="BO169" i="1"/>
  <c r="BO185" i="1"/>
  <c r="BO178" i="1"/>
  <c r="BO171" i="1"/>
  <c r="CH171" i="1"/>
  <c r="CH179" i="1"/>
  <c r="CH187" i="1"/>
  <c r="CD171" i="1"/>
  <c r="CD179" i="1"/>
  <c r="CD187" i="1"/>
  <c r="BZ171" i="1"/>
  <c r="BZ179" i="1"/>
  <c r="BZ187" i="1"/>
  <c r="BV171" i="1"/>
  <c r="BV179" i="1"/>
  <c r="BV187" i="1"/>
  <c r="BR171" i="1"/>
  <c r="BR179" i="1"/>
  <c r="BR187" i="1"/>
  <c r="BN171" i="1"/>
  <c r="BN179" i="1"/>
  <c r="BN187" i="1"/>
  <c r="BO139" i="1"/>
  <c r="CE139" i="1"/>
  <c r="CE149" i="1"/>
  <c r="BL155" i="1"/>
  <c r="BS146" i="1"/>
  <c r="CE146" i="1"/>
  <c r="CA144" i="1"/>
  <c r="BW156" i="1"/>
  <c r="BW153" i="1"/>
  <c r="BO148" i="1"/>
  <c r="BO137" i="1"/>
  <c r="BO153" i="1"/>
  <c r="BZ151" i="1"/>
  <c r="BZ136" i="1"/>
  <c r="BN143" i="1"/>
  <c r="BN133" i="1"/>
  <c r="BL133" i="1"/>
  <c r="CE150" i="1"/>
  <c r="BO150" i="1"/>
  <c r="CG154" i="1"/>
  <c r="BU136" i="1"/>
  <c r="BS135" i="1"/>
  <c r="BZ147" i="1"/>
  <c r="BN139" i="1"/>
  <c r="CG139" i="1"/>
  <c r="BW142" i="1"/>
  <c r="CA134" i="1"/>
  <c r="BO151" i="1"/>
  <c r="BO155" i="1"/>
  <c r="BW147" i="1"/>
  <c r="CE156" i="1"/>
  <c r="BS137" i="1"/>
  <c r="BO146" i="1"/>
  <c r="BW138" i="1"/>
  <c r="BW140" i="1"/>
  <c r="BO140" i="1"/>
  <c r="BO156" i="1"/>
  <c r="BZ133" i="1"/>
  <c r="BZ141" i="1"/>
  <c r="BN142" i="1"/>
  <c r="BS154" i="1"/>
  <c r="BU143" i="1"/>
  <c r="CG149" i="1"/>
  <c r="BZ139" i="1"/>
  <c r="BN137" i="1"/>
  <c r="BQ155" i="1"/>
  <c r="BQ142" i="1"/>
  <c r="BN145" i="1"/>
  <c r="CA143" i="1"/>
  <c r="CI103" i="1"/>
  <c r="CI111" i="1"/>
  <c r="CE103" i="1"/>
  <c r="CE111" i="1"/>
  <c r="CA103" i="1"/>
  <c r="CA111" i="1"/>
  <c r="BW103" i="1"/>
  <c r="BW111" i="1"/>
  <c r="BS103" i="1"/>
  <c r="BS111" i="1"/>
  <c r="BO103" i="1"/>
  <c r="BO111" i="1"/>
  <c r="BK103" i="1"/>
  <c r="BK111" i="1"/>
  <c r="CH108" i="1"/>
  <c r="CH117" i="1"/>
  <c r="CD107" i="1"/>
  <c r="CD116" i="1"/>
  <c r="BZ106" i="1"/>
  <c r="BZ115" i="1"/>
  <c r="BT123" i="1"/>
  <c r="BV124" i="1"/>
  <c r="BV103" i="1"/>
  <c r="BV110" i="1"/>
  <c r="BV107" i="1"/>
  <c r="BV102" i="1"/>
  <c r="BV120" i="1"/>
  <c r="BZ125" i="1"/>
  <c r="BZ109" i="1"/>
  <c r="BZ116" i="1"/>
  <c r="BZ123" i="1"/>
  <c r="BZ107" i="1"/>
  <c r="BZ114" i="1"/>
  <c r="BZ121" i="1"/>
  <c r="BZ105" i="1"/>
  <c r="BZ112" i="1"/>
  <c r="BZ119" i="1"/>
  <c r="BZ103" i="1"/>
  <c r="BZ110" i="1"/>
  <c r="CD122" i="1"/>
  <c r="CD106" i="1"/>
  <c r="CD117" i="1"/>
  <c r="CD124" i="1"/>
  <c r="CD108" i="1"/>
  <c r="CD115" i="1"/>
  <c r="CD118" i="1"/>
  <c r="CD102" i="1"/>
  <c r="CD113" i="1"/>
  <c r="CD120" i="1"/>
  <c r="CD104" i="1"/>
  <c r="CD111" i="1"/>
  <c r="CH123" i="1"/>
  <c r="CH107" i="1"/>
  <c r="CH114" i="1"/>
  <c r="CH125" i="1"/>
  <c r="CH109" i="1"/>
  <c r="CH116" i="1"/>
  <c r="CH119" i="1"/>
  <c r="CH103" i="1"/>
  <c r="CH110" i="1"/>
  <c r="CH121" i="1"/>
  <c r="CH105" i="1"/>
  <c r="CH112" i="1"/>
  <c r="BV108" i="1"/>
  <c r="BV117" i="1"/>
  <c r="BV113" i="1"/>
  <c r="BV125" i="1"/>
  <c r="CH104" i="1"/>
  <c r="CH113" i="1"/>
  <c r="CH118" i="1"/>
  <c r="CD103" i="1"/>
  <c r="CD112" i="1"/>
  <c r="CD121" i="1"/>
  <c r="BZ102" i="1"/>
  <c r="BZ111" i="1"/>
  <c r="BZ120" i="1"/>
  <c r="BV105" i="1"/>
  <c r="BK125" i="1"/>
  <c r="BK121" i="1"/>
  <c r="BK117" i="1"/>
  <c r="BK113" i="1"/>
  <c r="BK109" i="1"/>
  <c r="BK105" i="1"/>
  <c r="BK124" i="1"/>
  <c r="BK120" i="1"/>
  <c r="BK116" i="1"/>
  <c r="BK112" i="1"/>
  <c r="BK108" i="1"/>
  <c r="BK104" i="1"/>
  <c r="BO125" i="1"/>
  <c r="BO121" i="1"/>
  <c r="BO117" i="1"/>
  <c r="BO113" i="1"/>
  <c r="BO109" i="1"/>
  <c r="BO105" i="1"/>
  <c r="BO124" i="1"/>
  <c r="BO120" i="1"/>
  <c r="BO116" i="1"/>
  <c r="BO112" i="1"/>
  <c r="BO108" i="1"/>
  <c r="BO104" i="1"/>
  <c r="BS125" i="1"/>
  <c r="BS121" i="1"/>
  <c r="BS117" i="1"/>
  <c r="BS113" i="1"/>
  <c r="BS109" i="1"/>
  <c r="BS105" i="1"/>
  <c r="BS124" i="1"/>
  <c r="BS120" i="1"/>
  <c r="BS116" i="1"/>
  <c r="BS112" i="1"/>
  <c r="BS108" i="1"/>
  <c r="BS104" i="1"/>
  <c r="BW125" i="1"/>
  <c r="BW121" i="1"/>
  <c r="BW117" i="1"/>
  <c r="BW113" i="1"/>
  <c r="BW109" i="1"/>
  <c r="BW105" i="1"/>
  <c r="BW124" i="1"/>
  <c r="BW120" i="1"/>
  <c r="BW116" i="1"/>
  <c r="BW112" i="1"/>
  <c r="BW108" i="1"/>
  <c r="BW104" i="1"/>
  <c r="CA125" i="1"/>
  <c r="CA121" i="1"/>
  <c r="CA117" i="1"/>
  <c r="CA113" i="1"/>
  <c r="CA109" i="1"/>
  <c r="CA105" i="1"/>
  <c r="CA124" i="1"/>
  <c r="CA120" i="1"/>
  <c r="CA116" i="1"/>
  <c r="CA112" i="1"/>
  <c r="CA108" i="1"/>
  <c r="CA104" i="1"/>
  <c r="CE125" i="1"/>
  <c r="CE121" i="1"/>
  <c r="CE117" i="1"/>
  <c r="CE113" i="1"/>
  <c r="CE109" i="1"/>
  <c r="CE105" i="1"/>
  <c r="CE124" i="1"/>
  <c r="CE120" i="1"/>
  <c r="CE116" i="1"/>
  <c r="CE112" i="1"/>
  <c r="CE108" i="1"/>
  <c r="CE104" i="1"/>
  <c r="CI125" i="1"/>
  <c r="CI121" i="1"/>
  <c r="CI117" i="1"/>
  <c r="CI113" i="1"/>
  <c r="CI109" i="1"/>
  <c r="CI105" i="1"/>
  <c r="CI124" i="1"/>
  <c r="CI120" i="1"/>
  <c r="CI116" i="1"/>
  <c r="CI112" i="1"/>
  <c r="CI108" i="1"/>
  <c r="CI104" i="1"/>
  <c r="BV115" i="1"/>
  <c r="BV104" i="1"/>
  <c r="BV116" i="1"/>
  <c r="BV109" i="1"/>
  <c r="BV122" i="1"/>
  <c r="BV111" i="1"/>
  <c r="BV123" i="1"/>
  <c r="CI106" i="1"/>
  <c r="CI114" i="1"/>
  <c r="CI122" i="1"/>
  <c r="CE106" i="1"/>
  <c r="CE114" i="1"/>
  <c r="CE122" i="1"/>
  <c r="CA106" i="1"/>
  <c r="CA114" i="1"/>
  <c r="CA122" i="1"/>
  <c r="BW106" i="1"/>
  <c r="BW114" i="1"/>
  <c r="BW122" i="1"/>
  <c r="BS106" i="1"/>
  <c r="BS114" i="1"/>
  <c r="BS122" i="1"/>
  <c r="BO106" i="1"/>
  <c r="BO114" i="1"/>
  <c r="BO122" i="1"/>
  <c r="BK106" i="1"/>
  <c r="BK114" i="1"/>
  <c r="BK122" i="1"/>
  <c r="CH120" i="1"/>
  <c r="CH102" i="1"/>
  <c r="CH111" i="1"/>
  <c r="CD119" i="1"/>
  <c r="CD105" i="1"/>
  <c r="CD110" i="1"/>
  <c r="BZ118" i="1"/>
  <c r="BZ104" i="1"/>
  <c r="BZ113" i="1"/>
  <c r="BV119" i="1"/>
  <c r="BW81" i="1"/>
  <c r="BW86" i="1"/>
  <c r="BV89" i="1"/>
  <c r="CE74" i="1"/>
  <c r="CE78" i="1"/>
  <c r="CE82" i="1"/>
  <c r="CE86" i="1"/>
  <c r="CE90" i="1"/>
  <c r="CI75" i="1"/>
  <c r="CI80" i="1"/>
  <c r="CI86" i="1"/>
  <c r="CI91" i="1"/>
  <c r="BJ71" i="1"/>
  <c r="BL73" i="1"/>
  <c r="BL74" i="1"/>
  <c r="BL85" i="1"/>
  <c r="BL89" i="1"/>
  <c r="BL92" i="1"/>
  <c r="BN75" i="1"/>
  <c r="BN74" i="1"/>
  <c r="BN83" i="1"/>
  <c r="BN82" i="1"/>
  <c r="BN91" i="1"/>
  <c r="BN92" i="1"/>
  <c r="BP77" i="1"/>
  <c r="BP81" i="1"/>
  <c r="BP82" i="1"/>
  <c r="BP93" i="1"/>
  <c r="BR71" i="1"/>
  <c r="BR79" i="1"/>
  <c r="BR78" i="1"/>
  <c r="BR87" i="1"/>
  <c r="BR86" i="1"/>
  <c r="BR88" i="1"/>
  <c r="BT73" i="1"/>
  <c r="BT74" i="1"/>
  <c r="BT85" i="1"/>
  <c r="BT89" i="1"/>
  <c r="BT92" i="1"/>
  <c r="BW82" i="1"/>
  <c r="BW92" i="1"/>
  <c r="CA76" i="1"/>
  <c r="CA79" i="1"/>
  <c r="CA81" i="1"/>
  <c r="CA92" i="1"/>
  <c r="CG88" i="1"/>
  <c r="BJ89" i="1"/>
  <c r="BJ85" i="1"/>
  <c r="BJ81" i="1"/>
  <c r="BJ77" i="1"/>
  <c r="BJ73" i="1"/>
  <c r="BW73" i="1"/>
  <c r="BW94" i="1"/>
  <c r="BW71" i="1"/>
  <c r="BV78" i="1"/>
  <c r="CE72" i="1"/>
  <c r="CE76" i="1"/>
  <c r="CE80" i="1"/>
  <c r="CE84" i="1"/>
  <c r="CE88" i="1"/>
  <c r="CE92" i="1"/>
  <c r="CI72" i="1"/>
  <c r="CI78" i="1"/>
  <c r="CI83" i="1"/>
  <c r="CI88" i="1"/>
  <c r="BJ92" i="1"/>
  <c r="BL77" i="1"/>
  <c r="BL81" i="1"/>
  <c r="BL82" i="1"/>
  <c r="BN71" i="1"/>
  <c r="BN79" i="1"/>
  <c r="BN78" i="1"/>
  <c r="BN87" i="1"/>
  <c r="BN86" i="1"/>
  <c r="BP73" i="1"/>
  <c r="BP74" i="1"/>
  <c r="BP85" i="1"/>
  <c r="BP89" i="1"/>
  <c r="BR75" i="1"/>
  <c r="BR74" i="1"/>
  <c r="BR83" i="1"/>
  <c r="BR82" i="1"/>
  <c r="BR91" i="1"/>
  <c r="BT77" i="1"/>
  <c r="BT81" i="1"/>
  <c r="BT82" i="1"/>
  <c r="BV83" i="1"/>
  <c r="BW78" i="1"/>
  <c r="BW83" i="1"/>
  <c r="BY72" i="1"/>
  <c r="CA72" i="1"/>
  <c r="CA73" i="1"/>
  <c r="CA82" i="1"/>
  <c r="CA88" i="1"/>
  <c r="BJ91" i="1"/>
  <c r="BJ87" i="1"/>
  <c r="BJ83" i="1"/>
  <c r="BJ79" i="1"/>
  <c r="CH60" i="1"/>
  <c r="CB45" i="1"/>
  <c r="CB52" i="1"/>
  <c r="CB58" i="1"/>
  <c r="BX41" i="1"/>
  <c r="BX46" i="1"/>
  <c r="BX57" i="1"/>
  <c r="CD45" i="1"/>
  <c r="CF40" i="1"/>
  <c r="CF51" i="1"/>
  <c r="CF55" i="1"/>
  <c r="CF60" i="1"/>
  <c r="BM46" i="1"/>
  <c r="BM49" i="1"/>
  <c r="BM55" i="1"/>
  <c r="BQ40" i="1"/>
  <c r="BQ47" i="1"/>
  <c r="BQ62" i="1"/>
  <c r="BU45" i="1"/>
  <c r="BU50" i="1"/>
  <c r="BU58" i="1"/>
  <c r="BU63" i="1"/>
  <c r="BZ49" i="1"/>
  <c r="CB41" i="1"/>
  <c r="CB48" i="1"/>
  <c r="CB56" i="1"/>
  <c r="BX47" i="1"/>
  <c r="BX54" i="1"/>
  <c r="CF43" i="1"/>
  <c r="CF48" i="1"/>
  <c r="BM45" i="1"/>
  <c r="BM50" i="1"/>
  <c r="BM58" i="1"/>
  <c r="BQ41" i="1"/>
  <c r="BQ48" i="1"/>
  <c r="BQ53" i="1"/>
  <c r="BU46" i="1"/>
  <c r="BU49" i="1"/>
  <c r="BM13" i="1"/>
  <c r="BM28" i="1"/>
  <c r="BM22" i="1"/>
  <c r="BM20" i="1"/>
  <c r="BQ13" i="1"/>
  <c r="BQ11" i="1"/>
  <c r="BU27" i="1"/>
  <c r="BU17" i="1"/>
  <c r="BU29" i="1"/>
  <c r="BY19" i="1"/>
  <c r="BY17" i="1"/>
  <c r="BY18" i="1"/>
  <c r="CC16" i="1"/>
  <c r="CC21" i="1"/>
  <c r="CC22" i="1"/>
  <c r="CG19" i="1"/>
  <c r="CG16" i="1"/>
  <c r="CG9" i="1"/>
  <c r="BQ10" i="1"/>
  <c r="BQ23" i="1"/>
  <c r="BM15" i="1"/>
  <c r="BQ9" i="1"/>
  <c r="BU13" i="1"/>
  <c r="BY14" i="1"/>
  <c r="CC27" i="1"/>
  <c r="CG17" i="1"/>
  <c r="BJ16" i="1"/>
  <c r="BN21" i="1"/>
  <c r="BN13" i="1"/>
  <c r="BR15" i="1"/>
  <c r="BV20" i="1"/>
  <c r="BV9" i="1"/>
  <c r="BZ14" i="1"/>
  <c r="CD14" i="1"/>
  <c r="CD11" i="1"/>
  <c r="CD17" i="1"/>
  <c r="CH28" i="1"/>
  <c r="CH15" i="1"/>
  <c r="BJ21" i="1"/>
  <c r="BQ18" i="1"/>
  <c r="BZ17" i="1"/>
  <c r="BM14" i="1"/>
  <c r="BZ28" i="1"/>
  <c r="BQ27" i="1"/>
  <c r="BN31" i="1"/>
  <c r="BM31" i="1"/>
  <c r="BU25" i="1"/>
  <c r="BY9" i="1"/>
  <c r="CC25" i="1"/>
  <c r="BR26" i="1"/>
  <c r="CD31" i="1"/>
  <c r="BV30" i="1"/>
  <c r="BM27" i="1"/>
  <c r="BQ19" i="1"/>
  <c r="BJ13" i="1"/>
  <c r="BM26" i="1"/>
  <c r="CH10" i="1"/>
  <c r="BQ15" i="1"/>
  <c r="BZ19" i="1"/>
  <c r="BU16" i="1"/>
  <c r="BY30" i="1"/>
  <c r="CC10" i="1"/>
  <c r="CG22" i="1"/>
  <c r="BJ31" i="1"/>
  <c r="BR9" i="1"/>
  <c r="CD29" i="1"/>
  <c r="BW24" i="1"/>
  <c r="CI16" i="1"/>
  <c r="CA25" i="1"/>
  <c r="BK19" i="1"/>
  <c r="CA29" i="1"/>
  <c r="CI25" i="1"/>
  <c r="BK17" i="1"/>
  <c r="BK23" i="1"/>
  <c r="BO32" i="1"/>
  <c r="BO11" i="1"/>
  <c r="BO21" i="1"/>
  <c r="BS28" i="1"/>
  <c r="BS15" i="1"/>
  <c r="CE29" i="1"/>
  <c r="CE15" i="1"/>
  <c r="CH856" i="1"/>
  <c r="CH855" i="1"/>
  <c r="CH850" i="1"/>
  <c r="CH857" i="1"/>
  <c r="CH865" i="1"/>
  <c r="CH847" i="1"/>
  <c r="CH868" i="1"/>
  <c r="CH852" i="1"/>
  <c r="CH854" i="1"/>
  <c r="CH849" i="1"/>
  <c r="CH867" i="1"/>
  <c r="CH863" i="1"/>
  <c r="BP850" i="1"/>
  <c r="CH861" i="1"/>
  <c r="CH860" i="1"/>
  <c r="CB857" i="1"/>
  <c r="CB849" i="1"/>
  <c r="CB863" i="1"/>
  <c r="CB860" i="1"/>
  <c r="CB851" i="1"/>
  <c r="CB868" i="1"/>
  <c r="CB861" i="1"/>
  <c r="CB854" i="1"/>
  <c r="CB866" i="1"/>
  <c r="CB859" i="1"/>
  <c r="CI846" i="1"/>
  <c r="BU851" i="1"/>
  <c r="BP853" i="1"/>
  <c r="CB853" i="1"/>
  <c r="BP854" i="1"/>
  <c r="BP848" i="1"/>
  <c r="CE848" i="1"/>
  <c r="CH866" i="1"/>
  <c r="CH853" i="1"/>
  <c r="CH864" i="1"/>
  <c r="BU850" i="1"/>
  <c r="CB856" i="1"/>
  <c r="BR868" i="1"/>
  <c r="BR852" i="1"/>
  <c r="BR865" i="1"/>
  <c r="BR859" i="1"/>
  <c r="BR862" i="1"/>
  <c r="BR854" i="1"/>
  <c r="BR864" i="1"/>
  <c r="BR848" i="1"/>
  <c r="BR851" i="1"/>
  <c r="BR858" i="1"/>
  <c r="BR861" i="1"/>
  <c r="BR847" i="1"/>
  <c r="BV869" i="1"/>
  <c r="BV853" i="1"/>
  <c r="BV858" i="1"/>
  <c r="BV848" i="1"/>
  <c r="BV851" i="1"/>
  <c r="BV862" i="1"/>
  <c r="BV865" i="1"/>
  <c r="BV849" i="1"/>
  <c r="BV868" i="1"/>
  <c r="BV847" i="1"/>
  <c r="BV850" i="1"/>
  <c r="BV855" i="1"/>
  <c r="BY866" i="1"/>
  <c r="BY861" i="1"/>
  <c r="BY856" i="1"/>
  <c r="BY850" i="1"/>
  <c r="BY865" i="1"/>
  <c r="BY860" i="1"/>
  <c r="BY854" i="1"/>
  <c r="BY849" i="1"/>
  <c r="CF867" i="1"/>
  <c r="CF855" i="1"/>
  <c r="CF849" i="1"/>
  <c r="CF860" i="1"/>
  <c r="CF846" i="1"/>
  <c r="CF866" i="1"/>
  <c r="CF864" i="1"/>
  <c r="CF852" i="1"/>
  <c r="CF861" i="1"/>
  <c r="CF859" i="1"/>
  <c r="BP863" i="1"/>
  <c r="BP859" i="1"/>
  <c r="BP855" i="1"/>
  <c r="BP864" i="1"/>
  <c r="BP868" i="1"/>
  <c r="BP862" i="1"/>
  <c r="BP866" i="1"/>
  <c r="BP865" i="1"/>
  <c r="BP858" i="1"/>
  <c r="BP847" i="1"/>
  <c r="BP867" i="1"/>
  <c r="CH851" i="1"/>
  <c r="BP851" i="1"/>
  <c r="BP869" i="1"/>
  <c r="BU867" i="1"/>
  <c r="BU869" i="1"/>
  <c r="BU864" i="1"/>
  <c r="BU858" i="1"/>
  <c r="BU853" i="1"/>
  <c r="BU848" i="1"/>
  <c r="BU868" i="1"/>
  <c r="BU862" i="1"/>
  <c r="BU857" i="1"/>
  <c r="BU852" i="1"/>
  <c r="BU846" i="1"/>
  <c r="BU863" i="1"/>
  <c r="BP856" i="1"/>
  <c r="CB852" i="1"/>
  <c r="CB850" i="1"/>
  <c r="CB869" i="1"/>
  <c r="BP849" i="1"/>
  <c r="CE859" i="1"/>
  <c r="CH862" i="1"/>
  <c r="CH858" i="1"/>
  <c r="CH869" i="1"/>
  <c r="BU854" i="1"/>
  <c r="BU865" i="1"/>
  <c r="CB846" i="1"/>
  <c r="BP846" i="1"/>
  <c r="CI852" i="1"/>
  <c r="BL854" i="1"/>
  <c r="BL857" i="1"/>
  <c r="BL847" i="1"/>
  <c r="BL869" i="1"/>
  <c r="BL858" i="1"/>
  <c r="BL868" i="1"/>
  <c r="BL866" i="1"/>
  <c r="BL862" i="1"/>
  <c r="BL864" i="1"/>
  <c r="BL849" i="1"/>
  <c r="BL867" i="1"/>
  <c r="BO869" i="1"/>
  <c r="CA648" i="1"/>
  <c r="CF639" i="1"/>
  <c r="CF644" i="1"/>
  <c r="CF632" i="1"/>
  <c r="CF649" i="1"/>
  <c r="CF642" i="1"/>
  <c r="CB638" i="1"/>
  <c r="CB631" i="1"/>
  <c r="CB636" i="1"/>
  <c r="CB652" i="1"/>
  <c r="BX637" i="1"/>
  <c r="BX650" i="1"/>
  <c r="BX630" i="1"/>
  <c r="BX651" i="1"/>
  <c r="BX644" i="1"/>
  <c r="BT644" i="1"/>
  <c r="BT629" i="1"/>
  <c r="BT634" i="1"/>
  <c r="BT650" i="1"/>
  <c r="BP643" i="1"/>
  <c r="BP648" i="1"/>
  <c r="BP636" i="1"/>
  <c r="BP649" i="1"/>
  <c r="BP642" i="1"/>
  <c r="BL642" i="1"/>
  <c r="BL635" i="1"/>
  <c r="BL636" i="1"/>
  <c r="BL652" i="1"/>
  <c r="CE632" i="1"/>
  <c r="CH638" i="1"/>
  <c r="CH644" i="1"/>
  <c r="CH652" i="1"/>
  <c r="CD637" i="1"/>
  <c r="CD643" i="1"/>
  <c r="CD652" i="1"/>
  <c r="BZ644" i="1"/>
  <c r="BZ642" i="1"/>
  <c r="BZ651" i="1"/>
  <c r="BV643" i="1"/>
  <c r="BV641" i="1"/>
  <c r="BV650" i="1"/>
  <c r="BR642" i="1"/>
  <c r="BR644" i="1"/>
  <c r="BR649" i="1"/>
  <c r="BN633" i="1"/>
  <c r="BN639" i="1"/>
  <c r="BN648" i="1"/>
  <c r="BJ632" i="1"/>
  <c r="BJ638" i="1"/>
  <c r="BJ647" i="1"/>
  <c r="CF647" i="1"/>
  <c r="CF635" i="1"/>
  <c r="CF640" i="1"/>
  <c r="CF630" i="1"/>
  <c r="CB646" i="1"/>
  <c r="CB634" i="1"/>
  <c r="CB640" i="1"/>
  <c r="CB629" i="1"/>
  <c r="BX645" i="1"/>
  <c r="BX638" i="1"/>
  <c r="BX639" i="1"/>
  <c r="BX632" i="1"/>
  <c r="BT632" i="1"/>
  <c r="BT637" i="1"/>
  <c r="BT638" i="1"/>
  <c r="BP651" i="1"/>
  <c r="BP631" i="1"/>
  <c r="BP644" i="1"/>
  <c r="BP630" i="1"/>
  <c r="BL650" i="1"/>
  <c r="BL630" i="1"/>
  <c r="BL640" i="1"/>
  <c r="BL629" i="1"/>
  <c r="BS646" i="1"/>
  <c r="CF511" i="1"/>
  <c r="CF518" i="1"/>
  <c r="CF523" i="1"/>
  <c r="CF520" i="1"/>
  <c r="CF509" i="1"/>
  <c r="CF525" i="1"/>
  <c r="CB510" i="1"/>
  <c r="CB517" i="1"/>
  <c r="CB522" i="1"/>
  <c r="CB519" i="1"/>
  <c r="CB512" i="1"/>
  <c r="CB528" i="1"/>
  <c r="BX509" i="1"/>
  <c r="BX516" i="1"/>
  <c r="BX521" i="1"/>
  <c r="BX518" i="1"/>
  <c r="BX511" i="1"/>
  <c r="BX527" i="1"/>
  <c r="BT508" i="1"/>
  <c r="BT515" i="1"/>
  <c r="BT528" i="1"/>
  <c r="BT517" i="1"/>
  <c r="BT510" i="1"/>
  <c r="BT526" i="1"/>
  <c r="BP507" i="1"/>
  <c r="BP514" i="1"/>
  <c r="BP527" i="1"/>
  <c r="BP520" i="1"/>
  <c r="BP509" i="1"/>
  <c r="BP525" i="1"/>
  <c r="BL506" i="1"/>
  <c r="BL513" i="1"/>
  <c r="BL526" i="1"/>
  <c r="BL519" i="1"/>
  <c r="BL512" i="1"/>
  <c r="BL528" i="1"/>
  <c r="CH518" i="1"/>
  <c r="CD524" i="1"/>
  <c r="CD507" i="1"/>
  <c r="BZ516" i="1"/>
  <c r="BV522" i="1"/>
  <c r="BV505" i="1"/>
  <c r="BR514" i="1"/>
  <c r="BN528" i="1"/>
  <c r="BN507" i="1"/>
  <c r="BJ520" i="1"/>
  <c r="CF514" i="1"/>
  <c r="CF527" i="1"/>
  <c r="CF507" i="1"/>
  <c r="CF512" i="1"/>
  <c r="CF528" i="1"/>
  <c r="CB513" i="1"/>
  <c r="CB526" i="1"/>
  <c r="CB506" i="1"/>
  <c r="CB511" i="1"/>
  <c r="CB527" i="1"/>
  <c r="BX520" i="1"/>
  <c r="BX525" i="1"/>
  <c r="BX505" i="1"/>
  <c r="BX510" i="1"/>
  <c r="BX526" i="1"/>
  <c r="BT519" i="1"/>
  <c r="BT524" i="1"/>
  <c r="BT512" i="1"/>
  <c r="BT509" i="1"/>
  <c r="BT525" i="1"/>
  <c r="BP518" i="1"/>
  <c r="BP523" i="1"/>
  <c r="BP511" i="1"/>
  <c r="BP512" i="1"/>
  <c r="BP528" i="1"/>
  <c r="BL517" i="1"/>
  <c r="BL522" i="1"/>
  <c r="BL510" i="1"/>
  <c r="BL511" i="1"/>
  <c r="BL527" i="1"/>
  <c r="CH525" i="1"/>
  <c r="CD517" i="1"/>
  <c r="BZ523" i="1"/>
  <c r="BZ506" i="1"/>
  <c r="BR521" i="1"/>
  <c r="BR508" i="1"/>
  <c r="BJ527" i="1"/>
  <c r="BJ506" i="1"/>
  <c r="CG483" i="1"/>
  <c r="CG487" i="1"/>
  <c r="CG477" i="1"/>
  <c r="CG497" i="1"/>
  <c r="CG494" i="1"/>
  <c r="CC487" i="1"/>
  <c r="CC475" i="1"/>
  <c r="CC488" i="1"/>
  <c r="CC485" i="1"/>
  <c r="BY489" i="1"/>
  <c r="BY485" i="1"/>
  <c r="BY475" i="1"/>
  <c r="BY495" i="1"/>
  <c r="BY496" i="1"/>
  <c r="BU485" i="1"/>
  <c r="BU481" i="1"/>
  <c r="BU486" i="1"/>
  <c r="BU483" i="1"/>
  <c r="BQ487" i="1"/>
  <c r="BQ483" i="1"/>
  <c r="BQ477" i="1"/>
  <c r="BQ497" i="1"/>
  <c r="BM478" i="1"/>
  <c r="BM474" i="1"/>
  <c r="BM480" i="1"/>
  <c r="BM489" i="1"/>
  <c r="CI486" i="1"/>
  <c r="CG488" i="1"/>
  <c r="CG476" i="1"/>
  <c r="CG489" i="1"/>
  <c r="CG482" i="1"/>
  <c r="CC482" i="1"/>
  <c r="CC486" i="1"/>
  <c r="CC476" i="1"/>
  <c r="CC496" i="1"/>
  <c r="CC497" i="1"/>
  <c r="BY486" i="1"/>
  <c r="BY474" i="1"/>
  <c r="BY487" i="1"/>
  <c r="BY484" i="1"/>
  <c r="BU488" i="1"/>
  <c r="BU484" i="1"/>
  <c r="BU474" i="1"/>
  <c r="BU494" i="1"/>
  <c r="BU495" i="1"/>
  <c r="BQ484" i="1"/>
  <c r="BQ480" i="1"/>
  <c r="BQ489" i="1"/>
  <c r="BQ482" i="1"/>
  <c r="BM494" i="1"/>
  <c r="BM487" i="1"/>
  <c r="CH389" i="1"/>
  <c r="CH384" i="1"/>
  <c r="CD387" i="1"/>
  <c r="BV385" i="1"/>
  <c r="BN383" i="1"/>
  <c r="BJ389" i="1"/>
  <c r="BJ400" i="1"/>
  <c r="BJ384" i="1"/>
  <c r="BJ403" i="1"/>
  <c r="BJ390" i="1"/>
  <c r="BJ383" i="1"/>
  <c r="BJ397" i="1"/>
  <c r="BJ381" i="1"/>
  <c r="BJ392" i="1"/>
  <c r="BJ394" i="1"/>
  <c r="BJ387" i="1"/>
  <c r="BJ399" i="1"/>
  <c r="BJ393" i="1"/>
  <c r="BJ404" i="1"/>
  <c r="BJ388" i="1"/>
  <c r="BJ386" i="1"/>
  <c r="BJ398" i="1"/>
  <c r="BJ391" i="1"/>
  <c r="BN390" i="1"/>
  <c r="BN397" i="1"/>
  <c r="BN381" i="1"/>
  <c r="BN404" i="1"/>
  <c r="BN391" i="1"/>
  <c r="BN384" i="1"/>
  <c r="BN398" i="1"/>
  <c r="BN382" i="1"/>
  <c r="BN389" i="1"/>
  <c r="BN395" i="1"/>
  <c r="BN388" i="1"/>
  <c r="BN400" i="1"/>
  <c r="BN394" i="1"/>
  <c r="BN401" i="1"/>
  <c r="BN385" i="1"/>
  <c r="BN387" i="1"/>
  <c r="BN399" i="1"/>
  <c r="BN392" i="1"/>
  <c r="BR391" i="1"/>
  <c r="BR398" i="1"/>
  <c r="BR382" i="1"/>
  <c r="BR397" i="1"/>
  <c r="BR392" i="1"/>
  <c r="BR385" i="1"/>
  <c r="BR399" i="1"/>
  <c r="BR383" i="1"/>
  <c r="BR390" i="1"/>
  <c r="BR396" i="1"/>
  <c r="BR381" i="1"/>
  <c r="BR401" i="1"/>
  <c r="BR395" i="1"/>
  <c r="BR402" i="1"/>
  <c r="BR386" i="1"/>
  <c r="BR388" i="1"/>
  <c r="BR400" i="1"/>
  <c r="BR393" i="1"/>
  <c r="BV392" i="1"/>
  <c r="BV399" i="1"/>
  <c r="BV383" i="1"/>
  <c r="BV398" i="1"/>
  <c r="BV393" i="1"/>
  <c r="BV386" i="1"/>
  <c r="BV400" i="1"/>
  <c r="BV384" i="1"/>
  <c r="BV391" i="1"/>
  <c r="BV389" i="1"/>
  <c r="BV382" i="1"/>
  <c r="BV402" i="1"/>
  <c r="BV396" i="1"/>
  <c r="BV403" i="1"/>
  <c r="BV387" i="1"/>
  <c r="BV381" i="1"/>
  <c r="BV401" i="1"/>
  <c r="BV394" i="1"/>
  <c r="BZ389" i="1"/>
  <c r="BZ400" i="1"/>
  <c r="BZ384" i="1"/>
  <c r="BZ399" i="1"/>
  <c r="BZ394" i="1"/>
  <c r="BZ387" i="1"/>
  <c r="BZ397" i="1"/>
  <c r="BZ381" i="1"/>
  <c r="BZ392" i="1"/>
  <c r="BZ390" i="1"/>
  <c r="BZ383" i="1"/>
  <c r="BZ403" i="1"/>
  <c r="BZ393" i="1"/>
  <c r="BZ404" i="1"/>
  <c r="BZ388" i="1"/>
  <c r="BZ382" i="1"/>
  <c r="BZ402" i="1"/>
  <c r="BZ395" i="1"/>
  <c r="CD390" i="1"/>
  <c r="CD397" i="1"/>
  <c r="CD381" i="1"/>
  <c r="CD400" i="1"/>
  <c r="CD395" i="1"/>
  <c r="CD388" i="1"/>
  <c r="CD398" i="1"/>
  <c r="CD382" i="1"/>
  <c r="CD389" i="1"/>
  <c r="CD391" i="1"/>
  <c r="CD384" i="1"/>
  <c r="CD404" i="1"/>
  <c r="CD394" i="1"/>
  <c r="CD401" i="1"/>
  <c r="CD385" i="1"/>
  <c r="CD383" i="1"/>
  <c r="CD403" i="1"/>
  <c r="CD396" i="1"/>
  <c r="CH391" i="1"/>
  <c r="CH398" i="1"/>
  <c r="CH382" i="1"/>
  <c r="CH401" i="1"/>
  <c r="CH396" i="1"/>
  <c r="CH381" i="1"/>
  <c r="CH399" i="1"/>
  <c r="CH383" i="1"/>
  <c r="CH390" i="1"/>
  <c r="CH392" i="1"/>
  <c r="CH385" i="1"/>
  <c r="CH397" i="1"/>
  <c r="CH388" i="1"/>
  <c r="CH400" i="1"/>
  <c r="CH387" i="1"/>
  <c r="CD392" i="1"/>
  <c r="CD402" i="1"/>
  <c r="BZ396" i="1"/>
  <c r="BV390" i="1"/>
  <c r="BV404" i="1"/>
  <c r="BR394" i="1"/>
  <c r="BN396" i="1"/>
  <c r="BN402" i="1"/>
  <c r="BJ396" i="1"/>
  <c r="CF384" i="1"/>
  <c r="BX400" i="1"/>
  <c r="BT394" i="1"/>
  <c r="BP384" i="1"/>
  <c r="CF402" i="1"/>
  <c r="CB396" i="1"/>
  <c r="BX382" i="1"/>
  <c r="BP398" i="1"/>
  <c r="BL392" i="1"/>
  <c r="CH351" i="1"/>
  <c r="CH363" i="1"/>
  <c r="CH367" i="1"/>
  <c r="CD355" i="1"/>
  <c r="CD359" i="1"/>
  <c r="CD371" i="1"/>
  <c r="BZ351" i="1"/>
  <c r="BZ363" i="1"/>
  <c r="BZ367" i="1"/>
  <c r="BV355" i="1"/>
  <c r="BV359" i="1"/>
  <c r="BV371" i="1"/>
  <c r="BR351" i="1"/>
  <c r="BR363" i="1"/>
  <c r="BR367" i="1"/>
  <c r="BN355" i="1"/>
  <c r="BN359" i="1"/>
  <c r="BN371" i="1"/>
  <c r="BJ351" i="1"/>
  <c r="BJ355" i="1"/>
  <c r="BJ359" i="1"/>
  <c r="BJ363" i="1"/>
  <c r="BJ367" i="1"/>
  <c r="BJ371" i="1"/>
  <c r="CF353" i="1"/>
  <c r="CF360" i="1"/>
  <c r="CF373" i="1"/>
  <c r="CF362" i="1"/>
  <c r="CF355" i="1"/>
  <c r="CF371" i="1"/>
  <c r="CB352" i="1"/>
  <c r="CB359" i="1"/>
  <c r="CB372" i="1"/>
  <c r="CB365" i="1"/>
  <c r="CB354" i="1"/>
  <c r="CB370" i="1"/>
  <c r="BX351" i="1"/>
  <c r="BX358" i="1"/>
  <c r="BX371" i="1"/>
  <c r="BX364" i="1"/>
  <c r="BX357" i="1"/>
  <c r="BX373" i="1"/>
  <c r="BT350" i="1"/>
  <c r="BT365" i="1"/>
  <c r="BT370" i="1"/>
  <c r="BT363" i="1"/>
  <c r="BT356" i="1"/>
  <c r="BT372" i="1"/>
  <c r="BP357" i="1"/>
  <c r="BP364" i="1"/>
  <c r="BP369" i="1"/>
  <c r="BP362" i="1"/>
  <c r="BP355" i="1"/>
  <c r="BP371" i="1"/>
  <c r="BL356" i="1"/>
  <c r="BL363" i="1"/>
  <c r="BL368" i="1"/>
  <c r="BL365" i="1"/>
  <c r="BL354" i="1"/>
  <c r="BL370" i="1"/>
  <c r="CH357" i="1"/>
  <c r="CH361" i="1"/>
  <c r="CD353" i="1"/>
  <c r="CD357" i="1"/>
  <c r="CD369" i="1"/>
  <c r="BZ353" i="1"/>
  <c r="BZ365" i="1"/>
  <c r="BZ369" i="1"/>
  <c r="BV361" i="1"/>
  <c r="BV365" i="1"/>
  <c r="BR357" i="1"/>
  <c r="BR361" i="1"/>
  <c r="BN353" i="1"/>
  <c r="BN357" i="1"/>
  <c r="BN369" i="1"/>
  <c r="BJ353" i="1"/>
  <c r="BJ357" i="1"/>
  <c r="BJ361" i="1"/>
  <c r="BJ365" i="1"/>
  <c r="BJ369" i="1"/>
  <c r="CF364" i="1"/>
  <c r="CF369" i="1"/>
  <c r="CF357" i="1"/>
  <c r="CF354" i="1"/>
  <c r="CF370" i="1"/>
  <c r="CB363" i="1"/>
  <c r="CB368" i="1"/>
  <c r="CB356" i="1"/>
  <c r="CB357" i="1"/>
  <c r="CB373" i="1"/>
  <c r="BX362" i="1"/>
  <c r="BX367" i="1"/>
  <c r="BX355" i="1"/>
  <c r="BX356" i="1"/>
  <c r="BX372" i="1"/>
  <c r="BT361" i="1"/>
  <c r="BT366" i="1"/>
  <c r="BT354" i="1"/>
  <c r="BT355" i="1"/>
  <c r="BT371" i="1"/>
  <c r="BP360" i="1"/>
  <c r="BP373" i="1"/>
  <c r="BP353" i="1"/>
  <c r="BP354" i="1"/>
  <c r="BP370" i="1"/>
  <c r="BL359" i="1"/>
  <c r="BL372" i="1"/>
  <c r="BL352" i="1"/>
  <c r="BL357" i="1"/>
  <c r="BL373" i="1"/>
  <c r="CF322" i="1"/>
  <c r="CB331" i="1"/>
  <c r="BX326" i="1"/>
  <c r="BX342" i="1"/>
  <c r="BT336" i="1"/>
  <c r="BP334" i="1"/>
  <c r="BL330" i="1"/>
  <c r="CH331" i="1"/>
  <c r="CH338" i="1"/>
  <c r="CH341" i="1"/>
  <c r="CH333" i="1"/>
  <c r="CH322" i="1"/>
  <c r="CH339" i="1"/>
  <c r="CD333" i="1"/>
  <c r="CD323" i="1"/>
  <c r="CD320" i="1"/>
  <c r="CD334" i="1"/>
  <c r="CD321" i="1"/>
  <c r="CD342" i="1"/>
  <c r="BZ332" i="1"/>
  <c r="BZ342" i="1"/>
  <c r="BZ339" i="1"/>
  <c r="BZ331" i="1"/>
  <c r="BZ320" i="1"/>
  <c r="BZ341" i="1"/>
  <c r="BV333" i="1"/>
  <c r="BV321" i="1"/>
  <c r="BV326" i="1"/>
  <c r="BV336" i="1"/>
  <c r="BV327" i="1"/>
  <c r="BV340" i="1"/>
  <c r="BR331" i="1"/>
  <c r="BR338" i="1"/>
  <c r="BR328" i="1"/>
  <c r="BR333" i="1"/>
  <c r="BR326" i="1"/>
  <c r="BR339" i="1"/>
  <c r="BN333" i="1"/>
  <c r="BN319" i="1"/>
  <c r="BN320" i="1"/>
  <c r="BN334" i="1"/>
  <c r="BN325" i="1"/>
  <c r="BN342" i="1"/>
  <c r="BJ334" i="1"/>
  <c r="BJ326" i="1"/>
  <c r="BJ327" i="1"/>
  <c r="BJ337" i="1"/>
  <c r="BJ324" i="1"/>
  <c r="BJ341" i="1"/>
  <c r="CF323" i="1"/>
  <c r="CB325" i="1"/>
  <c r="BX331" i="1"/>
  <c r="BT322" i="1"/>
  <c r="BP324" i="1"/>
  <c r="BP340" i="1"/>
  <c r="BL336" i="1"/>
  <c r="CH323" i="1"/>
  <c r="CH334" i="1"/>
  <c r="CH324" i="1"/>
  <c r="CH325" i="1"/>
  <c r="CH337" i="1"/>
  <c r="CD326" i="1"/>
  <c r="CD337" i="1"/>
  <c r="CD331" i="1"/>
  <c r="CD328" i="1"/>
  <c r="CD338" i="1"/>
  <c r="BZ325" i="1"/>
  <c r="BZ336" i="1"/>
  <c r="BZ326" i="1"/>
  <c r="BZ323" i="1"/>
  <c r="BZ335" i="1"/>
  <c r="BV324" i="1"/>
  <c r="BV337" i="1"/>
  <c r="BV329" i="1"/>
  <c r="BV332" i="1"/>
  <c r="BV319" i="1"/>
  <c r="BR323" i="1"/>
  <c r="BR334" i="1"/>
  <c r="BR320" i="1"/>
  <c r="BR325" i="1"/>
  <c r="BR337" i="1"/>
  <c r="BN326" i="1"/>
  <c r="BN337" i="1"/>
  <c r="BN327" i="1"/>
  <c r="BN328" i="1"/>
  <c r="BN338" i="1"/>
  <c r="BJ325" i="1"/>
  <c r="BJ338" i="1"/>
  <c r="BJ319" i="1"/>
  <c r="BJ333" i="1"/>
  <c r="BJ342" i="1"/>
  <c r="CA836" i="1"/>
  <c r="BS816" i="1"/>
  <c r="BO823" i="1"/>
  <c r="CI818" i="1"/>
  <c r="BK824" i="1"/>
  <c r="CF836" i="1"/>
  <c r="CB820" i="1"/>
  <c r="BX834" i="1"/>
  <c r="BP821" i="1"/>
  <c r="BL836" i="1"/>
  <c r="CB817" i="1"/>
  <c r="BL835" i="1"/>
  <c r="CH787" i="1"/>
  <c r="CD784" i="1"/>
  <c r="CD793" i="1"/>
  <c r="BZ788" i="1"/>
  <c r="BZ802" i="1"/>
  <c r="BV795" i="1"/>
  <c r="BR789" i="1"/>
  <c r="BR798" i="1"/>
  <c r="BN796" i="1"/>
  <c r="BN803" i="1"/>
  <c r="BJ785" i="1"/>
  <c r="CF830" i="1"/>
  <c r="BX835" i="1"/>
  <c r="BT815" i="1"/>
  <c r="BP819" i="1"/>
  <c r="BT816" i="1"/>
  <c r="CH789" i="1"/>
  <c r="CH788" i="1"/>
  <c r="CD802" i="1"/>
  <c r="BZ807" i="1"/>
  <c r="BZ785" i="1"/>
  <c r="BV786" i="1"/>
  <c r="BV789" i="1"/>
  <c r="BR807" i="1"/>
  <c r="BN784" i="1"/>
  <c r="BN790" i="1"/>
  <c r="BJ805" i="1"/>
  <c r="BJ790" i="1"/>
  <c r="BZ817" i="1"/>
  <c r="BS829" i="1"/>
  <c r="CC784" i="1"/>
  <c r="BU792" i="1"/>
  <c r="BM800" i="1"/>
  <c r="CF797" i="1"/>
  <c r="CA835" i="1"/>
  <c r="BS826" i="1"/>
  <c r="CE832" i="1"/>
  <c r="BK822" i="1"/>
  <c r="BY784" i="1"/>
  <c r="BQ788" i="1"/>
  <c r="BZ835" i="1"/>
  <c r="BP790" i="1"/>
  <c r="BW827" i="1"/>
  <c r="BK820" i="1"/>
  <c r="BN837" i="1"/>
  <c r="CE818" i="1"/>
  <c r="BW833" i="1"/>
  <c r="BO838" i="1"/>
  <c r="CG788" i="1"/>
  <c r="CC792" i="1"/>
  <c r="BY792" i="1"/>
  <c r="BU800" i="1"/>
  <c r="BQ804" i="1"/>
  <c r="CF792" i="1"/>
  <c r="BX804" i="1"/>
  <c r="CE817" i="1"/>
  <c r="BS815" i="1"/>
  <c r="CH826" i="1"/>
  <c r="CF817" i="1"/>
  <c r="CF819" i="1"/>
  <c r="CB832" i="1"/>
  <c r="BT821" i="1"/>
  <c r="BP832" i="1"/>
  <c r="BL823" i="1"/>
  <c r="CF822" i="1"/>
  <c r="BT822" i="1"/>
  <c r="CH797" i="1"/>
  <c r="CH807" i="1"/>
  <c r="CH800" i="1"/>
  <c r="CD806" i="1"/>
  <c r="CD791" i="1"/>
  <c r="BZ793" i="1"/>
  <c r="BZ800" i="1"/>
  <c r="BV798" i="1"/>
  <c r="BV791" i="1"/>
  <c r="BR793" i="1"/>
  <c r="BR787" i="1"/>
  <c r="BR800" i="1"/>
  <c r="BN798" i="1"/>
  <c r="BN791" i="1"/>
  <c r="BJ793" i="1"/>
  <c r="BJ796" i="1"/>
  <c r="CE833" i="1"/>
  <c r="BW837" i="1"/>
  <c r="CG792" i="1"/>
  <c r="CC796" i="1"/>
  <c r="BY804" i="1"/>
  <c r="BQ784" i="1"/>
  <c r="BM784" i="1"/>
  <c r="BL804" i="1"/>
  <c r="BL788" i="1"/>
  <c r="BL801" i="1"/>
  <c r="BL807" i="1"/>
  <c r="BL790" i="1"/>
  <c r="BL793" i="1"/>
  <c r="BL800" i="1"/>
  <c r="BL784" i="1"/>
  <c r="BL787" i="1"/>
  <c r="BL806" i="1"/>
  <c r="BL789" i="1"/>
  <c r="BL799" i="1"/>
  <c r="BL796" i="1"/>
  <c r="BL803" i="1"/>
  <c r="BL786" i="1"/>
  <c r="BL805" i="1"/>
  <c r="BL795" i="1"/>
  <c r="BL798" i="1"/>
  <c r="BP805" i="1"/>
  <c r="BP789" i="1"/>
  <c r="BP794" i="1"/>
  <c r="BP784" i="1"/>
  <c r="BP807" i="1"/>
  <c r="BP786" i="1"/>
  <c r="BP801" i="1"/>
  <c r="BP785" i="1"/>
  <c r="BP800" i="1"/>
  <c r="BP804" i="1"/>
  <c r="BP806" i="1"/>
  <c r="BP792" i="1"/>
  <c r="BP797" i="1"/>
  <c r="BP796" i="1"/>
  <c r="BP799" i="1"/>
  <c r="BP803" i="1"/>
  <c r="BP788" i="1"/>
  <c r="BP791" i="1"/>
  <c r="BT806" i="1"/>
  <c r="BT790" i="1"/>
  <c r="BT803" i="1"/>
  <c r="BT807" i="1"/>
  <c r="BT785" i="1"/>
  <c r="BT795" i="1"/>
  <c r="BT802" i="1"/>
  <c r="BT786" i="1"/>
  <c r="BT789" i="1"/>
  <c r="BT793" i="1"/>
  <c r="BT784" i="1"/>
  <c r="BT801" i="1"/>
  <c r="BT798" i="1"/>
  <c r="BT805" i="1"/>
  <c r="BT788" i="1"/>
  <c r="BT792" i="1"/>
  <c r="BT797" i="1"/>
  <c r="BT800" i="1"/>
  <c r="BX807" i="1"/>
  <c r="BX791" i="1"/>
  <c r="BX796" i="1"/>
  <c r="BX786" i="1"/>
  <c r="BX789" i="1"/>
  <c r="BX792" i="1"/>
  <c r="BX803" i="1"/>
  <c r="BX787" i="1"/>
  <c r="BX802" i="1"/>
  <c r="BX785" i="1"/>
  <c r="BX788" i="1"/>
  <c r="BX806" i="1"/>
  <c r="BX799" i="1"/>
  <c r="BX798" i="1"/>
  <c r="BX801" i="1"/>
  <c r="BX784" i="1"/>
  <c r="BX794" i="1"/>
  <c r="BX805" i="1"/>
  <c r="CB804" i="1"/>
  <c r="CB788" i="1"/>
  <c r="CB805" i="1"/>
  <c r="CB795" i="1"/>
  <c r="CB798" i="1"/>
  <c r="CB801" i="1"/>
  <c r="CB800" i="1"/>
  <c r="CB784" i="1"/>
  <c r="CB791" i="1"/>
  <c r="CB794" i="1"/>
  <c r="CB797" i="1"/>
  <c r="CB787" i="1"/>
  <c r="CB796" i="1"/>
  <c r="CB807" i="1"/>
  <c r="CB790" i="1"/>
  <c r="CB793" i="1"/>
  <c r="CB803" i="1"/>
  <c r="CF805" i="1"/>
  <c r="CF789" i="1"/>
  <c r="CF798" i="1"/>
  <c r="CF802" i="1"/>
  <c r="CF807" i="1"/>
  <c r="CF790" i="1"/>
  <c r="CF801" i="1"/>
  <c r="CF785" i="1"/>
  <c r="CF784" i="1"/>
  <c r="CF788" i="1"/>
  <c r="CF806" i="1"/>
  <c r="CF796" i="1"/>
  <c r="BJ816" i="1"/>
  <c r="BJ820" i="1"/>
  <c r="BR827" i="1"/>
  <c r="BR825" i="1"/>
  <c r="CD836" i="1"/>
  <c r="BZ837" i="1"/>
  <c r="BR826" i="1"/>
  <c r="BJ833" i="1"/>
  <c r="CF794" i="1"/>
  <c r="CF786" i="1"/>
  <c r="CF799" i="1"/>
  <c r="CB785" i="1"/>
  <c r="CB789" i="1"/>
  <c r="BX793" i="1"/>
  <c r="BX795" i="1"/>
  <c r="BT787" i="1"/>
  <c r="BP787" i="1"/>
  <c r="BP793" i="1"/>
  <c r="BL785" i="1"/>
  <c r="CD821" i="1"/>
  <c r="BV820" i="1"/>
  <c r="BN832" i="1"/>
  <c r="CF795" i="1"/>
  <c r="CF787" i="1"/>
  <c r="CF800" i="1"/>
  <c r="CB786" i="1"/>
  <c r="CB806" i="1"/>
  <c r="BX790" i="1"/>
  <c r="BT799" i="1"/>
  <c r="BT804" i="1"/>
  <c r="BP802" i="1"/>
  <c r="BL797" i="1"/>
  <c r="BL802" i="1"/>
  <c r="CH823" i="1"/>
  <c r="BZ819" i="1"/>
  <c r="BV829" i="1"/>
  <c r="CF791" i="1"/>
  <c r="CF803" i="1"/>
  <c r="CF793" i="1"/>
  <c r="CB802" i="1"/>
  <c r="CB792" i="1"/>
  <c r="BX800" i="1"/>
  <c r="BT796" i="1"/>
  <c r="BT794" i="1"/>
  <c r="BP798" i="1"/>
  <c r="BL794" i="1"/>
  <c r="BL792" i="1"/>
  <c r="BW822" i="1"/>
  <c r="BO836" i="1"/>
  <c r="CI817" i="1"/>
  <c r="CA825" i="1"/>
  <c r="CG784" i="1"/>
  <c r="CF827" i="1"/>
  <c r="CF838" i="1"/>
  <c r="CF835" i="1"/>
  <c r="BX838" i="1"/>
  <c r="BX825" i="1"/>
  <c r="BT835" i="1"/>
  <c r="BT818" i="1"/>
  <c r="BP829" i="1"/>
  <c r="BP830" i="1"/>
  <c r="BL824" i="1"/>
  <c r="CH799" i="1"/>
  <c r="CH790" i="1"/>
  <c r="CH785" i="1"/>
  <c r="CH784" i="1"/>
  <c r="CD785" i="1"/>
  <c r="CD801" i="1"/>
  <c r="CD792" i="1"/>
  <c r="BZ796" i="1"/>
  <c r="BZ787" i="1"/>
  <c r="BZ805" i="1"/>
  <c r="BZ786" i="1"/>
  <c r="BV799" i="1"/>
  <c r="BV794" i="1"/>
  <c r="BV792" i="1"/>
  <c r="BR795" i="1"/>
  <c r="BR806" i="1"/>
  <c r="BR801" i="1"/>
  <c r="BR784" i="1"/>
  <c r="BN801" i="1"/>
  <c r="BN793" i="1"/>
  <c r="BN804" i="1"/>
  <c r="BJ804" i="1"/>
  <c r="BJ787" i="1"/>
  <c r="BJ799" i="1"/>
  <c r="BJ786" i="1"/>
  <c r="BM802" i="1"/>
  <c r="BM804" i="1"/>
  <c r="BM788" i="1"/>
  <c r="BQ802" i="1"/>
  <c r="BQ796" i="1"/>
  <c r="BU802" i="1"/>
  <c r="BU804" i="1"/>
  <c r="BU788" i="1"/>
  <c r="BY802" i="1"/>
  <c r="BY796" i="1"/>
  <c r="CC802" i="1"/>
  <c r="CC804" i="1"/>
  <c r="CC788" i="1"/>
  <c r="CG802" i="1"/>
  <c r="CG796" i="1"/>
  <c r="BK826" i="1"/>
  <c r="BK819" i="1"/>
  <c r="BO817" i="1"/>
  <c r="BO826" i="1"/>
  <c r="BW832" i="1"/>
  <c r="BW835" i="1"/>
  <c r="BJ798" i="1"/>
  <c r="BJ797" i="1"/>
  <c r="BJ800" i="1"/>
  <c r="BJ789" i="1"/>
  <c r="BJ792" i="1"/>
  <c r="BJ803" i="1"/>
  <c r="BN799" i="1"/>
  <c r="BN806" i="1"/>
  <c r="BN789" i="1"/>
  <c r="BN792" i="1"/>
  <c r="BN802" i="1"/>
  <c r="BN785" i="1"/>
  <c r="BR796" i="1"/>
  <c r="BR799" i="1"/>
  <c r="BR802" i="1"/>
  <c r="BR785" i="1"/>
  <c r="BR791" i="1"/>
  <c r="BR794" i="1"/>
  <c r="BV797" i="1"/>
  <c r="BV807" i="1"/>
  <c r="BV790" i="1"/>
  <c r="BV784" i="1"/>
  <c r="BV800" i="1"/>
  <c r="BV803" i="1"/>
  <c r="BZ798" i="1"/>
  <c r="BZ801" i="1"/>
  <c r="BZ784" i="1"/>
  <c r="BZ789" i="1"/>
  <c r="BZ792" i="1"/>
  <c r="BZ795" i="1"/>
  <c r="CD799" i="1"/>
  <c r="CD794" i="1"/>
  <c r="CD797" i="1"/>
  <c r="CD800" i="1"/>
  <c r="CD786" i="1"/>
  <c r="CD789" i="1"/>
  <c r="CH796" i="1"/>
  <c r="CH803" i="1"/>
  <c r="CH786" i="1"/>
  <c r="CH805" i="1"/>
  <c r="CH795" i="1"/>
  <c r="CH798" i="1"/>
  <c r="BL831" i="1"/>
  <c r="BL820" i="1"/>
  <c r="BL817" i="1"/>
  <c r="BP837" i="1"/>
  <c r="BP833" i="1"/>
  <c r="BP817" i="1"/>
  <c r="BT828" i="1"/>
  <c r="BT825" i="1"/>
  <c r="BT832" i="1"/>
  <c r="BT829" i="1"/>
  <c r="BX816" i="1"/>
  <c r="BX819" i="1"/>
  <c r="BX833" i="1"/>
  <c r="CB838" i="1"/>
  <c r="CB816" i="1"/>
  <c r="CB819" i="1"/>
  <c r="CF837" i="1"/>
  <c r="CF815" i="1"/>
  <c r="CF824" i="1"/>
  <c r="CF816" i="1"/>
  <c r="CF820" i="1"/>
  <c r="CF832" i="1"/>
  <c r="CF826" i="1"/>
  <c r="CF821" i="1"/>
  <c r="CB827" i="1"/>
  <c r="CB836" i="1"/>
  <c r="BX815" i="1"/>
  <c r="BX821" i="1"/>
  <c r="BT827" i="1"/>
  <c r="BT836" i="1"/>
  <c r="BP825" i="1"/>
  <c r="BL818" i="1"/>
  <c r="BL834" i="1"/>
  <c r="CF828" i="1"/>
  <c r="CB828" i="1"/>
  <c r="BX817" i="1"/>
  <c r="BP824" i="1"/>
  <c r="BL827" i="1"/>
  <c r="CH794" i="1"/>
  <c r="CH806" i="1"/>
  <c r="CH801" i="1"/>
  <c r="CH792" i="1"/>
  <c r="CD790" i="1"/>
  <c r="CD805" i="1"/>
  <c r="CD796" i="1"/>
  <c r="CD787" i="1"/>
  <c r="CD807" i="1"/>
  <c r="BZ791" i="1"/>
  <c r="BZ803" i="1"/>
  <c r="BZ799" i="1"/>
  <c r="BZ794" i="1"/>
  <c r="BV804" i="1"/>
  <c r="BV787" i="1"/>
  <c r="BV796" i="1"/>
  <c r="BV785" i="1"/>
  <c r="BV805" i="1"/>
  <c r="BR790" i="1"/>
  <c r="BR786" i="1"/>
  <c r="BR797" i="1"/>
  <c r="BR792" i="1"/>
  <c r="BR808" i="1" s="1"/>
  <c r="BN786" i="1"/>
  <c r="BN797" i="1"/>
  <c r="BN788" i="1"/>
  <c r="BN787" i="1"/>
  <c r="BN807" i="1"/>
  <c r="BJ791" i="1"/>
  <c r="BJ784" i="1"/>
  <c r="BJ795" i="1"/>
  <c r="BJ794" i="1"/>
  <c r="BJ827" i="1"/>
  <c r="BJ824" i="1"/>
  <c r="BJ825" i="1"/>
  <c r="BJ831" i="1"/>
  <c r="BJ834" i="1"/>
  <c r="BJ830" i="1"/>
  <c r="BJ838" i="1"/>
  <c r="BJ822" i="1"/>
  <c r="BJ837" i="1"/>
  <c r="BJ821" i="1"/>
  <c r="BJ826" i="1"/>
  <c r="BJ828" i="1"/>
  <c r="BJ819" i="1"/>
  <c r="BN838" i="1"/>
  <c r="BN824" i="1"/>
  <c r="BN830" i="1"/>
  <c r="BN829" i="1"/>
  <c r="BN834" i="1"/>
  <c r="BN836" i="1"/>
  <c r="BN815" i="1"/>
  <c r="BN827" i="1"/>
  <c r="BN825" i="1"/>
  <c r="BN828" i="1"/>
  <c r="BN831" i="1"/>
  <c r="BR832" i="1"/>
  <c r="BR819" i="1"/>
  <c r="BR838" i="1"/>
  <c r="BR816" i="1"/>
  <c r="BR833" i="1"/>
  <c r="BR817" i="1"/>
  <c r="BR820" i="1"/>
  <c r="BR823" i="1"/>
  <c r="BR830" i="1"/>
  <c r="BV830" i="1"/>
  <c r="BV822" i="1"/>
  <c r="BV837" i="1"/>
  <c r="BV821" i="1"/>
  <c r="BV823" i="1"/>
  <c r="BV826" i="1"/>
  <c r="BV827" i="1"/>
  <c r="BV835" i="1"/>
  <c r="BV819" i="1"/>
  <c r="BZ838" i="1"/>
  <c r="BZ824" i="1"/>
  <c r="BZ827" i="1"/>
  <c r="BZ829" i="1"/>
  <c r="BZ836" i="1"/>
  <c r="BZ815" i="1"/>
  <c r="BZ818" i="1"/>
  <c r="BZ822" i="1"/>
  <c r="CD835" i="1"/>
  <c r="CD819" i="1"/>
  <c r="CD830" i="1"/>
  <c r="CD833" i="1"/>
  <c r="CD817" i="1"/>
  <c r="CD818" i="1"/>
  <c r="CD820" i="1"/>
  <c r="CD822" i="1"/>
  <c r="CD827" i="1"/>
  <c r="CH830" i="1"/>
  <c r="CH816" i="1"/>
  <c r="CH838" i="1"/>
  <c r="CH819" i="1"/>
  <c r="CH825" i="1"/>
  <c r="CH831" i="1"/>
  <c r="CH834" i="1"/>
  <c r="CH835" i="1"/>
  <c r="CH832" i="1"/>
  <c r="CH828" i="1"/>
  <c r="CH836" i="1"/>
  <c r="CH833" i="1"/>
  <c r="CD815" i="1"/>
  <c r="CD823" i="1"/>
  <c r="CD825" i="1"/>
  <c r="BZ830" i="1"/>
  <c r="BZ820" i="1"/>
  <c r="BZ821" i="1"/>
  <c r="BV816" i="1"/>
  <c r="BV831" i="1"/>
  <c r="BV834" i="1"/>
  <c r="BV833" i="1"/>
  <c r="BR828" i="1"/>
  <c r="BR831" i="1"/>
  <c r="BR829" i="1"/>
  <c r="BN820" i="1"/>
  <c r="BN817" i="1"/>
  <c r="BJ818" i="1"/>
  <c r="BJ836" i="1"/>
  <c r="CH822" i="1"/>
  <c r="CD838" i="1"/>
  <c r="BV824" i="1"/>
  <c r="BN816" i="1"/>
  <c r="BJ832" i="1"/>
  <c r="BK831" i="1"/>
  <c r="BK825" i="1"/>
  <c r="BK832" i="1"/>
  <c r="BK821" i="1"/>
  <c r="BK830" i="1"/>
  <c r="BK827" i="1"/>
  <c r="BK834" i="1"/>
  <c r="BK818" i="1"/>
  <c r="BK828" i="1"/>
  <c r="BK835" i="1"/>
  <c r="BK817" i="1"/>
  <c r="BK823" i="1"/>
  <c r="BK833" i="1"/>
  <c r="BK829" i="1"/>
  <c r="BO824" i="1"/>
  <c r="BO818" i="1"/>
  <c r="BO821" i="1"/>
  <c r="BO829" i="1"/>
  <c r="BO834" i="1"/>
  <c r="BO822" i="1"/>
  <c r="BO815" i="1"/>
  <c r="BO819" i="1"/>
  <c r="BO837" i="1"/>
  <c r="BO832" i="1"/>
  <c r="BO833" i="1"/>
  <c r="BO827" i="1"/>
  <c r="BO830" i="1"/>
  <c r="BS833" i="1"/>
  <c r="BS828" i="1"/>
  <c r="BS830" i="1"/>
  <c r="BS820" i="1"/>
  <c r="BS819" i="1"/>
  <c r="BS825" i="1"/>
  <c r="BS831" i="1"/>
  <c r="BS818" i="1"/>
  <c r="BS836" i="1"/>
  <c r="BS817" i="1"/>
  <c r="BS835" i="1"/>
  <c r="BS824" i="1"/>
  <c r="BW826" i="1"/>
  <c r="BW821" i="1"/>
  <c r="BW825" i="1"/>
  <c r="BW829" i="1"/>
  <c r="BW834" i="1"/>
  <c r="BW836" i="1"/>
  <c r="BW824" i="1"/>
  <c r="BW831" i="1"/>
  <c r="BW838" i="1"/>
  <c r="BW830" i="1"/>
  <c r="BW820" i="1"/>
  <c r="BW828" i="1"/>
  <c r="BW815" i="1"/>
  <c r="CA831" i="1"/>
  <c r="CA829" i="1"/>
  <c r="CA824" i="1"/>
  <c r="CA817" i="1"/>
  <c r="CA822" i="1"/>
  <c r="CA830" i="1"/>
  <c r="CA833" i="1"/>
  <c r="CA837" i="1"/>
  <c r="CA819" i="1"/>
  <c r="CA818" i="1"/>
  <c r="CA828" i="1"/>
  <c r="CA832" i="1"/>
  <c r="CA816" i="1"/>
  <c r="CE824" i="1"/>
  <c r="CE822" i="1"/>
  <c r="CE819" i="1"/>
  <c r="CE815" i="1"/>
  <c r="CE828" i="1"/>
  <c r="CE821" i="1"/>
  <c r="CE827" i="1"/>
  <c r="CE830" i="1"/>
  <c r="CE834" i="1"/>
  <c r="CE816" i="1"/>
  <c r="CE835" i="1"/>
  <c r="CE825" i="1"/>
  <c r="CI833" i="1"/>
  <c r="CI832" i="1"/>
  <c r="CI823" i="1"/>
  <c r="CI835" i="1"/>
  <c r="CI838" i="1"/>
  <c r="CI831" i="1"/>
  <c r="CI828" i="1"/>
  <c r="CI834" i="1"/>
  <c r="CI837" i="1"/>
  <c r="CI829" i="1"/>
  <c r="CI816" i="1"/>
  <c r="CI827" i="1"/>
  <c r="CI819" i="1"/>
  <c r="CI836" i="1"/>
  <c r="CI821" i="1"/>
  <c r="CE823" i="1"/>
  <c r="CA834" i="1"/>
  <c r="BW823" i="1"/>
  <c r="BS822" i="1"/>
  <c r="BS821" i="1"/>
  <c r="BK838" i="1"/>
  <c r="CH824" i="1"/>
  <c r="CH815" i="1"/>
  <c r="CH817" i="1"/>
  <c r="CH837" i="1"/>
  <c r="CD826" i="1"/>
  <c r="CD828" i="1"/>
  <c r="CD829" i="1"/>
  <c r="BZ823" i="1"/>
  <c r="BZ826" i="1"/>
  <c r="BZ825" i="1"/>
  <c r="BV838" i="1"/>
  <c r="BV836" i="1"/>
  <c r="BV817" i="1"/>
  <c r="BR824" i="1"/>
  <c r="BR834" i="1"/>
  <c r="BR836" i="1"/>
  <c r="BR837" i="1"/>
  <c r="BN826" i="1"/>
  <c r="BN821" i="1"/>
  <c r="BJ823" i="1"/>
  <c r="BJ817" i="1"/>
  <c r="CI815" i="1"/>
  <c r="CE826" i="1"/>
  <c r="CE837" i="1"/>
  <c r="CA821" i="1"/>
  <c r="CA823" i="1"/>
  <c r="BW816" i="1"/>
  <c r="BS823" i="1"/>
  <c r="BS832" i="1"/>
  <c r="BO831" i="1"/>
  <c r="BO835" i="1"/>
  <c r="BK836" i="1"/>
  <c r="CH827" i="1"/>
  <c r="BZ816" i="1"/>
  <c r="BV832" i="1"/>
  <c r="BN819" i="1"/>
  <c r="BJ835" i="1"/>
  <c r="CI826" i="1"/>
  <c r="CE831" i="1"/>
  <c r="CE820" i="1"/>
  <c r="CA815" i="1"/>
  <c r="BW817" i="1"/>
  <c r="BS837" i="1"/>
  <c r="BO820" i="1"/>
  <c r="BK815" i="1"/>
  <c r="CH818" i="1"/>
  <c r="CH820" i="1"/>
  <c r="CH821" i="1"/>
  <c r="CD832" i="1"/>
  <c r="CD831" i="1"/>
  <c r="CD834" i="1"/>
  <c r="CD837" i="1"/>
  <c r="BZ828" i="1"/>
  <c r="BZ831" i="1"/>
  <c r="BZ833" i="1"/>
  <c r="BV815" i="1"/>
  <c r="BV818" i="1"/>
  <c r="BV825" i="1"/>
  <c r="BR835" i="1"/>
  <c r="BR815" i="1"/>
  <c r="BR821" i="1"/>
  <c r="BN822" i="1"/>
  <c r="BN818" i="1"/>
  <c r="BN833" i="1"/>
  <c r="BJ815" i="1"/>
  <c r="BJ829" i="1"/>
  <c r="CI824" i="1"/>
  <c r="CE829" i="1"/>
  <c r="CE838" i="1"/>
  <c r="CA838" i="1"/>
  <c r="CA827" i="1"/>
  <c r="BW819" i="1"/>
  <c r="BS838" i="1"/>
  <c r="BS827" i="1"/>
  <c r="BO825" i="1"/>
  <c r="BO828" i="1"/>
  <c r="BK837" i="1"/>
  <c r="CD816" i="1"/>
  <c r="BZ832" i="1"/>
  <c r="BR822" i="1"/>
  <c r="BN835" i="1"/>
  <c r="BL830" i="1"/>
  <c r="BL825" i="1"/>
  <c r="BL822" i="1"/>
  <c r="BL833" i="1"/>
  <c r="BL837" i="1"/>
  <c r="BL828" i="1"/>
  <c r="BL821" i="1"/>
  <c r="BP838" i="1"/>
  <c r="BP834" i="1"/>
  <c r="BP820" i="1"/>
  <c r="BP836" i="1"/>
  <c r="BP815" i="1"/>
  <c r="BP827" i="1"/>
  <c r="BT838" i="1"/>
  <c r="BT820" i="1"/>
  <c r="BT823" i="1"/>
  <c r="BT817" i="1"/>
  <c r="BT837" i="1"/>
  <c r="BX829" i="1"/>
  <c r="BX827" i="1"/>
  <c r="BX837" i="1"/>
  <c r="BX826" i="1"/>
  <c r="BX828" i="1"/>
  <c r="BX820" i="1"/>
  <c r="BX830" i="1"/>
  <c r="CB833" i="1"/>
  <c r="CB823" i="1"/>
  <c r="CB829" i="1"/>
  <c r="CB815" i="1"/>
  <c r="CB826" i="1"/>
  <c r="CF834" i="1"/>
  <c r="CF831" i="1"/>
  <c r="CF823" i="1"/>
  <c r="CF818" i="1"/>
  <c r="CB837" i="1"/>
  <c r="CB831" i="1"/>
  <c r="CB834" i="1"/>
  <c r="CB822" i="1"/>
  <c r="BX832" i="1"/>
  <c r="BX823" i="1"/>
  <c r="BX824" i="1"/>
  <c r="BT826" i="1"/>
  <c r="BT834" i="1"/>
  <c r="BT833" i="1"/>
  <c r="BP826" i="1"/>
  <c r="BP831" i="1"/>
  <c r="BP818" i="1"/>
  <c r="BP835" i="1"/>
  <c r="BL826" i="1"/>
  <c r="BL816" i="1"/>
  <c r="BL829" i="1"/>
  <c r="CF829" i="1"/>
  <c r="CB824" i="1"/>
  <c r="CB830" i="1"/>
  <c r="BX822" i="1"/>
  <c r="BT819" i="1"/>
  <c r="BP828" i="1"/>
  <c r="BL832" i="1"/>
  <c r="BL815" i="1"/>
  <c r="BQ298" i="1"/>
  <c r="BV289" i="1"/>
  <c r="BV293" i="1"/>
  <c r="BV297" i="1"/>
  <c r="BV301" i="1"/>
  <c r="BV305" i="1"/>
  <c r="BV309" i="1"/>
  <c r="BR289" i="1"/>
  <c r="BR293" i="1"/>
  <c r="BR297" i="1"/>
  <c r="BR301" i="1"/>
  <c r="BR305" i="1"/>
  <c r="BR309" i="1"/>
  <c r="BU295" i="1"/>
  <c r="BU301" i="1"/>
  <c r="BQ310" i="1"/>
  <c r="BQ293" i="1"/>
  <c r="BU308" i="1"/>
  <c r="BQ300" i="1"/>
  <c r="BV290" i="1"/>
  <c r="BV294" i="1"/>
  <c r="BV298" i="1"/>
  <c r="BV302" i="1"/>
  <c r="BV306" i="1"/>
  <c r="BR290" i="1"/>
  <c r="BR294" i="1"/>
  <c r="BR298" i="1"/>
  <c r="BR302" i="1"/>
  <c r="BR306" i="1"/>
  <c r="BU311" i="1"/>
  <c r="BQ303" i="1"/>
  <c r="BT258" i="1"/>
  <c r="BT267" i="1"/>
  <c r="BT276" i="1"/>
  <c r="BP273" i="1"/>
  <c r="BP259" i="1"/>
  <c r="BP275" i="1"/>
  <c r="BT262" i="1"/>
  <c r="BT278" i="1"/>
  <c r="BT271" i="1"/>
  <c r="BT264" i="1"/>
  <c r="BT280" i="1"/>
  <c r="BT269" i="1"/>
  <c r="BP261" i="1"/>
  <c r="BP277" i="1"/>
  <c r="BP270" i="1"/>
  <c r="BP263" i="1"/>
  <c r="BP279" i="1"/>
  <c r="BP272" i="1"/>
  <c r="BT274" i="1"/>
  <c r="BT260" i="1"/>
  <c r="BT265" i="1"/>
  <c r="BP257" i="1"/>
  <c r="BP266" i="1"/>
  <c r="BP268" i="1"/>
  <c r="BT266" i="1"/>
  <c r="BT259" i="1"/>
  <c r="BT275" i="1"/>
  <c r="BT268" i="1"/>
  <c r="BT257" i="1"/>
  <c r="BP265" i="1"/>
  <c r="BP258" i="1"/>
  <c r="BP274" i="1"/>
  <c r="BP267" i="1"/>
  <c r="BP260" i="1"/>
  <c r="BU277" i="1"/>
  <c r="BR247" i="1"/>
  <c r="BR234" i="1"/>
  <c r="BW241" i="1"/>
  <c r="BW246" i="1"/>
  <c r="BS240" i="1"/>
  <c r="BS249" i="1"/>
  <c r="BS231" i="1"/>
  <c r="BS229" i="1"/>
  <c r="BS234" i="1"/>
  <c r="BV200" i="1"/>
  <c r="BV216" i="1"/>
  <c r="BV209" i="1"/>
  <c r="BV202" i="1"/>
  <c r="BV218" i="1"/>
  <c r="BQ105" i="1"/>
  <c r="BQ110" i="1"/>
  <c r="BV92" i="1"/>
  <c r="BV87" i="1"/>
  <c r="BV72" i="1"/>
  <c r="BV90" i="1"/>
  <c r="BV75" i="1"/>
  <c r="BV85" i="1"/>
  <c r="BV94" i="1"/>
  <c r="BV82" i="1"/>
  <c r="BV71" i="1"/>
  <c r="BV86" i="1"/>
  <c r="BV81" i="1"/>
  <c r="BV77" i="1"/>
  <c r="BV84" i="1"/>
  <c r="BV74" i="1"/>
  <c r="BV79" i="1"/>
  <c r="BV88" i="1"/>
  <c r="BV80" i="1"/>
  <c r="BV76" i="1"/>
  <c r="BV44" i="1"/>
  <c r="BV48" i="1"/>
  <c r="BV52" i="1"/>
  <c r="BV60" i="1"/>
  <c r="BV42" i="1"/>
  <c r="BV46" i="1"/>
  <c r="BV50" i="1"/>
  <c r="BV54" i="1"/>
  <c r="BV58" i="1"/>
  <c r="BV62" i="1"/>
  <c r="BV40" i="1"/>
  <c r="BV56" i="1"/>
  <c r="BV41" i="1"/>
  <c r="BV45" i="1"/>
  <c r="BV49" i="1"/>
  <c r="BV53" i="1"/>
  <c r="BV57" i="1"/>
  <c r="BK794" i="1"/>
  <c r="BK786" i="1"/>
  <c r="BO799" i="1"/>
  <c r="BS787" i="1"/>
  <c r="BW784" i="1"/>
  <c r="BW807" i="1"/>
  <c r="CA799" i="1"/>
  <c r="CA791" i="1"/>
  <c r="CE804" i="1"/>
  <c r="CI787" i="1"/>
  <c r="CG786" i="1"/>
  <c r="CG794" i="1"/>
  <c r="CC786" i="1"/>
  <c r="CC794" i="1"/>
  <c r="BY786" i="1"/>
  <c r="BY794" i="1"/>
  <c r="BU786" i="1"/>
  <c r="BU794" i="1"/>
  <c r="BQ786" i="1"/>
  <c r="BQ794" i="1"/>
  <c r="BM786" i="1"/>
  <c r="BM794" i="1"/>
  <c r="CI792" i="1"/>
  <c r="CE797" i="1"/>
  <c r="BO807" i="1"/>
  <c r="BM807" i="1"/>
  <c r="BM803" i="1"/>
  <c r="BM799" i="1"/>
  <c r="BM795" i="1"/>
  <c r="BM791" i="1"/>
  <c r="BM787" i="1"/>
  <c r="BM805" i="1"/>
  <c r="BM801" i="1"/>
  <c r="BM797" i="1"/>
  <c r="BM793" i="1"/>
  <c r="BM789" i="1"/>
  <c r="BM785" i="1"/>
  <c r="BQ807" i="1"/>
  <c r="BQ803" i="1"/>
  <c r="BQ799" i="1"/>
  <c r="BQ795" i="1"/>
  <c r="BQ791" i="1"/>
  <c r="BQ787" i="1"/>
  <c r="BQ805" i="1"/>
  <c r="BQ801" i="1"/>
  <c r="BQ797" i="1"/>
  <c r="BQ793" i="1"/>
  <c r="BQ789" i="1"/>
  <c r="BQ785" i="1"/>
  <c r="BU807" i="1"/>
  <c r="BU803" i="1"/>
  <c r="BU799" i="1"/>
  <c r="BU795" i="1"/>
  <c r="BU791" i="1"/>
  <c r="BU787" i="1"/>
  <c r="BU805" i="1"/>
  <c r="BU801" i="1"/>
  <c r="BU797" i="1"/>
  <c r="BU793" i="1"/>
  <c r="BU789" i="1"/>
  <c r="BU785" i="1"/>
  <c r="BY807" i="1"/>
  <c r="BY803" i="1"/>
  <c r="BY799" i="1"/>
  <c r="BY795" i="1"/>
  <c r="BY791" i="1"/>
  <c r="BY787" i="1"/>
  <c r="BY805" i="1"/>
  <c r="BY801" i="1"/>
  <c r="BY797" i="1"/>
  <c r="BY793" i="1"/>
  <c r="BY789" i="1"/>
  <c r="BY785" i="1"/>
  <c r="CC807" i="1"/>
  <c r="CC803" i="1"/>
  <c r="CC799" i="1"/>
  <c r="CC795" i="1"/>
  <c r="CC791" i="1"/>
  <c r="CC787" i="1"/>
  <c r="CC805" i="1"/>
  <c r="CC801" i="1"/>
  <c r="CC797" i="1"/>
  <c r="CC793" i="1"/>
  <c r="CC789" i="1"/>
  <c r="CC785" i="1"/>
  <c r="CG807" i="1"/>
  <c r="CG803" i="1"/>
  <c r="CG799" i="1"/>
  <c r="CG795" i="1"/>
  <c r="CG791" i="1"/>
  <c r="CG787" i="1"/>
  <c r="CG805" i="1"/>
  <c r="CG801" i="1"/>
  <c r="CG797" i="1"/>
  <c r="CG793" i="1"/>
  <c r="CG789" i="1"/>
  <c r="CG785" i="1"/>
  <c r="CG790" i="1"/>
  <c r="CG798" i="1"/>
  <c r="CG806" i="1"/>
  <c r="CC790" i="1"/>
  <c r="CC798" i="1"/>
  <c r="CC806" i="1"/>
  <c r="BY790" i="1"/>
  <c r="BY798" i="1"/>
  <c r="BY806" i="1"/>
  <c r="BU790" i="1"/>
  <c r="BU798" i="1"/>
  <c r="BU806" i="1"/>
  <c r="BQ790" i="1"/>
  <c r="BQ798" i="1"/>
  <c r="BQ806" i="1"/>
  <c r="BM790" i="1"/>
  <c r="BM798" i="1"/>
  <c r="BM806" i="1"/>
  <c r="CA795" i="1"/>
  <c r="BW798" i="1"/>
  <c r="CH753" i="1"/>
  <c r="CH757" i="1"/>
  <c r="CH761" i="1"/>
  <c r="CH765" i="1"/>
  <c r="CH769" i="1"/>
  <c r="CH773" i="1"/>
  <c r="CD753" i="1"/>
  <c r="CD757" i="1"/>
  <c r="CD761" i="1"/>
  <c r="CD765" i="1"/>
  <c r="CD769" i="1"/>
  <c r="CD773" i="1"/>
  <c r="BZ753" i="1"/>
  <c r="BZ757" i="1"/>
  <c r="BZ761" i="1"/>
  <c r="BZ765" i="1"/>
  <c r="BZ769" i="1"/>
  <c r="BZ773" i="1"/>
  <c r="BV753" i="1"/>
  <c r="BV757" i="1"/>
  <c r="BV761" i="1"/>
  <c r="BV765" i="1"/>
  <c r="BV769" i="1"/>
  <c r="BV773" i="1"/>
  <c r="BR753" i="1"/>
  <c r="BR757" i="1"/>
  <c r="BR761" i="1"/>
  <c r="BR765" i="1"/>
  <c r="BR769" i="1"/>
  <c r="BR773" i="1"/>
  <c r="BN753" i="1"/>
  <c r="BN757" i="1"/>
  <c r="BN761" i="1"/>
  <c r="BN765" i="1"/>
  <c r="BN769" i="1"/>
  <c r="BN773" i="1"/>
  <c r="BJ753" i="1"/>
  <c r="BJ757" i="1"/>
  <c r="BJ762" i="1"/>
  <c r="BJ766" i="1"/>
  <c r="BJ770" i="1"/>
  <c r="BJ774" i="1"/>
  <c r="BJ760" i="1"/>
  <c r="CH755" i="1"/>
  <c r="CH759" i="1"/>
  <c r="CH763" i="1"/>
  <c r="CH767" i="1"/>
  <c r="CH771" i="1"/>
  <c r="CH775" i="1"/>
  <c r="CD755" i="1"/>
  <c r="CD759" i="1"/>
  <c r="CD763" i="1"/>
  <c r="CD767" i="1"/>
  <c r="CD771" i="1"/>
  <c r="CD775" i="1"/>
  <c r="BZ755" i="1"/>
  <c r="BZ759" i="1"/>
  <c r="BZ763" i="1"/>
  <c r="BZ767" i="1"/>
  <c r="BZ771" i="1"/>
  <c r="BZ775" i="1"/>
  <c r="BV755" i="1"/>
  <c r="BV759" i="1"/>
  <c r="BV763" i="1"/>
  <c r="BV767" i="1"/>
  <c r="BV771" i="1"/>
  <c r="BV775" i="1"/>
  <c r="BR755" i="1"/>
  <c r="BR759" i="1"/>
  <c r="BR763" i="1"/>
  <c r="BR767" i="1"/>
  <c r="BR771" i="1"/>
  <c r="BR775" i="1"/>
  <c r="BN755" i="1"/>
  <c r="BN759" i="1"/>
  <c r="BN763" i="1"/>
  <c r="BN767" i="1"/>
  <c r="BN771" i="1"/>
  <c r="BN775" i="1"/>
  <c r="BJ755" i="1"/>
  <c r="BJ759" i="1"/>
  <c r="BJ764" i="1"/>
  <c r="BJ768" i="1"/>
  <c r="BJ772" i="1"/>
  <c r="BJ776" i="1"/>
  <c r="CH756" i="1"/>
  <c r="CH760" i="1"/>
  <c r="CH764" i="1"/>
  <c r="CH768" i="1"/>
  <c r="CH772" i="1"/>
  <c r="CD756" i="1"/>
  <c r="CD760" i="1"/>
  <c r="CD764" i="1"/>
  <c r="CD768" i="1"/>
  <c r="CD772" i="1"/>
  <c r="BZ756" i="1"/>
  <c r="BZ760" i="1"/>
  <c r="BZ764" i="1"/>
  <c r="BZ768" i="1"/>
  <c r="BZ772" i="1"/>
  <c r="BV756" i="1"/>
  <c r="BV760" i="1"/>
  <c r="BV764" i="1"/>
  <c r="BV768" i="1"/>
  <c r="BV772" i="1"/>
  <c r="BR756" i="1"/>
  <c r="BR760" i="1"/>
  <c r="BR764" i="1"/>
  <c r="BR768" i="1"/>
  <c r="BR772" i="1"/>
  <c r="BN756" i="1"/>
  <c r="BN760" i="1"/>
  <c r="BN764" i="1"/>
  <c r="BN768" i="1"/>
  <c r="BN772" i="1"/>
  <c r="BJ756" i="1"/>
  <c r="BJ761" i="1"/>
  <c r="BJ765" i="1"/>
  <c r="BJ769" i="1"/>
  <c r="BM735" i="1"/>
  <c r="BM738" i="1"/>
  <c r="BM742" i="1"/>
  <c r="BM725" i="1"/>
  <c r="BM730" i="1"/>
  <c r="BM733" i="1"/>
  <c r="BQ736" i="1"/>
  <c r="BQ745" i="1"/>
  <c r="BQ735" i="1"/>
  <c r="BQ722" i="1"/>
  <c r="BQ739" i="1"/>
  <c r="BQ742" i="1"/>
  <c r="BU737" i="1"/>
  <c r="BU740" i="1"/>
  <c r="BU723" i="1"/>
  <c r="BU742" i="1"/>
  <c r="BU732" i="1"/>
  <c r="BU735" i="1"/>
  <c r="BY734" i="1"/>
  <c r="BY733" i="1"/>
  <c r="BY736" i="1"/>
  <c r="BY739" i="1"/>
  <c r="BY725" i="1"/>
  <c r="BY728" i="1"/>
  <c r="CC735" i="1"/>
  <c r="CC742" i="1"/>
  <c r="CC725" i="1"/>
  <c r="CC730" i="1"/>
  <c r="CC734" i="1"/>
  <c r="CC737" i="1"/>
  <c r="CG736" i="1"/>
  <c r="CG735" i="1"/>
  <c r="CG738" i="1"/>
  <c r="CG727" i="1"/>
  <c r="CG730" i="1"/>
  <c r="CG741" i="1"/>
  <c r="CG743" i="1"/>
  <c r="CG726" i="1"/>
  <c r="CG739" i="1"/>
  <c r="CG728" i="1"/>
  <c r="CC736" i="1"/>
  <c r="CC722" i="1"/>
  <c r="CC745" i="1"/>
  <c r="CC741" i="1"/>
  <c r="CC739" i="1"/>
  <c r="BY723" i="1"/>
  <c r="BY745" i="1"/>
  <c r="BY737" i="1"/>
  <c r="BY726" i="1"/>
  <c r="BU734" i="1"/>
  <c r="BU726" i="1"/>
  <c r="BU744" i="1"/>
  <c r="BU739" i="1"/>
  <c r="BU741" i="1"/>
  <c r="BQ737" i="1"/>
  <c r="BQ727" i="1"/>
  <c r="BQ729" i="1"/>
  <c r="BQ728" i="1"/>
  <c r="BM732" i="1"/>
  <c r="BM744" i="1"/>
  <c r="BM740" i="1"/>
  <c r="BM737" i="1"/>
  <c r="BM739" i="1"/>
  <c r="BN730" i="1"/>
  <c r="BN740" i="1"/>
  <c r="BN723" i="1"/>
  <c r="BN729" i="1"/>
  <c r="BN732" i="1"/>
  <c r="BN735" i="1"/>
  <c r="BR731" i="1"/>
  <c r="BR733" i="1"/>
  <c r="BR736" i="1"/>
  <c r="BR724" i="1"/>
  <c r="CH733" i="1"/>
  <c r="CH730" i="1"/>
  <c r="CH740" i="1"/>
  <c r="CH736" i="1"/>
  <c r="CH727" i="1"/>
  <c r="CD735" i="1"/>
  <c r="CD724" i="1"/>
  <c r="CD733" i="1"/>
  <c r="CD743" i="1"/>
  <c r="CD726" i="1"/>
  <c r="BZ726" i="1"/>
  <c r="BZ743" i="1"/>
  <c r="BZ724" i="1"/>
  <c r="BZ734" i="1"/>
  <c r="BZ729" i="1"/>
  <c r="BV738" i="1"/>
  <c r="BV735" i="1"/>
  <c r="BV745" i="1"/>
  <c r="BV741" i="1"/>
  <c r="BV728" i="1"/>
  <c r="BR741" i="1"/>
  <c r="BR730" i="1"/>
  <c r="BR737" i="1"/>
  <c r="BR723" i="1"/>
  <c r="BR743" i="1"/>
  <c r="BN733" i="1"/>
  <c r="BN744" i="1"/>
  <c r="BN739" i="1"/>
  <c r="BN734" i="1"/>
  <c r="CG729" i="1"/>
  <c r="CG722" i="1"/>
  <c r="CG733" i="1"/>
  <c r="CG732" i="1"/>
  <c r="CC738" i="1"/>
  <c r="CC728" i="1"/>
  <c r="CC724" i="1"/>
  <c r="CC723" i="1"/>
  <c r="CC743" i="1"/>
  <c r="BY724" i="1"/>
  <c r="BY740" i="1"/>
  <c r="BY731" i="1"/>
  <c r="BY730" i="1"/>
  <c r="BU736" i="1"/>
  <c r="BU727" i="1"/>
  <c r="BU722" i="1"/>
  <c r="BU725" i="1"/>
  <c r="BU745" i="1"/>
  <c r="BQ738" i="1"/>
  <c r="BQ723" i="1"/>
  <c r="BQ730" i="1"/>
  <c r="BQ732" i="1"/>
  <c r="BM734" i="1"/>
  <c r="BM745" i="1"/>
  <c r="BM741" i="1"/>
  <c r="BM723" i="1"/>
  <c r="BM743" i="1"/>
  <c r="BO743" i="1"/>
  <c r="BO727" i="1"/>
  <c r="BS735" i="1"/>
  <c r="BW743" i="1"/>
  <c r="BW727" i="1"/>
  <c r="CA735" i="1"/>
  <c r="CE743" i="1"/>
  <c r="CE727" i="1"/>
  <c r="CI735" i="1"/>
  <c r="BM694" i="1"/>
  <c r="BM697" i="1"/>
  <c r="BM713" i="1"/>
  <c r="BM706" i="1"/>
  <c r="BQ713" i="1"/>
  <c r="BQ705" i="1"/>
  <c r="BQ706" i="1"/>
  <c r="BU699" i="1"/>
  <c r="BU705" i="1"/>
  <c r="BU700" i="1"/>
  <c r="BU697" i="1"/>
  <c r="BY706" i="1"/>
  <c r="BY713" i="1"/>
  <c r="BY698" i="1"/>
  <c r="BY695" i="1"/>
  <c r="CC703" i="1"/>
  <c r="CC697" i="1"/>
  <c r="CC713" i="1"/>
  <c r="CC696" i="1"/>
  <c r="CG697" i="1"/>
  <c r="CG709" i="1"/>
  <c r="CG706" i="1"/>
  <c r="CG705" i="1"/>
  <c r="CC705" i="1"/>
  <c r="BU712" i="1"/>
  <c r="BM700" i="1"/>
  <c r="BJ703" i="1"/>
  <c r="BJ706" i="1"/>
  <c r="BJ709" i="1"/>
  <c r="BJ692" i="1"/>
  <c r="BJ702" i="1"/>
  <c r="BJ713" i="1"/>
  <c r="BJ699" i="1"/>
  <c r="BJ704" i="1"/>
  <c r="BJ693" i="1"/>
  <c r="BJ701" i="1"/>
  <c r="BJ695" i="1"/>
  <c r="BJ710" i="1"/>
  <c r="BJ698" i="1"/>
  <c r="BJ700" i="1"/>
  <c r="BN704" i="1"/>
  <c r="BN714" i="1"/>
  <c r="BN697" i="1"/>
  <c r="BN707" i="1"/>
  <c r="BN710" i="1"/>
  <c r="BN694" i="1"/>
  <c r="BN712" i="1"/>
  <c r="BN692" i="1"/>
  <c r="BN703" i="1"/>
  <c r="BN705" i="1"/>
  <c r="BN695" i="1"/>
  <c r="BN708" i="1"/>
  <c r="BN713" i="1"/>
  <c r="BN702" i="1"/>
  <c r="BN711" i="1"/>
  <c r="BN693" i="1"/>
  <c r="BR705" i="1"/>
  <c r="BR708" i="1"/>
  <c r="BR691" i="1"/>
  <c r="BR696" i="1"/>
  <c r="BR700" i="1"/>
  <c r="BR703" i="1"/>
  <c r="BR701" i="1"/>
  <c r="BR706" i="1"/>
  <c r="BR710" i="1"/>
  <c r="BR699" i="1"/>
  <c r="BR697" i="1"/>
  <c r="BR692" i="1"/>
  <c r="BR695" i="1"/>
  <c r="BR698" i="1"/>
  <c r="BV706" i="1"/>
  <c r="BV701" i="1"/>
  <c r="BV704" i="1"/>
  <c r="BV691" i="1"/>
  <c r="BV709" i="1"/>
  <c r="BV712" i="1"/>
  <c r="BV714" i="1"/>
  <c r="BV694" i="1"/>
  <c r="BV703" i="1"/>
  <c r="BV696" i="1"/>
  <c r="BV713" i="1"/>
  <c r="BV710" i="1"/>
  <c r="BV700" i="1"/>
  <c r="BV693" i="1"/>
  <c r="BV695" i="1"/>
  <c r="BV711" i="1"/>
  <c r="BZ703" i="1"/>
  <c r="BZ710" i="1"/>
  <c r="BZ693" i="1"/>
  <c r="BZ712" i="1"/>
  <c r="BZ702" i="1"/>
  <c r="BZ705" i="1"/>
  <c r="BZ699" i="1"/>
  <c r="BZ708" i="1"/>
  <c r="BZ713" i="1"/>
  <c r="BZ701" i="1"/>
  <c r="BZ695" i="1"/>
  <c r="BZ694" i="1"/>
  <c r="BZ698" i="1"/>
  <c r="BZ700" i="1"/>
  <c r="CD704" i="1"/>
  <c r="CD703" i="1"/>
  <c r="CD706" i="1"/>
  <c r="CD710" i="1"/>
  <c r="CD695" i="1"/>
  <c r="CD698" i="1"/>
  <c r="CD712" i="1"/>
  <c r="CD692" i="1"/>
  <c r="CD705" i="1"/>
  <c r="CD714" i="1"/>
  <c r="CD699" i="1"/>
  <c r="CD708" i="1"/>
  <c r="CH705" i="1"/>
  <c r="CH712" i="1"/>
  <c r="CH695" i="1"/>
  <c r="CH699" i="1"/>
  <c r="CH704" i="1"/>
  <c r="CH707" i="1"/>
  <c r="CH701" i="1"/>
  <c r="CH710" i="1"/>
  <c r="CH700" i="1"/>
  <c r="CH703" i="1"/>
  <c r="CH702" i="1"/>
  <c r="CH714" i="1"/>
  <c r="CH693" i="1"/>
  <c r="CD697" i="1"/>
  <c r="CD709" i="1"/>
  <c r="CD701" i="1"/>
  <c r="BZ704" i="1"/>
  <c r="BZ714" i="1"/>
  <c r="BZ707" i="1"/>
  <c r="BV697" i="1"/>
  <c r="BV698" i="1"/>
  <c r="BR714" i="1"/>
  <c r="BR707" i="1"/>
  <c r="BN691" i="1"/>
  <c r="BN698" i="1"/>
  <c r="BJ712" i="1"/>
  <c r="BJ694" i="1"/>
  <c r="BJ707" i="1"/>
  <c r="CG699" i="1"/>
  <c r="CC709" i="1"/>
  <c r="BU714" i="1"/>
  <c r="BM714" i="1"/>
  <c r="CH691" i="1"/>
  <c r="CH694" i="1"/>
  <c r="CH697" i="1"/>
  <c r="CD693" i="1"/>
  <c r="CD711" i="1"/>
  <c r="CD702" i="1"/>
  <c r="BZ706" i="1"/>
  <c r="BZ692" i="1"/>
  <c r="BZ711" i="1"/>
  <c r="BV692" i="1"/>
  <c r="BV702" i="1"/>
  <c r="BR694" i="1"/>
  <c r="BR693" i="1"/>
  <c r="BR715" i="1" s="1"/>
  <c r="BN709" i="1"/>
  <c r="BN699" i="1"/>
  <c r="BJ714" i="1"/>
  <c r="BJ708" i="1"/>
  <c r="BJ711" i="1"/>
  <c r="CG696" i="1"/>
  <c r="BY701" i="1"/>
  <c r="BU703" i="1"/>
  <c r="BM710" i="1"/>
  <c r="BK707" i="1"/>
  <c r="CI711" i="1"/>
  <c r="CI692" i="1"/>
  <c r="CE710" i="1"/>
  <c r="CA700" i="1"/>
  <c r="BW700" i="1"/>
  <c r="BS707" i="1"/>
  <c r="BS692" i="1"/>
  <c r="BO706" i="1"/>
  <c r="BK711" i="1"/>
  <c r="BM681" i="1"/>
  <c r="BM677" i="1"/>
  <c r="BM673" i="1"/>
  <c r="BM669" i="1"/>
  <c r="BM665" i="1"/>
  <c r="BM661" i="1"/>
  <c r="BM682" i="1"/>
  <c r="BM676" i="1"/>
  <c r="BM671" i="1"/>
  <c r="BM666" i="1"/>
  <c r="BM660" i="1"/>
  <c r="BM680" i="1"/>
  <c r="BM675" i="1"/>
  <c r="BM670" i="1"/>
  <c r="BM664" i="1"/>
  <c r="BM679" i="1"/>
  <c r="BM674" i="1"/>
  <c r="BM668" i="1"/>
  <c r="BM663" i="1"/>
  <c r="BQ681" i="1"/>
  <c r="BQ677" i="1"/>
  <c r="BQ673" i="1"/>
  <c r="BQ669" i="1"/>
  <c r="BQ665" i="1"/>
  <c r="BQ661" i="1"/>
  <c r="BQ679" i="1"/>
  <c r="BQ674" i="1"/>
  <c r="BQ668" i="1"/>
  <c r="BQ663" i="1"/>
  <c r="BQ683" i="1"/>
  <c r="BQ678" i="1"/>
  <c r="BQ672" i="1"/>
  <c r="BQ667" i="1"/>
  <c r="BQ662" i="1"/>
  <c r="BQ682" i="1"/>
  <c r="BQ676" i="1"/>
  <c r="BQ671" i="1"/>
  <c r="BQ666" i="1"/>
  <c r="BQ660" i="1"/>
  <c r="BU681" i="1"/>
  <c r="BU677" i="1"/>
  <c r="BU673" i="1"/>
  <c r="BU669" i="1"/>
  <c r="BU665" i="1"/>
  <c r="BU661" i="1"/>
  <c r="BU682" i="1"/>
  <c r="BU676" i="1"/>
  <c r="BU671" i="1"/>
  <c r="BU666" i="1"/>
  <c r="BU660" i="1"/>
  <c r="BU680" i="1"/>
  <c r="BU675" i="1"/>
  <c r="BU670" i="1"/>
  <c r="BU664" i="1"/>
  <c r="BU679" i="1"/>
  <c r="BU674" i="1"/>
  <c r="BU668" i="1"/>
  <c r="BU663" i="1"/>
  <c r="BY681" i="1"/>
  <c r="BY677" i="1"/>
  <c r="BY673" i="1"/>
  <c r="BY669" i="1"/>
  <c r="BY665" i="1"/>
  <c r="BY661" i="1"/>
  <c r="BY679" i="1"/>
  <c r="BY674" i="1"/>
  <c r="BY668" i="1"/>
  <c r="BY663" i="1"/>
  <c r="BY683" i="1"/>
  <c r="BY678" i="1"/>
  <c r="BY672" i="1"/>
  <c r="BY667" i="1"/>
  <c r="BY662" i="1"/>
  <c r="BY682" i="1"/>
  <c r="BY676" i="1"/>
  <c r="BY671" i="1"/>
  <c r="BY666" i="1"/>
  <c r="BY660" i="1"/>
  <c r="CC681" i="1"/>
  <c r="CC677" i="1"/>
  <c r="CC673" i="1"/>
  <c r="CC669" i="1"/>
  <c r="CC665" i="1"/>
  <c r="CC661" i="1"/>
  <c r="CC682" i="1"/>
  <c r="CC676" i="1"/>
  <c r="CC671" i="1"/>
  <c r="CC666" i="1"/>
  <c r="CC660" i="1"/>
  <c r="CC680" i="1"/>
  <c r="CC675" i="1"/>
  <c r="CC670" i="1"/>
  <c r="CC664" i="1"/>
  <c r="CC679" i="1"/>
  <c r="CC674" i="1"/>
  <c r="CC668" i="1"/>
  <c r="CC663" i="1"/>
  <c r="CG681" i="1"/>
  <c r="CG677" i="1"/>
  <c r="CG673" i="1"/>
  <c r="CG669" i="1"/>
  <c r="CG665" i="1"/>
  <c r="CG661" i="1"/>
  <c r="CG679" i="1"/>
  <c r="CG674" i="1"/>
  <c r="CG668" i="1"/>
  <c r="CG663" i="1"/>
  <c r="CG683" i="1"/>
  <c r="CG678" i="1"/>
  <c r="CG672" i="1"/>
  <c r="CG667" i="1"/>
  <c r="CG662" i="1"/>
  <c r="CG682" i="1"/>
  <c r="CG676" i="1"/>
  <c r="CG671" i="1"/>
  <c r="CG666" i="1"/>
  <c r="CG660" i="1"/>
  <c r="CG664" i="1"/>
  <c r="CC662" i="1"/>
  <c r="CC683" i="1"/>
  <c r="BY680" i="1"/>
  <c r="BU678" i="1"/>
  <c r="BQ675" i="1"/>
  <c r="BM672" i="1"/>
  <c r="CG670" i="1"/>
  <c r="CC667" i="1"/>
  <c r="BY664" i="1"/>
  <c r="BU662" i="1"/>
  <c r="BU683" i="1"/>
  <c r="BQ680" i="1"/>
  <c r="BM678" i="1"/>
  <c r="BJ677" i="1"/>
  <c r="BJ660" i="1"/>
  <c r="BN677" i="1"/>
  <c r="BR679" i="1"/>
  <c r="BR672" i="1"/>
  <c r="BV679" i="1"/>
  <c r="BZ677" i="1"/>
  <c r="BZ662" i="1"/>
  <c r="CD661" i="1"/>
  <c r="CH679" i="1"/>
  <c r="CH680" i="1"/>
  <c r="CE634" i="1"/>
  <c r="BW632" i="1"/>
  <c r="BO630" i="1"/>
  <c r="BK634" i="1"/>
  <c r="BK636" i="1"/>
  <c r="BK640" i="1"/>
  <c r="BO635" i="1"/>
  <c r="BO629" i="1"/>
  <c r="BO641" i="1"/>
  <c r="BS636" i="1"/>
  <c r="BS630" i="1"/>
  <c r="BS642" i="1"/>
  <c r="BW633" i="1"/>
  <c r="BW631" i="1"/>
  <c r="BW643" i="1"/>
  <c r="CA634" i="1"/>
  <c r="CA632" i="1"/>
  <c r="CA644" i="1"/>
  <c r="CE639" i="1"/>
  <c r="CE641" i="1"/>
  <c r="CE645" i="1"/>
  <c r="CI636" i="1"/>
  <c r="CI634" i="1"/>
  <c r="CI638" i="1"/>
  <c r="CI649" i="1"/>
  <c r="CE650" i="1"/>
  <c r="BW634" i="1"/>
  <c r="BS645" i="1"/>
  <c r="BO646" i="1"/>
  <c r="CI637" i="1"/>
  <c r="CE637" i="1"/>
  <c r="CA649" i="1"/>
  <c r="BS641" i="1"/>
  <c r="BO633" i="1"/>
  <c r="BK649" i="1"/>
  <c r="CH634" i="1"/>
  <c r="CH639" i="1"/>
  <c r="CH646" i="1"/>
  <c r="CH632" i="1"/>
  <c r="CH648" i="1"/>
  <c r="CH641" i="1"/>
  <c r="CD633" i="1"/>
  <c r="CD638" i="1"/>
  <c r="CD645" i="1"/>
  <c r="CD631" i="1"/>
  <c r="CD647" i="1"/>
  <c r="CD640" i="1"/>
  <c r="BZ632" i="1"/>
  <c r="BZ637" i="1"/>
  <c r="BZ652" i="1"/>
  <c r="BZ630" i="1"/>
  <c r="BZ646" i="1"/>
  <c r="BZ639" i="1"/>
  <c r="BV631" i="1"/>
  <c r="BV644" i="1"/>
  <c r="BV651" i="1"/>
  <c r="BV629" i="1"/>
  <c r="BV645" i="1"/>
  <c r="BV638" i="1"/>
  <c r="BR630" i="1"/>
  <c r="BR643" i="1"/>
  <c r="BR650" i="1"/>
  <c r="BR632" i="1"/>
  <c r="BR648" i="1"/>
  <c r="BR637" i="1"/>
  <c r="BN634" i="1"/>
  <c r="BN641" i="1"/>
  <c r="BN646" i="1"/>
  <c r="BN643" i="1"/>
  <c r="BN636" i="1"/>
  <c r="BN652" i="1"/>
  <c r="BJ633" i="1"/>
  <c r="BJ640" i="1"/>
  <c r="BJ645" i="1"/>
  <c r="BJ642" i="1"/>
  <c r="BJ635" i="1"/>
  <c r="BJ651" i="1"/>
  <c r="CH642" i="1"/>
  <c r="CH647" i="1"/>
  <c r="CH635" i="1"/>
  <c r="CH636" i="1"/>
  <c r="CH629" i="1"/>
  <c r="CH653" i="1" s="1"/>
  <c r="CD641" i="1"/>
  <c r="CD646" i="1"/>
  <c r="CD634" i="1"/>
  <c r="CD635" i="1"/>
  <c r="CD651" i="1"/>
  <c r="BZ640" i="1"/>
  <c r="BZ645" i="1"/>
  <c r="BZ633" i="1"/>
  <c r="BZ634" i="1"/>
  <c r="BZ650" i="1"/>
  <c r="BV639" i="1"/>
  <c r="BV652" i="1"/>
  <c r="BV632" i="1"/>
  <c r="BV633" i="1"/>
  <c r="BV649" i="1"/>
  <c r="BR638" i="1"/>
  <c r="BR651" i="1"/>
  <c r="BR631" i="1"/>
  <c r="BR636" i="1"/>
  <c r="BR652" i="1"/>
  <c r="BN629" i="1"/>
  <c r="BN642" i="1"/>
  <c r="BN649" i="1"/>
  <c r="BN631" i="1"/>
  <c r="BN647" i="1"/>
  <c r="BJ636" i="1"/>
  <c r="BJ641" i="1"/>
  <c r="BJ648" i="1"/>
  <c r="BJ630" i="1"/>
  <c r="BJ646" i="1"/>
  <c r="CA617" i="1"/>
  <c r="BL602" i="1"/>
  <c r="CG620" i="1"/>
  <c r="CC604" i="1"/>
  <c r="BY598" i="1"/>
  <c r="BU605" i="1"/>
  <c r="BU604" i="1"/>
  <c r="BQ614" i="1"/>
  <c r="BM615" i="1"/>
  <c r="BM621" i="1"/>
  <c r="CD606" i="1"/>
  <c r="BV598" i="1"/>
  <c r="BR610" i="1"/>
  <c r="BN614" i="1"/>
  <c r="CG617" i="1"/>
  <c r="CC619" i="1"/>
  <c r="BY618" i="1"/>
  <c r="BU602" i="1"/>
  <c r="BQ604" i="1"/>
  <c r="BM603" i="1"/>
  <c r="BM604" i="1"/>
  <c r="BM606" i="1"/>
  <c r="CA605" i="1"/>
  <c r="CA600" i="1"/>
  <c r="CA616" i="1"/>
  <c r="CF603" i="1"/>
  <c r="CI612" i="1"/>
  <c r="CE618" i="1"/>
  <c r="CE601" i="1"/>
  <c r="CA610" i="1"/>
  <c r="BW616" i="1"/>
  <c r="BW599" i="1"/>
  <c r="BS608" i="1"/>
  <c r="BO614" i="1"/>
  <c r="BO601" i="1"/>
  <c r="BT615" i="1"/>
  <c r="CI609" i="1"/>
  <c r="CE598" i="1"/>
  <c r="CE617" i="1"/>
  <c r="CA607" i="1"/>
  <c r="BW604" i="1"/>
  <c r="BW615" i="1"/>
  <c r="BS609" i="1"/>
  <c r="BO602" i="1"/>
  <c r="BO617" i="1"/>
  <c r="CI600" i="1"/>
  <c r="CI607" i="1"/>
  <c r="CI620" i="1"/>
  <c r="CI613" i="1"/>
  <c r="CI602" i="1"/>
  <c r="CI618" i="1"/>
  <c r="CE599" i="1"/>
  <c r="CE606" i="1"/>
  <c r="CE619" i="1"/>
  <c r="CE612" i="1"/>
  <c r="CE605" i="1"/>
  <c r="CE621" i="1"/>
  <c r="CA598" i="1"/>
  <c r="CA613" i="1"/>
  <c r="CA618" i="1"/>
  <c r="CA611" i="1"/>
  <c r="CA604" i="1"/>
  <c r="CA620" i="1"/>
  <c r="BW605" i="1"/>
  <c r="BW612" i="1"/>
  <c r="BW617" i="1"/>
  <c r="BW610" i="1"/>
  <c r="BW603" i="1"/>
  <c r="BW619" i="1"/>
  <c r="BS604" i="1"/>
  <c r="BS611" i="1"/>
  <c r="BS616" i="1"/>
  <c r="BS613" i="1"/>
  <c r="BS602" i="1"/>
  <c r="BS618" i="1"/>
  <c r="BO603" i="1"/>
  <c r="BO610" i="1"/>
  <c r="BO615" i="1"/>
  <c r="BO612" i="1"/>
  <c r="BO605" i="1"/>
  <c r="BO621" i="1"/>
  <c r="BL608" i="1"/>
  <c r="BL618" i="1"/>
  <c r="CI603" i="1"/>
  <c r="CI608" i="1"/>
  <c r="CI615" i="1"/>
  <c r="CI601" i="1"/>
  <c r="CI617" i="1"/>
  <c r="CI606" i="1"/>
  <c r="CE602" i="1"/>
  <c r="CE607" i="1"/>
  <c r="CE614" i="1"/>
  <c r="CE600" i="1"/>
  <c r="CE616" i="1"/>
  <c r="CE609" i="1"/>
  <c r="CA601" i="1"/>
  <c r="CA606" i="1"/>
  <c r="CA621" i="1"/>
  <c r="CA599" i="1"/>
  <c r="CA615" i="1"/>
  <c r="CA608" i="1"/>
  <c r="BW600" i="1"/>
  <c r="BW613" i="1"/>
  <c r="BW620" i="1"/>
  <c r="BW598" i="1"/>
  <c r="BW614" i="1"/>
  <c r="BW607" i="1"/>
  <c r="BS599" i="1"/>
  <c r="BS612" i="1"/>
  <c r="BS619" i="1"/>
  <c r="BS601" i="1"/>
  <c r="BS617" i="1"/>
  <c r="BS606" i="1"/>
  <c r="BO598" i="1"/>
  <c r="BO611" i="1"/>
  <c r="BO618" i="1"/>
  <c r="BO600" i="1"/>
  <c r="BO616" i="1"/>
  <c r="BO609" i="1"/>
  <c r="BK621" i="1"/>
  <c r="CG605" i="1"/>
  <c r="CG603" i="1"/>
  <c r="CC616" i="1"/>
  <c r="BY603" i="1"/>
  <c r="BY605" i="1"/>
  <c r="BU614" i="1"/>
  <c r="BQ601" i="1"/>
  <c r="BQ603" i="1"/>
  <c r="BM616" i="1"/>
  <c r="BM605" i="1"/>
  <c r="BM610" i="1"/>
  <c r="BL621" i="1"/>
  <c r="BL611" i="1"/>
  <c r="CI611" i="1"/>
  <c r="CI616" i="1"/>
  <c r="CI604" i="1"/>
  <c r="CI605" i="1"/>
  <c r="CI621" i="1"/>
  <c r="CE610" i="1"/>
  <c r="CE615" i="1"/>
  <c r="CE603" i="1"/>
  <c r="CE604" i="1"/>
  <c r="CE620" i="1"/>
  <c r="CA609" i="1"/>
  <c r="CA614" i="1"/>
  <c r="CA602" i="1"/>
  <c r="CA603" i="1"/>
  <c r="CA619" i="1"/>
  <c r="BW608" i="1"/>
  <c r="BW621" i="1"/>
  <c r="BW601" i="1"/>
  <c r="BW602" i="1"/>
  <c r="BW618" i="1"/>
  <c r="BS607" i="1"/>
  <c r="BS620" i="1"/>
  <c r="BS600" i="1"/>
  <c r="BS605" i="1"/>
  <c r="BS621" i="1"/>
  <c r="BO606" i="1"/>
  <c r="BO619" i="1"/>
  <c r="BO599" i="1"/>
  <c r="BO604" i="1"/>
  <c r="BO620" i="1"/>
  <c r="BT613" i="1"/>
  <c r="BL616" i="1"/>
  <c r="BL604" i="1"/>
  <c r="BL609" i="1"/>
  <c r="BL606" i="1"/>
  <c r="BL615" i="1"/>
  <c r="CG612" i="1"/>
  <c r="CG610" i="1"/>
  <c r="CG619" i="1"/>
  <c r="CC611" i="1"/>
  <c r="CC613" i="1"/>
  <c r="CC618" i="1"/>
  <c r="BY610" i="1"/>
  <c r="BY612" i="1"/>
  <c r="BY621" i="1"/>
  <c r="BU609" i="1"/>
  <c r="BU611" i="1"/>
  <c r="BU620" i="1"/>
  <c r="BQ608" i="1"/>
  <c r="BQ610" i="1"/>
  <c r="BQ619" i="1"/>
  <c r="BM600" i="1"/>
  <c r="BM607" i="1"/>
  <c r="BM620" i="1"/>
  <c r="BM613" i="1"/>
  <c r="BM602" i="1"/>
  <c r="BM618" i="1"/>
  <c r="BX605" i="1"/>
  <c r="BL600" i="1"/>
  <c r="BL613" i="1"/>
  <c r="BL620" i="1"/>
  <c r="BL598" i="1"/>
  <c r="BL614" i="1"/>
  <c r="BL607" i="1"/>
  <c r="BK601" i="1"/>
  <c r="BK605" i="1"/>
  <c r="BK607" i="1"/>
  <c r="BK609" i="1"/>
  <c r="BK611" i="1"/>
  <c r="BK613" i="1"/>
  <c r="BK615" i="1"/>
  <c r="BK617" i="1"/>
  <c r="BK619" i="1"/>
  <c r="BK599" i="1"/>
  <c r="BK603" i="1"/>
  <c r="BK604" i="1"/>
  <c r="BK602" i="1"/>
  <c r="BK616" i="1"/>
  <c r="BK606" i="1"/>
  <c r="BK614" i="1"/>
  <c r="BK612" i="1"/>
  <c r="BK600" i="1"/>
  <c r="BK618" i="1"/>
  <c r="BK608" i="1"/>
  <c r="BK610" i="1"/>
  <c r="CB617" i="1"/>
  <c r="BL599" i="1"/>
  <c r="CG613" i="1"/>
  <c r="CG598" i="1"/>
  <c r="CG607" i="1"/>
  <c r="CC612" i="1"/>
  <c r="CC601" i="1"/>
  <c r="CC606" i="1"/>
  <c r="BY611" i="1"/>
  <c r="BY600" i="1"/>
  <c r="BY609" i="1"/>
  <c r="BU610" i="1"/>
  <c r="BU599" i="1"/>
  <c r="BU608" i="1"/>
  <c r="BQ609" i="1"/>
  <c r="BQ598" i="1"/>
  <c r="BQ607" i="1"/>
  <c r="BM619" i="1"/>
  <c r="BM599" i="1"/>
  <c r="BM612" i="1"/>
  <c r="BM609" i="1"/>
  <c r="BM598" i="1"/>
  <c r="CB611" i="1"/>
  <c r="BP603" i="1"/>
  <c r="BL605" i="1"/>
  <c r="BL612" i="1"/>
  <c r="BL617" i="1"/>
  <c r="BL610" i="1"/>
  <c r="BL603" i="1"/>
  <c r="BJ612" i="1"/>
  <c r="BJ607" i="1"/>
  <c r="BJ617" i="1"/>
  <c r="BJ605" i="1"/>
  <c r="BJ601" i="1"/>
  <c r="CF619" i="1"/>
  <c r="CB605" i="1"/>
  <c r="BX611" i="1"/>
  <c r="BT603" i="1"/>
  <c r="BP609" i="1"/>
  <c r="BP619" i="1"/>
  <c r="CG616" i="1"/>
  <c r="CG604" i="1"/>
  <c r="CG609" i="1"/>
  <c r="CG606" i="1"/>
  <c r="CG599" i="1"/>
  <c r="CG615" i="1"/>
  <c r="CC615" i="1"/>
  <c r="CC603" i="1"/>
  <c r="CC608" i="1"/>
  <c r="CC609" i="1"/>
  <c r="CC598" i="1"/>
  <c r="CC614" i="1"/>
  <c r="BY614" i="1"/>
  <c r="BY602" i="1"/>
  <c r="BY607" i="1"/>
  <c r="BY608" i="1"/>
  <c r="BY601" i="1"/>
  <c r="BY617" i="1"/>
  <c r="BU621" i="1"/>
  <c r="BU601" i="1"/>
  <c r="BU606" i="1"/>
  <c r="BU607" i="1"/>
  <c r="BU600" i="1"/>
  <c r="BU616" i="1"/>
  <c r="BQ620" i="1"/>
  <c r="BQ600" i="1"/>
  <c r="BQ613" i="1"/>
  <c r="BQ606" i="1"/>
  <c r="BQ599" i="1"/>
  <c r="BQ615" i="1"/>
  <c r="CF598" i="1"/>
  <c r="CB612" i="1"/>
  <c r="CB618" i="1"/>
  <c r="BX604" i="1"/>
  <c r="BT610" i="1"/>
  <c r="BT620" i="1"/>
  <c r="BP602" i="1"/>
  <c r="CF613" i="1"/>
  <c r="BX621" i="1"/>
  <c r="CG608" i="1"/>
  <c r="CG621" i="1"/>
  <c r="CG601" i="1"/>
  <c r="CG602" i="1"/>
  <c r="CG618" i="1"/>
  <c r="CC607" i="1"/>
  <c r="CC620" i="1"/>
  <c r="CC600" i="1"/>
  <c r="CC605" i="1"/>
  <c r="CC621" i="1"/>
  <c r="BY606" i="1"/>
  <c r="BY619" i="1"/>
  <c r="BY599" i="1"/>
  <c r="BY604" i="1"/>
  <c r="BY620" i="1"/>
  <c r="BU613" i="1"/>
  <c r="BU618" i="1"/>
  <c r="BU598" i="1"/>
  <c r="BU603" i="1"/>
  <c r="BU619" i="1"/>
  <c r="BQ612" i="1"/>
  <c r="BQ617" i="1"/>
  <c r="BQ605" i="1"/>
  <c r="BQ602" i="1"/>
  <c r="BQ618" i="1"/>
  <c r="CF618" i="1"/>
  <c r="CF612" i="1"/>
  <c r="CB602" i="1"/>
  <c r="BX616" i="1"/>
  <c r="BX610" i="1"/>
  <c r="BT604" i="1"/>
  <c r="BP614" i="1"/>
  <c r="BP612" i="1"/>
  <c r="CF605" i="1"/>
  <c r="CF610" i="1"/>
  <c r="CF617" i="1"/>
  <c r="CF599" i="1"/>
  <c r="CF615" i="1"/>
  <c r="CF608" i="1"/>
  <c r="CB604" i="1"/>
  <c r="CB609" i="1"/>
  <c r="CB616" i="1"/>
  <c r="CB598" i="1"/>
  <c r="CB614" i="1"/>
  <c r="CB607" i="1"/>
  <c r="BX603" i="1"/>
  <c r="BX608" i="1"/>
  <c r="BX615" i="1"/>
  <c r="BX601" i="1"/>
  <c r="BX617" i="1"/>
  <c r="BX606" i="1"/>
  <c r="BT602" i="1"/>
  <c r="BT607" i="1"/>
  <c r="BT614" i="1"/>
  <c r="BT600" i="1"/>
  <c r="BT616" i="1"/>
  <c r="BT609" i="1"/>
  <c r="BP601" i="1"/>
  <c r="BP606" i="1"/>
  <c r="BP621" i="1"/>
  <c r="BP599" i="1"/>
  <c r="BP615" i="1"/>
  <c r="BP608" i="1"/>
  <c r="CF621" i="1"/>
  <c r="CF601" i="1"/>
  <c r="CF606" i="1"/>
  <c r="CF607" i="1"/>
  <c r="CF600" i="1"/>
  <c r="CF616" i="1"/>
  <c r="CB620" i="1"/>
  <c r="CB600" i="1"/>
  <c r="CB613" i="1"/>
  <c r="CB606" i="1"/>
  <c r="CB599" i="1"/>
  <c r="CB615" i="1"/>
  <c r="BX619" i="1"/>
  <c r="BX599" i="1"/>
  <c r="BX612" i="1"/>
  <c r="BX609" i="1"/>
  <c r="BX598" i="1"/>
  <c r="BX614" i="1"/>
  <c r="BT618" i="1"/>
  <c r="BT598" i="1"/>
  <c r="BT611" i="1"/>
  <c r="BT608" i="1"/>
  <c r="BT601" i="1"/>
  <c r="BT617" i="1"/>
  <c r="BP617" i="1"/>
  <c r="BP605" i="1"/>
  <c r="BP610" i="1"/>
  <c r="BP607" i="1"/>
  <c r="BP600" i="1"/>
  <c r="BP616" i="1"/>
  <c r="CF602" i="1"/>
  <c r="CF609" i="1"/>
  <c r="CF614" i="1"/>
  <c r="CF611" i="1"/>
  <c r="CF604" i="1"/>
  <c r="CB601" i="1"/>
  <c r="CB608" i="1"/>
  <c r="CB621" i="1"/>
  <c r="CB610" i="1"/>
  <c r="CB603" i="1"/>
  <c r="BX600" i="1"/>
  <c r="BX607" i="1"/>
  <c r="BX620" i="1"/>
  <c r="BX613" i="1"/>
  <c r="BX602" i="1"/>
  <c r="BT599" i="1"/>
  <c r="BT606" i="1"/>
  <c r="BT619" i="1"/>
  <c r="BT612" i="1"/>
  <c r="BT605" i="1"/>
  <c r="BP598" i="1"/>
  <c r="BP613" i="1"/>
  <c r="BP618" i="1"/>
  <c r="BP611" i="1"/>
  <c r="BP604" i="1"/>
  <c r="BM576" i="1"/>
  <c r="BM583" i="1"/>
  <c r="BM567" i="1"/>
  <c r="BM589" i="1"/>
  <c r="BM582" i="1"/>
  <c r="BM569" i="1"/>
  <c r="BM588" i="1"/>
  <c r="BM572" i="1"/>
  <c r="BM579" i="1"/>
  <c r="BM586" i="1"/>
  <c r="BM581" i="1"/>
  <c r="BM574" i="1"/>
  <c r="BQ577" i="1"/>
  <c r="BQ584" i="1"/>
  <c r="BQ568" i="1"/>
  <c r="BQ590" i="1"/>
  <c r="BQ575" i="1"/>
  <c r="BQ570" i="1"/>
  <c r="BQ589" i="1"/>
  <c r="BQ573" i="1"/>
  <c r="BQ580" i="1"/>
  <c r="BQ587" i="1"/>
  <c r="BQ582" i="1"/>
  <c r="BQ567" i="1"/>
  <c r="BU578" i="1"/>
  <c r="BU585" i="1"/>
  <c r="BU569" i="1"/>
  <c r="BU583" i="1"/>
  <c r="BU576" i="1"/>
  <c r="BU571" i="1"/>
  <c r="BU590" i="1"/>
  <c r="BU574" i="1"/>
  <c r="BU581" i="1"/>
  <c r="BU588" i="1"/>
  <c r="BU575" i="1"/>
  <c r="BU568" i="1"/>
  <c r="BY575" i="1"/>
  <c r="BY586" i="1"/>
  <c r="BY570" i="1"/>
  <c r="BY584" i="1"/>
  <c r="BY577" i="1"/>
  <c r="BY572" i="1"/>
  <c r="BY587" i="1"/>
  <c r="BY571" i="1"/>
  <c r="BY582" i="1"/>
  <c r="BY589" i="1"/>
  <c r="BY576" i="1"/>
  <c r="BY569" i="1"/>
  <c r="CC576" i="1"/>
  <c r="CC583" i="1"/>
  <c r="CC567" i="1"/>
  <c r="CC585" i="1"/>
  <c r="CC578" i="1"/>
  <c r="CC573" i="1"/>
  <c r="CC588" i="1"/>
  <c r="CC572" i="1"/>
  <c r="CC579" i="1"/>
  <c r="CC590" i="1"/>
  <c r="CC577" i="1"/>
  <c r="CC570" i="1"/>
  <c r="CG577" i="1"/>
  <c r="CG584" i="1"/>
  <c r="CG568" i="1"/>
  <c r="CG586" i="1"/>
  <c r="CG579" i="1"/>
  <c r="CG574" i="1"/>
  <c r="CG589" i="1"/>
  <c r="CG573" i="1"/>
  <c r="CG580" i="1"/>
  <c r="CG583" i="1"/>
  <c r="CG578" i="1"/>
  <c r="CG571" i="1"/>
  <c r="CG587" i="1"/>
  <c r="CG572" i="1"/>
  <c r="CG581" i="1"/>
  <c r="CC586" i="1"/>
  <c r="CC571" i="1"/>
  <c r="CC580" i="1"/>
  <c r="BY585" i="1"/>
  <c r="BY574" i="1"/>
  <c r="BY579" i="1"/>
  <c r="BU584" i="1"/>
  <c r="BU573" i="1"/>
  <c r="BU582" i="1"/>
  <c r="BQ583" i="1"/>
  <c r="BQ572" i="1"/>
  <c r="BQ581" i="1"/>
  <c r="BM590" i="1"/>
  <c r="BM571" i="1"/>
  <c r="BM580" i="1"/>
  <c r="BJ578" i="1"/>
  <c r="BJ585" i="1"/>
  <c r="BJ569" i="1"/>
  <c r="BJ583" i="1"/>
  <c r="BJ576" i="1"/>
  <c r="BJ571" i="1"/>
  <c r="BJ590" i="1"/>
  <c r="BJ574" i="1"/>
  <c r="BJ581" i="1"/>
  <c r="BJ588" i="1"/>
  <c r="BJ575" i="1"/>
  <c r="BJ568" i="1"/>
  <c r="BN575" i="1"/>
  <c r="BN586" i="1"/>
  <c r="BN570" i="1"/>
  <c r="BN584" i="1"/>
  <c r="BN577" i="1"/>
  <c r="BN572" i="1"/>
  <c r="BN587" i="1"/>
  <c r="BN571" i="1"/>
  <c r="BN582" i="1"/>
  <c r="BN589" i="1"/>
  <c r="BN576" i="1"/>
  <c r="BN569" i="1"/>
  <c r="BR576" i="1"/>
  <c r="BR583" i="1"/>
  <c r="BR567" i="1"/>
  <c r="BR585" i="1"/>
  <c r="BR578" i="1"/>
  <c r="BR573" i="1"/>
  <c r="BR588" i="1"/>
  <c r="BR572" i="1"/>
  <c r="BR579" i="1"/>
  <c r="BR590" i="1"/>
  <c r="BR577" i="1"/>
  <c r="BR570" i="1"/>
  <c r="BV577" i="1"/>
  <c r="BV584" i="1"/>
  <c r="BV568" i="1"/>
  <c r="BV586" i="1"/>
  <c r="BV579" i="1"/>
  <c r="BV574" i="1"/>
  <c r="BV589" i="1"/>
  <c r="BV573" i="1"/>
  <c r="BV580" i="1"/>
  <c r="BV583" i="1"/>
  <c r="BV578" i="1"/>
  <c r="BV571" i="1"/>
  <c r="BZ578" i="1"/>
  <c r="BZ585" i="1"/>
  <c r="BZ569" i="1"/>
  <c r="BZ587" i="1"/>
  <c r="BZ580" i="1"/>
  <c r="BZ567" i="1"/>
  <c r="BZ590" i="1"/>
  <c r="BZ574" i="1"/>
  <c r="BZ581" i="1"/>
  <c r="BZ584" i="1"/>
  <c r="BZ579" i="1"/>
  <c r="BZ572" i="1"/>
  <c r="CD575" i="1"/>
  <c r="CD586" i="1"/>
  <c r="CD570" i="1"/>
  <c r="CD588" i="1"/>
  <c r="CD581" i="1"/>
  <c r="CD568" i="1"/>
  <c r="CD587" i="1"/>
  <c r="CD571" i="1"/>
  <c r="CD582" i="1"/>
  <c r="CD585" i="1"/>
  <c r="CD580" i="1"/>
  <c r="CD573" i="1"/>
  <c r="CH576" i="1"/>
  <c r="CH583" i="1"/>
  <c r="CH567" i="1"/>
  <c r="CH589" i="1"/>
  <c r="CH582" i="1"/>
  <c r="CH569" i="1"/>
  <c r="CH588" i="1"/>
  <c r="CH572" i="1"/>
  <c r="CH579" i="1"/>
  <c r="CH586" i="1"/>
  <c r="CH581" i="1"/>
  <c r="CH574" i="1"/>
  <c r="CH573" i="1"/>
  <c r="CH575" i="1"/>
  <c r="CH584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70" i="1"/>
  <c r="CG576" i="1"/>
  <c r="CG585" i="1"/>
  <c r="CC569" i="1"/>
  <c r="CC575" i="1"/>
  <c r="CC584" i="1"/>
  <c r="BY568" i="1"/>
  <c r="BY578" i="1"/>
  <c r="BY583" i="1"/>
  <c r="BU567" i="1"/>
  <c r="BU577" i="1"/>
  <c r="BU586" i="1"/>
  <c r="BQ574" i="1"/>
  <c r="BQ576" i="1"/>
  <c r="BQ585" i="1"/>
  <c r="BM573" i="1"/>
  <c r="BM575" i="1"/>
  <c r="BM584" i="1"/>
  <c r="CH577" i="1"/>
  <c r="CH570" i="1"/>
  <c r="CH587" i="1"/>
  <c r="CD576" i="1"/>
  <c r="CD569" i="1"/>
  <c r="CD590" i="1"/>
  <c r="BZ575" i="1"/>
  <c r="BZ568" i="1"/>
  <c r="BZ589" i="1"/>
  <c r="BV582" i="1"/>
  <c r="BV567" i="1"/>
  <c r="BV588" i="1"/>
  <c r="BR581" i="1"/>
  <c r="BR574" i="1"/>
  <c r="BR587" i="1"/>
  <c r="BN580" i="1"/>
  <c r="BN573" i="1"/>
  <c r="BN590" i="1"/>
  <c r="BJ579" i="1"/>
  <c r="BJ572" i="1"/>
  <c r="BJ589" i="1"/>
  <c r="CG582" i="1"/>
  <c r="CG567" i="1"/>
  <c r="CG588" i="1"/>
  <c r="CC581" i="1"/>
  <c r="CC574" i="1"/>
  <c r="CC587" i="1"/>
  <c r="BY580" i="1"/>
  <c r="BY573" i="1"/>
  <c r="BY590" i="1"/>
  <c r="BU579" i="1"/>
  <c r="BU572" i="1"/>
  <c r="BU589" i="1"/>
  <c r="BQ578" i="1"/>
  <c r="BQ571" i="1"/>
  <c r="BQ588" i="1"/>
  <c r="BM577" i="1"/>
  <c r="BM570" i="1"/>
  <c r="BM587" i="1"/>
  <c r="BK551" i="1"/>
  <c r="BK558" i="1"/>
  <c r="BK542" i="1"/>
  <c r="BK541" i="1"/>
  <c r="BK553" i="1"/>
  <c r="BK548" i="1"/>
  <c r="BK547" i="1"/>
  <c r="BK550" i="1"/>
  <c r="BK549" i="1"/>
  <c r="BK545" i="1"/>
  <c r="BK543" i="1"/>
  <c r="BK546" i="1"/>
  <c r="BK552" i="1"/>
  <c r="BK537" i="1"/>
  <c r="BK559" i="1"/>
  <c r="BK539" i="1"/>
  <c r="BK538" i="1"/>
  <c r="BK544" i="1"/>
  <c r="BK556" i="1"/>
  <c r="BO548" i="1"/>
  <c r="BO559" i="1"/>
  <c r="BO543" i="1"/>
  <c r="BO542" i="1"/>
  <c r="BO554" i="1"/>
  <c r="BO549" i="1"/>
  <c r="BO556" i="1"/>
  <c r="BO536" i="1"/>
  <c r="BO539" i="1"/>
  <c r="BO545" i="1"/>
  <c r="BO557" i="1"/>
  <c r="BO552" i="1"/>
  <c r="BO555" i="1"/>
  <c r="BO558" i="1"/>
  <c r="BO537" i="1"/>
  <c r="BO541" i="1"/>
  <c r="BO544" i="1"/>
  <c r="BS549" i="1"/>
  <c r="BS556" i="1"/>
  <c r="BS540" i="1"/>
  <c r="BS543" i="1"/>
  <c r="BS555" i="1"/>
  <c r="BS550" i="1"/>
  <c r="BS545" i="1"/>
  <c r="BS548" i="1"/>
  <c r="BS551" i="1"/>
  <c r="BS547" i="1"/>
  <c r="BS541" i="1"/>
  <c r="BS544" i="1"/>
  <c r="BS554" i="1"/>
  <c r="BS539" i="1"/>
  <c r="BW550" i="1"/>
  <c r="BW557" i="1"/>
  <c r="BW541" i="1"/>
  <c r="BW536" i="1"/>
  <c r="BW556" i="1"/>
  <c r="BW551" i="1"/>
  <c r="BW558" i="1"/>
  <c r="BW538" i="1"/>
  <c r="BW537" i="1"/>
  <c r="BW547" i="1"/>
  <c r="BW559" i="1"/>
  <c r="BW554" i="1"/>
  <c r="BW553" i="1"/>
  <c r="BW552" i="1"/>
  <c r="BW539" i="1"/>
  <c r="BW543" i="1"/>
  <c r="CA551" i="1"/>
  <c r="CA558" i="1"/>
  <c r="CA542" i="1"/>
  <c r="CA537" i="1"/>
  <c r="CA557" i="1"/>
  <c r="CA544" i="1"/>
  <c r="CA547" i="1"/>
  <c r="CA550" i="1"/>
  <c r="CA545" i="1"/>
  <c r="CA549" i="1"/>
  <c r="CA543" i="1"/>
  <c r="CA546" i="1"/>
  <c r="CA556" i="1"/>
  <c r="CA541" i="1"/>
  <c r="CE548" i="1"/>
  <c r="CE559" i="1"/>
  <c r="CE543" i="1"/>
  <c r="CE538" i="1"/>
  <c r="CE558" i="1"/>
  <c r="CE545" i="1"/>
  <c r="CE556" i="1"/>
  <c r="CE536" i="1"/>
  <c r="CE539" i="1"/>
  <c r="CE549" i="1"/>
  <c r="CE553" i="1"/>
  <c r="CE552" i="1"/>
  <c r="CE555" i="1"/>
  <c r="CE554" i="1"/>
  <c r="CE541" i="1"/>
  <c r="CE537" i="1"/>
  <c r="CI549" i="1"/>
  <c r="CI556" i="1"/>
  <c r="CI540" i="1"/>
  <c r="CI539" i="1"/>
  <c r="CI559" i="1"/>
  <c r="CI546" i="1"/>
  <c r="CI545" i="1"/>
  <c r="CI548" i="1"/>
  <c r="CI547" i="1"/>
  <c r="CI551" i="1"/>
  <c r="CI541" i="1"/>
  <c r="CI544" i="1"/>
  <c r="CI558" i="1"/>
  <c r="CI543" i="1"/>
  <c r="CI554" i="1"/>
  <c r="CI536" i="1"/>
  <c r="CI557" i="1"/>
  <c r="CE546" i="1"/>
  <c r="CE544" i="1"/>
  <c r="CA548" i="1"/>
  <c r="CA539" i="1"/>
  <c r="BW548" i="1"/>
  <c r="BW549" i="1"/>
  <c r="BS558" i="1"/>
  <c r="BS536" i="1"/>
  <c r="BS557" i="1"/>
  <c r="BO550" i="1"/>
  <c r="BK540" i="1"/>
  <c r="BK555" i="1"/>
  <c r="CI542" i="1"/>
  <c r="CI552" i="1"/>
  <c r="CE542" i="1"/>
  <c r="CE547" i="1"/>
  <c r="CA536" i="1"/>
  <c r="CA553" i="1"/>
  <c r="CA555" i="1"/>
  <c r="BW555" i="1"/>
  <c r="BW542" i="1"/>
  <c r="BS538" i="1"/>
  <c r="BS552" i="1"/>
  <c r="BO538" i="1"/>
  <c r="BO547" i="1"/>
  <c r="BK536" i="1"/>
  <c r="CI550" i="1"/>
  <c r="CI537" i="1"/>
  <c r="CE550" i="1"/>
  <c r="CE551" i="1"/>
  <c r="CA552" i="1"/>
  <c r="CA538" i="1"/>
  <c r="CA559" i="1"/>
  <c r="BW544" i="1"/>
  <c r="BW546" i="1"/>
  <c r="BS546" i="1"/>
  <c r="BS537" i="1"/>
  <c r="BO546" i="1"/>
  <c r="BO551" i="1"/>
  <c r="BK557" i="1"/>
  <c r="BL555" i="1"/>
  <c r="BL539" i="1"/>
  <c r="BP547" i="1"/>
  <c r="BT555" i="1"/>
  <c r="BT539" i="1"/>
  <c r="BX547" i="1"/>
  <c r="CB555" i="1"/>
  <c r="CB539" i="1"/>
  <c r="CF547" i="1"/>
  <c r="CF541" i="1"/>
  <c r="CB538" i="1"/>
  <c r="BX536" i="1"/>
  <c r="BX557" i="1"/>
  <c r="BT554" i="1"/>
  <c r="BP552" i="1"/>
  <c r="BL549" i="1"/>
  <c r="BM558" i="1"/>
  <c r="BM542" i="1"/>
  <c r="BM549" i="1"/>
  <c r="BM552" i="1"/>
  <c r="BM547" i="1"/>
  <c r="BM540" i="1"/>
  <c r="CG537" i="1"/>
  <c r="CG544" i="1"/>
  <c r="CG557" i="1"/>
  <c r="CG550" i="1"/>
  <c r="CG543" i="1"/>
  <c r="CC543" i="1"/>
  <c r="CC548" i="1"/>
  <c r="CC545" i="1"/>
  <c r="CC538" i="1"/>
  <c r="BY554" i="1"/>
  <c r="BY542" i="1"/>
  <c r="BY547" i="1"/>
  <c r="BY544" i="1"/>
  <c r="BY537" i="1"/>
  <c r="BU553" i="1"/>
  <c r="BU541" i="1"/>
  <c r="BU546" i="1"/>
  <c r="BU547" i="1"/>
  <c r="BU536" i="1"/>
  <c r="BQ552" i="1"/>
  <c r="BQ540" i="1"/>
  <c r="BQ545" i="1"/>
  <c r="BQ546" i="1"/>
  <c r="BQ539" i="1"/>
  <c r="BQ555" i="1"/>
  <c r="BM548" i="1"/>
  <c r="BM536" i="1"/>
  <c r="BM545" i="1"/>
  <c r="BM546" i="1"/>
  <c r="CF553" i="1"/>
  <c r="CB550" i="1"/>
  <c r="BX548" i="1"/>
  <c r="BT545" i="1"/>
  <c r="BP542" i="1"/>
  <c r="BL540" i="1"/>
  <c r="CC515" i="1"/>
  <c r="BQ507" i="1"/>
  <c r="CG507" i="1"/>
  <c r="BM525" i="1"/>
  <c r="BM521" i="1"/>
  <c r="BM517" i="1"/>
  <c r="BM513" i="1"/>
  <c r="BM509" i="1"/>
  <c r="BM505" i="1"/>
  <c r="BM528" i="1"/>
  <c r="BM524" i="1"/>
  <c r="BM520" i="1"/>
  <c r="BM516" i="1"/>
  <c r="BM512" i="1"/>
  <c r="BM508" i="1"/>
  <c r="BM522" i="1"/>
  <c r="BM514" i="1"/>
  <c r="BM506" i="1"/>
  <c r="BM526" i="1"/>
  <c r="BM510" i="1"/>
  <c r="BM527" i="1"/>
  <c r="BM519" i="1"/>
  <c r="BM511" i="1"/>
  <c r="BM518" i="1"/>
  <c r="BQ525" i="1"/>
  <c r="BQ521" i="1"/>
  <c r="BQ517" i="1"/>
  <c r="BQ513" i="1"/>
  <c r="BQ509" i="1"/>
  <c r="BQ505" i="1"/>
  <c r="BQ528" i="1"/>
  <c r="BQ524" i="1"/>
  <c r="BQ520" i="1"/>
  <c r="BQ516" i="1"/>
  <c r="BQ512" i="1"/>
  <c r="BQ508" i="1"/>
  <c r="BQ522" i="1"/>
  <c r="BQ514" i="1"/>
  <c r="BQ506" i="1"/>
  <c r="BQ510" i="1"/>
  <c r="BQ527" i="1"/>
  <c r="BQ519" i="1"/>
  <c r="BQ511" i="1"/>
  <c r="BQ526" i="1"/>
  <c r="BQ518" i="1"/>
  <c r="BU525" i="1"/>
  <c r="BU521" i="1"/>
  <c r="BU517" i="1"/>
  <c r="BU513" i="1"/>
  <c r="BU509" i="1"/>
  <c r="BU505" i="1"/>
  <c r="BU528" i="1"/>
  <c r="BU524" i="1"/>
  <c r="BU520" i="1"/>
  <c r="BU516" i="1"/>
  <c r="BU512" i="1"/>
  <c r="BU508" i="1"/>
  <c r="BU522" i="1"/>
  <c r="BU514" i="1"/>
  <c r="BU506" i="1"/>
  <c r="BU526" i="1"/>
  <c r="BU510" i="1"/>
  <c r="BU527" i="1"/>
  <c r="BU519" i="1"/>
  <c r="BU511" i="1"/>
  <c r="BU518" i="1"/>
  <c r="BY525" i="1"/>
  <c r="BY521" i="1"/>
  <c r="BY517" i="1"/>
  <c r="BY513" i="1"/>
  <c r="BY509" i="1"/>
  <c r="BY505" i="1"/>
  <c r="BY528" i="1"/>
  <c r="BY524" i="1"/>
  <c r="BY520" i="1"/>
  <c r="BY516" i="1"/>
  <c r="BY512" i="1"/>
  <c r="BY508" i="1"/>
  <c r="BY522" i="1"/>
  <c r="BY514" i="1"/>
  <c r="BY506" i="1"/>
  <c r="BY518" i="1"/>
  <c r="BY527" i="1"/>
  <c r="BY519" i="1"/>
  <c r="BY511" i="1"/>
  <c r="BY526" i="1"/>
  <c r="BY510" i="1"/>
  <c r="CC525" i="1"/>
  <c r="CC521" i="1"/>
  <c r="CC517" i="1"/>
  <c r="CC513" i="1"/>
  <c r="CC509" i="1"/>
  <c r="CC505" i="1"/>
  <c r="CC528" i="1"/>
  <c r="CC524" i="1"/>
  <c r="CC520" i="1"/>
  <c r="CC516" i="1"/>
  <c r="CC512" i="1"/>
  <c r="CC508" i="1"/>
  <c r="CC522" i="1"/>
  <c r="CC514" i="1"/>
  <c r="CC506" i="1"/>
  <c r="CC526" i="1"/>
  <c r="CC510" i="1"/>
  <c r="CC527" i="1"/>
  <c r="CC519" i="1"/>
  <c r="CC511" i="1"/>
  <c r="CC518" i="1"/>
  <c r="CG525" i="1"/>
  <c r="CG521" i="1"/>
  <c r="CG517" i="1"/>
  <c r="CG513" i="1"/>
  <c r="CG509" i="1"/>
  <c r="CG505" i="1"/>
  <c r="CG528" i="1"/>
  <c r="CG524" i="1"/>
  <c r="CG520" i="1"/>
  <c r="CG516" i="1"/>
  <c r="CG512" i="1"/>
  <c r="CG508" i="1"/>
  <c r="CG522" i="1"/>
  <c r="CG514" i="1"/>
  <c r="CG506" i="1"/>
  <c r="CG527" i="1"/>
  <c r="CG519" i="1"/>
  <c r="CG511" i="1"/>
  <c r="CG518" i="1"/>
  <c r="BY523" i="1"/>
  <c r="BM515" i="1"/>
  <c r="CG510" i="1"/>
  <c r="CG526" i="1"/>
  <c r="BY507" i="1"/>
  <c r="BU515" i="1"/>
  <c r="BQ523" i="1"/>
  <c r="BN515" i="1"/>
  <c r="BN522" i="1"/>
  <c r="BN506" i="1"/>
  <c r="BN524" i="1"/>
  <c r="BN517" i="1"/>
  <c r="BN512" i="1"/>
  <c r="BN527" i="1"/>
  <c r="BN511" i="1"/>
  <c r="BN518" i="1"/>
  <c r="BN521" i="1"/>
  <c r="BN516" i="1"/>
  <c r="BN509" i="1"/>
  <c r="BV513" i="1"/>
  <c r="BV524" i="1"/>
  <c r="BV508" i="1"/>
  <c r="BV526" i="1"/>
  <c r="BV519" i="1"/>
  <c r="BV506" i="1"/>
  <c r="BV525" i="1"/>
  <c r="BV509" i="1"/>
  <c r="BV520" i="1"/>
  <c r="BV523" i="1"/>
  <c r="BV518" i="1"/>
  <c r="BV511" i="1"/>
  <c r="CH516" i="1"/>
  <c r="CH523" i="1"/>
  <c r="CH507" i="1"/>
  <c r="CH521" i="1"/>
  <c r="CH514" i="1"/>
  <c r="CH509" i="1"/>
  <c r="CH528" i="1"/>
  <c r="CH512" i="1"/>
  <c r="CH519" i="1"/>
  <c r="CH526" i="1"/>
  <c r="CH513" i="1"/>
  <c r="CH506" i="1"/>
  <c r="CH505" i="1"/>
  <c r="CH515" i="1"/>
  <c r="CH524" i="1"/>
  <c r="CD512" i="1"/>
  <c r="CD514" i="1"/>
  <c r="BZ511" i="1"/>
  <c r="BZ513" i="1"/>
  <c r="BV510" i="1"/>
  <c r="BV516" i="1"/>
  <c r="BV521" i="1"/>
  <c r="BR509" i="1"/>
  <c r="BR515" i="1"/>
  <c r="BN508" i="1"/>
  <c r="BN514" i="1"/>
  <c r="BN523" i="1"/>
  <c r="BJ507" i="1"/>
  <c r="BJ513" i="1"/>
  <c r="BJ514" i="1"/>
  <c r="BJ521" i="1"/>
  <c r="BJ505" i="1"/>
  <c r="BJ523" i="1"/>
  <c r="BJ516" i="1"/>
  <c r="BJ511" i="1"/>
  <c r="BJ526" i="1"/>
  <c r="BJ510" i="1"/>
  <c r="BJ517" i="1"/>
  <c r="BJ528" i="1"/>
  <c r="BJ515" i="1"/>
  <c r="BJ508" i="1"/>
  <c r="BR516" i="1"/>
  <c r="BR523" i="1"/>
  <c r="BR507" i="1"/>
  <c r="BR525" i="1"/>
  <c r="BR518" i="1"/>
  <c r="BR505" i="1"/>
  <c r="BR528" i="1"/>
  <c r="BR512" i="1"/>
  <c r="BR519" i="1"/>
  <c r="BR522" i="1"/>
  <c r="BR517" i="1"/>
  <c r="BR510" i="1"/>
  <c r="BZ514" i="1"/>
  <c r="BZ521" i="1"/>
  <c r="BZ505" i="1"/>
  <c r="BZ527" i="1"/>
  <c r="BZ520" i="1"/>
  <c r="BZ507" i="1"/>
  <c r="BZ526" i="1"/>
  <c r="BZ510" i="1"/>
  <c r="BZ517" i="1"/>
  <c r="BZ524" i="1"/>
  <c r="BZ519" i="1"/>
  <c r="BZ512" i="1"/>
  <c r="CD515" i="1"/>
  <c r="CD522" i="1"/>
  <c r="CD506" i="1"/>
  <c r="CD528" i="1"/>
  <c r="CD513" i="1"/>
  <c r="CD508" i="1"/>
  <c r="CD527" i="1"/>
  <c r="CD511" i="1"/>
  <c r="CD518" i="1"/>
  <c r="CD525" i="1"/>
  <c r="CD520" i="1"/>
  <c r="CD505" i="1"/>
  <c r="CH517" i="1"/>
  <c r="CH510" i="1"/>
  <c r="CH527" i="1"/>
  <c r="CD516" i="1"/>
  <c r="CD509" i="1"/>
  <c r="CD526" i="1"/>
  <c r="BZ515" i="1"/>
  <c r="BZ508" i="1"/>
  <c r="BZ525" i="1"/>
  <c r="BV514" i="1"/>
  <c r="BV507" i="1"/>
  <c r="BV528" i="1"/>
  <c r="BR513" i="1"/>
  <c r="BR506" i="1"/>
  <c r="BR527" i="1"/>
  <c r="BN520" i="1"/>
  <c r="BN505" i="1"/>
  <c r="BN526" i="1"/>
  <c r="BJ519" i="1"/>
  <c r="BJ512" i="1"/>
  <c r="BJ525" i="1"/>
  <c r="BK483" i="1"/>
  <c r="BK490" i="1"/>
  <c r="BK474" i="1"/>
  <c r="BK492" i="1"/>
  <c r="BK485" i="1"/>
  <c r="BK480" i="1"/>
  <c r="BK479" i="1"/>
  <c r="BK482" i="1"/>
  <c r="BK481" i="1"/>
  <c r="BK477" i="1"/>
  <c r="BK495" i="1"/>
  <c r="BK475" i="1"/>
  <c r="BK478" i="1"/>
  <c r="BK484" i="1"/>
  <c r="BK496" i="1"/>
  <c r="BO484" i="1"/>
  <c r="BO491" i="1"/>
  <c r="BO475" i="1"/>
  <c r="BO493" i="1"/>
  <c r="BO486" i="1"/>
  <c r="BO481" i="1"/>
  <c r="BO492" i="1"/>
  <c r="BO495" i="1"/>
  <c r="BO490" i="1"/>
  <c r="BO477" i="1"/>
  <c r="BO489" i="1"/>
  <c r="BO488" i="1"/>
  <c r="BO487" i="1"/>
  <c r="BO482" i="1"/>
  <c r="BO494" i="1"/>
  <c r="BS485" i="1"/>
  <c r="BS492" i="1"/>
  <c r="BS476" i="1"/>
  <c r="BS494" i="1"/>
  <c r="BS487" i="1"/>
  <c r="BS474" i="1"/>
  <c r="BS481" i="1"/>
  <c r="BS484" i="1"/>
  <c r="BS475" i="1"/>
  <c r="BS479" i="1"/>
  <c r="BS497" i="1"/>
  <c r="BS477" i="1"/>
  <c r="BS480" i="1"/>
  <c r="BS486" i="1"/>
  <c r="BS490" i="1"/>
  <c r="BW482" i="1"/>
  <c r="BW493" i="1"/>
  <c r="BW477" i="1"/>
  <c r="BW495" i="1"/>
  <c r="BW488" i="1"/>
  <c r="BW475" i="1"/>
  <c r="BW490" i="1"/>
  <c r="BW497" i="1"/>
  <c r="BW492" i="1"/>
  <c r="BW479" i="1"/>
  <c r="BW483" i="1"/>
  <c r="BW486" i="1"/>
  <c r="BW489" i="1"/>
  <c r="BW484" i="1"/>
  <c r="BW496" i="1"/>
  <c r="CA483" i="1"/>
  <c r="CA490" i="1"/>
  <c r="CA474" i="1"/>
  <c r="CA496" i="1"/>
  <c r="CA489" i="1"/>
  <c r="CA476" i="1"/>
  <c r="CA479" i="1"/>
  <c r="CA482" i="1"/>
  <c r="CA477" i="1"/>
  <c r="CA481" i="1"/>
  <c r="CA495" i="1"/>
  <c r="CA475" i="1"/>
  <c r="CA478" i="1"/>
  <c r="CA488" i="1"/>
  <c r="CA492" i="1"/>
  <c r="CE484" i="1"/>
  <c r="CE491" i="1"/>
  <c r="CE475" i="1"/>
  <c r="CE497" i="1"/>
  <c r="CE482" i="1"/>
  <c r="CE477" i="1"/>
  <c r="CE492" i="1"/>
  <c r="CE495" i="1"/>
  <c r="CE494" i="1"/>
  <c r="CE481" i="1"/>
  <c r="CE485" i="1"/>
  <c r="CE488" i="1"/>
  <c r="CE487" i="1"/>
  <c r="CE486" i="1"/>
  <c r="CE490" i="1"/>
  <c r="CI485" i="1"/>
  <c r="CI492" i="1"/>
  <c r="CI476" i="1"/>
  <c r="CI490" i="1"/>
  <c r="CI483" i="1"/>
  <c r="CI478" i="1"/>
  <c r="CI481" i="1"/>
  <c r="CI484" i="1"/>
  <c r="CI479" i="1"/>
  <c r="CI475" i="1"/>
  <c r="CI497" i="1"/>
  <c r="CI477" i="1"/>
  <c r="CI480" i="1"/>
  <c r="CI482" i="1"/>
  <c r="CI494" i="1"/>
  <c r="CI491" i="1"/>
  <c r="CI488" i="1"/>
  <c r="CE493" i="1"/>
  <c r="CE479" i="1"/>
  <c r="CE496" i="1"/>
  <c r="CA485" i="1"/>
  <c r="CA487" i="1"/>
  <c r="BW487" i="1"/>
  <c r="BW474" i="1"/>
  <c r="BS495" i="1"/>
  <c r="BS488" i="1"/>
  <c r="BO497" i="1"/>
  <c r="BO479" i="1"/>
  <c r="BO496" i="1"/>
  <c r="BK489" i="1"/>
  <c r="BK487" i="1"/>
  <c r="BL485" i="1"/>
  <c r="BL478" i="1"/>
  <c r="BL494" i="1"/>
  <c r="BL483" i="1"/>
  <c r="BP485" i="1"/>
  <c r="BP490" i="1"/>
  <c r="BP483" i="1"/>
  <c r="BT492" i="1"/>
  <c r="BT481" i="1"/>
  <c r="BT497" i="1"/>
  <c r="BT475" i="1"/>
  <c r="BX477" i="1"/>
  <c r="BX494" i="1"/>
  <c r="BX491" i="1"/>
  <c r="BX479" i="1"/>
  <c r="CB485" i="1"/>
  <c r="CB478" i="1"/>
  <c r="CB494" i="1"/>
  <c r="CF491" i="1"/>
  <c r="CF476" i="1"/>
  <c r="CF497" i="1"/>
  <c r="CF484" i="1"/>
  <c r="CB489" i="1"/>
  <c r="BT478" i="1"/>
  <c r="BL488" i="1"/>
  <c r="CI474" i="1"/>
  <c r="CI496" i="1"/>
  <c r="CE474" i="1"/>
  <c r="CE483" i="1"/>
  <c r="CA484" i="1"/>
  <c r="CA493" i="1"/>
  <c r="CA491" i="1"/>
  <c r="BW476" i="1"/>
  <c r="BW478" i="1"/>
  <c r="BS478" i="1"/>
  <c r="BS496" i="1"/>
  <c r="BO478" i="1"/>
  <c r="BO483" i="1"/>
  <c r="BK488" i="1"/>
  <c r="BK497" i="1"/>
  <c r="BK491" i="1"/>
  <c r="CF492" i="1"/>
  <c r="CB493" i="1"/>
  <c r="BT494" i="1"/>
  <c r="BL496" i="1"/>
  <c r="CI487" i="1"/>
  <c r="CI489" i="1"/>
  <c r="CE489" i="1"/>
  <c r="CE476" i="1"/>
  <c r="CA497" i="1"/>
  <c r="CA486" i="1"/>
  <c r="BW491" i="1"/>
  <c r="BW481" i="1"/>
  <c r="BW494" i="1"/>
  <c r="BS483" i="1"/>
  <c r="BS489" i="1"/>
  <c r="BO485" i="1"/>
  <c r="BO476" i="1"/>
  <c r="BK493" i="1"/>
  <c r="BK486" i="1"/>
  <c r="BM497" i="1"/>
  <c r="BM481" i="1"/>
  <c r="BM488" i="1"/>
  <c r="BM495" i="1"/>
  <c r="BM482" i="1"/>
  <c r="BM475" i="1"/>
  <c r="CG491" i="1"/>
  <c r="CG479" i="1"/>
  <c r="CG484" i="1"/>
  <c r="CG485" i="1"/>
  <c r="CG474" i="1"/>
  <c r="CC490" i="1"/>
  <c r="CC478" i="1"/>
  <c r="CC483" i="1"/>
  <c r="CC484" i="1"/>
  <c r="CC477" i="1"/>
  <c r="BY497" i="1"/>
  <c r="BY477" i="1"/>
  <c r="BY482" i="1"/>
  <c r="BY483" i="1"/>
  <c r="BY476" i="1"/>
  <c r="BU496" i="1"/>
  <c r="BU476" i="1"/>
  <c r="BU489" i="1"/>
  <c r="BU482" i="1"/>
  <c r="BU475" i="1"/>
  <c r="BQ495" i="1"/>
  <c r="BQ475" i="1"/>
  <c r="BQ488" i="1"/>
  <c r="BQ485" i="1"/>
  <c r="BQ474" i="1"/>
  <c r="BQ490" i="1"/>
  <c r="BM483" i="1"/>
  <c r="BM479" i="1"/>
  <c r="BM484" i="1"/>
  <c r="BM485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63" i="1"/>
  <c r="BR447" i="1"/>
  <c r="BR458" i="1"/>
  <c r="BR465" i="1"/>
  <c r="BR452" i="1"/>
  <c r="BR445" i="1"/>
  <c r="BR459" i="1"/>
  <c r="BR443" i="1"/>
  <c r="BR454" i="1"/>
  <c r="BR457" i="1"/>
  <c r="BR444" i="1"/>
  <c r="BR464" i="1"/>
  <c r="BZ465" i="1"/>
  <c r="BZ449" i="1"/>
  <c r="BZ456" i="1"/>
  <c r="BZ459" i="1"/>
  <c r="BZ454" i="1"/>
  <c r="BZ447" i="1"/>
  <c r="BZ461" i="1"/>
  <c r="BZ445" i="1"/>
  <c r="BZ452" i="1"/>
  <c r="BZ451" i="1"/>
  <c r="BZ446" i="1"/>
  <c r="BZ466" i="1"/>
  <c r="CH463" i="1"/>
  <c r="CH447" i="1"/>
  <c r="CH458" i="1"/>
  <c r="CH461" i="1"/>
  <c r="CH456" i="1"/>
  <c r="CH449" i="1"/>
  <c r="CH459" i="1"/>
  <c r="CH443" i="1"/>
  <c r="CH454" i="1"/>
  <c r="CH453" i="1"/>
  <c r="CH448" i="1"/>
  <c r="CH460" i="1"/>
  <c r="CH457" i="1"/>
  <c r="CH446" i="1"/>
  <c r="CH451" i="1"/>
  <c r="CD456" i="1"/>
  <c r="CD445" i="1"/>
  <c r="CD454" i="1"/>
  <c r="BZ455" i="1"/>
  <c r="BZ444" i="1"/>
  <c r="BV454" i="1"/>
  <c r="BV443" i="1"/>
  <c r="BV452" i="1"/>
  <c r="BR453" i="1"/>
  <c r="BR446" i="1"/>
  <c r="BR451" i="1"/>
  <c r="BN452" i="1"/>
  <c r="BN445" i="1"/>
  <c r="BN454" i="1"/>
  <c r="BJ451" i="1"/>
  <c r="BJ444" i="1"/>
  <c r="BJ453" i="1"/>
  <c r="CH444" i="1"/>
  <c r="CH464" i="1"/>
  <c r="CH462" i="1"/>
  <c r="CD443" i="1"/>
  <c r="CD463" i="1"/>
  <c r="BZ450" i="1"/>
  <c r="BZ462" i="1"/>
  <c r="BZ460" i="1"/>
  <c r="BV449" i="1"/>
  <c r="BV461" i="1"/>
  <c r="BR448" i="1"/>
  <c r="BR460" i="1"/>
  <c r="BR462" i="1"/>
  <c r="BN447" i="1"/>
  <c r="BN459" i="1"/>
  <c r="BJ446" i="1"/>
  <c r="BJ466" i="1"/>
  <c r="BJ460" i="1"/>
  <c r="BM459" i="1"/>
  <c r="BM443" i="1"/>
  <c r="BM454" i="1"/>
  <c r="BM453" i="1"/>
  <c r="BM448" i="1"/>
  <c r="BM460" i="1"/>
  <c r="BM455" i="1"/>
  <c r="BM466" i="1"/>
  <c r="BM450" i="1"/>
  <c r="BM445" i="1"/>
  <c r="BM465" i="1"/>
  <c r="BM452" i="1"/>
  <c r="BQ460" i="1"/>
  <c r="BQ444" i="1"/>
  <c r="BQ451" i="1"/>
  <c r="BQ454" i="1"/>
  <c r="BQ449" i="1"/>
  <c r="BQ461" i="1"/>
  <c r="BQ456" i="1"/>
  <c r="BQ463" i="1"/>
  <c r="BQ447" i="1"/>
  <c r="BQ446" i="1"/>
  <c r="BQ466" i="1"/>
  <c r="BQ453" i="1"/>
  <c r="BU461" i="1"/>
  <c r="BU445" i="1"/>
  <c r="BU452" i="1"/>
  <c r="BU455" i="1"/>
  <c r="BU450" i="1"/>
  <c r="BU462" i="1"/>
  <c r="BU457" i="1"/>
  <c r="BU464" i="1"/>
  <c r="BU448" i="1"/>
  <c r="BU447" i="1"/>
  <c r="BU459" i="1"/>
  <c r="BU454" i="1"/>
  <c r="BY462" i="1"/>
  <c r="BY446" i="1"/>
  <c r="BY453" i="1"/>
  <c r="BY456" i="1"/>
  <c r="BY443" i="1"/>
  <c r="BY463" i="1"/>
  <c r="BY458" i="1"/>
  <c r="BY465" i="1"/>
  <c r="BY449" i="1"/>
  <c r="BY448" i="1"/>
  <c r="BY460" i="1"/>
  <c r="BY455" i="1"/>
  <c r="CC459" i="1"/>
  <c r="CC443" i="1"/>
  <c r="CC454" i="1"/>
  <c r="CC457" i="1"/>
  <c r="CC444" i="1"/>
  <c r="CC464" i="1"/>
  <c r="CC455" i="1"/>
  <c r="CC466" i="1"/>
  <c r="CC450" i="1"/>
  <c r="CC449" i="1"/>
  <c r="CC461" i="1"/>
  <c r="CC456" i="1"/>
  <c r="CG460" i="1"/>
  <c r="CG444" i="1"/>
  <c r="CG451" i="1"/>
  <c r="CG458" i="1"/>
  <c r="CG445" i="1"/>
  <c r="CG465" i="1"/>
  <c r="CG456" i="1"/>
  <c r="CG463" i="1"/>
  <c r="CG447" i="1"/>
  <c r="CG450" i="1"/>
  <c r="CG462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55" i="1"/>
  <c r="BV466" i="1"/>
  <c r="BV453" i="1"/>
  <c r="BV446" i="1"/>
  <c r="BV460" i="1"/>
  <c r="BV444" i="1"/>
  <c r="BV451" i="1"/>
  <c r="BV458" i="1"/>
  <c r="BV445" i="1"/>
  <c r="BV465" i="1"/>
  <c r="CD466" i="1"/>
  <c r="CD450" i="1"/>
  <c r="CD457" i="1"/>
  <c r="CD460" i="1"/>
  <c r="CD455" i="1"/>
  <c r="CD448" i="1"/>
  <c r="CD462" i="1"/>
  <c r="CD446" i="1"/>
  <c r="CD453" i="1"/>
  <c r="CD452" i="1"/>
  <c r="CD447" i="1"/>
  <c r="CD459" i="1"/>
  <c r="BZ453" i="1"/>
  <c r="CH465" i="1"/>
  <c r="CH450" i="1"/>
  <c r="CH455" i="1"/>
  <c r="CD464" i="1"/>
  <c r="CD449" i="1"/>
  <c r="CD458" i="1"/>
  <c r="BZ463" i="1"/>
  <c r="BZ448" i="1"/>
  <c r="BZ457" i="1"/>
  <c r="BV462" i="1"/>
  <c r="BV447" i="1"/>
  <c r="BV456" i="1"/>
  <c r="BR461" i="1"/>
  <c r="BR450" i="1"/>
  <c r="BR455" i="1"/>
  <c r="BN460" i="1"/>
  <c r="BN449" i="1"/>
  <c r="BN458" i="1"/>
  <c r="BJ459" i="1"/>
  <c r="BJ448" i="1"/>
  <c r="BJ457" i="1"/>
  <c r="CG454" i="1"/>
  <c r="CG443" i="1"/>
  <c r="CG452" i="1"/>
  <c r="CC453" i="1"/>
  <c r="CC446" i="1"/>
  <c r="CC451" i="1"/>
  <c r="BY452" i="1"/>
  <c r="BY445" i="1"/>
  <c r="BY454" i="1"/>
  <c r="BU451" i="1"/>
  <c r="BU444" i="1"/>
  <c r="BU453" i="1"/>
  <c r="BQ458" i="1"/>
  <c r="BQ443" i="1"/>
  <c r="BQ452" i="1"/>
  <c r="BM457" i="1"/>
  <c r="BM446" i="1"/>
  <c r="BM451" i="1"/>
  <c r="BP433" i="1"/>
  <c r="BP412" i="1"/>
  <c r="BX433" i="1"/>
  <c r="BX429" i="1"/>
  <c r="BX425" i="1"/>
  <c r="BX421" i="1"/>
  <c r="BX417" i="1"/>
  <c r="BX413" i="1"/>
  <c r="BX432" i="1"/>
  <c r="BX428" i="1"/>
  <c r="BX424" i="1"/>
  <c r="BX420" i="1"/>
  <c r="BX416" i="1"/>
  <c r="BX412" i="1"/>
  <c r="CF433" i="1"/>
  <c r="CF429" i="1"/>
  <c r="CF425" i="1"/>
  <c r="CF421" i="1"/>
  <c r="CF417" i="1"/>
  <c r="CF413" i="1"/>
  <c r="CF432" i="1"/>
  <c r="CF428" i="1"/>
  <c r="CF424" i="1"/>
  <c r="CF420" i="1"/>
  <c r="CF416" i="1"/>
  <c r="CF412" i="1"/>
  <c r="CF414" i="1"/>
  <c r="CF430" i="1"/>
  <c r="CB430" i="1"/>
  <c r="BX422" i="1"/>
  <c r="BT414" i="1"/>
  <c r="BT430" i="1"/>
  <c r="CF418" i="1"/>
  <c r="CF426" i="1"/>
  <c r="CF434" i="1"/>
  <c r="CB418" i="1"/>
  <c r="CB426" i="1"/>
  <c r="BX418" i="1"/>
  <c r="BX426" i="1"/>
  <c r="BX434" i="1"/>
  <c r="BT418" i="1"/>
  <c r="BT426" i="1"/>
  <c r="BP434" i="1"/>
  <c r="BK433" i="1"/>
  <c r="BO412" i="1"/>
  <c r="BO434" i="1"/>
  <c r="BS428" i="1"/>
  <c r="BS412" i="1"/>
  <c r="BS423" i="1"/>
  <c r="BS426" i="1"/>
  <c r="BS413" i="1"/>
  <c r="BS433" i="1"/>
  <c r="BS424" i="1"/>
  <c r="BS435" i="1"/>
  <c r="BS419" i="1"/>
  <c r="BS418" i="1"/>
  <c r="BS430" i="1"/>
  <c r="BS425" i="1"/>
  <c r="BW429" i="1"/>
  <c r="BW413" i="1"/>
  <c r="BW420" i="1"/>
  <c r="BW427" i="1"/>
  <c r="BW414" i="1"/>
  <c r="BW434" i="1"/>
  <c r="BW425" i="1"/>
  <c r="BW432" i="1"/>
  <c r="BW416" i="1"/>
  <c r="BW419" i="1"/>
  <c r="BW431" i="1"/>
  <c r="BW426" i="1"/>
  <c r="CA430" i="1"/>
  <c r="CA414" i="1"/>
  <c r="CA421" i="1"/>
  <c r="CA420" i="1"/>
  <c r="CA415" i="1"/>
  <c r="CA435" i="1"/>
  <c r="CA426" i="1"/>
  <c r="CA433" i="1"/>
  <c r="CA417" i="1"/>
  <c r="CA412" i="1"/>
  <c r="CA432" i="1"/>
  <c r="CA427" i="1"/>
  <c r="CE431" i="1"/>
  <c r="CE415" i="1"/>
  <c r="CE422" i="1"/>
  <c r="CE421" i="1"/>
  <c r="CE416" i="1"/>
  <c r="CE428" i="1"/>
  <c r="CE427" i="1"/>
  <c r="CE434" i="1"/>
  <c r="CE418" i="1"/>
  <c r="CE413" i="1"/>
  <c r="CE433" i="1"/>
  <c r="CE420" i="1"/>
  <c r="CI428" i="1"/>
  <c r="CI412" i="1"/>
  <c r="CI423" i="1"/>
  <c r="CI422" i="1"/>
  <c r="CI417" i="1"/>
  <c r="CI429" i="1"/>
  <c r="CI424" i="1"/>
  <c r="CI435" i="1"/>
  <c r="CI419" i="1"/>
  <c r="CI414" i="1"/>
  <c r="CI434" i="1"/>
  <c r="CI421" i="1"/>
  <c r="BL433" i="1"/>
  <c r="BL412" i="1"/>
  <c r="BT433" i="1"/>
  <c r="BT429" i="1"/>
  <c r="BT425" i="1"/>
  <c r="BT421" i="1"/>
  <c r="BT417" i="1"/>
  <c r="BT413" i="1"/>
  <c r="BT432" i="1"/>
  <c r="BT428" i="1"/>
  <c r="BT424" i="1"/>
  <c r="BT420" i="1"/>
  <c r="BT416" i="1"/>
  <c r="BT412" i="1"/>
  <c r="CB433" i="1"/>
  <c r="CB429" i="1"/>
  <c r="CB425" i="1"/>
  <c r="CB421" i="1"/>
  <c r="CB417" i="1"/>
  <c r="CB413" i="1"/>
  <c r="CB432" i="1"/>
  <c r="CB428" i="1"/>
  <c r="CB424" i="1"/>
  <c r="CB420" i="1"/>
  <c r="CB416" i="1"/>
  <c r="CB412" i="1"/>
  <c r="CF422" i="1"/>
  <c r="CB414" i="1"/>
  <c r="CB422" i="1"/>
  <c r="BX414" i="1"/>
  <c r="BX430" i="1"/>
  <c r="BT422" i="1"/>
  <c r="CF415" i="1"/>
  <c r="CF423" i="1"/>
  <c r="CF431" i="1"/>
  <c r="CB415" i="1"/>
  <c r="CB423" i="1"/>
  <c r="CB431" i="1"/>
  <c r="BX415" i="1"/>
  <c r="BX423" i="1"/>
  <c r="BX431" i="1"/>
  <c r="BT415" i="1"/>
  <c r="BT423" i="1"/>
  <c r="BT431" i="1"/>
  <c r="CF401" i="1"/>
  <c r="CF387" i="1"/>
  <c r="CB400" i="1"/>
  <c r="CB395" i="1"/>
  <c r="BX385" i="1"/>
  <c r="BT398" i="1"/>
  <c r="BT393" i="1"/>
  <c r="BP387" i="1"/>
  <c r="BL404" i="1"/>
  <c r="BL386" i="1"/>
  <c r="BU403" i="1"/>
  <c r="CC387" i="1"/>
  <c r="CF382" i="1"/>
  <c r="CF391" i="1"/>
  <c r="CB381" i="1"/>
  <c r="CB390" i="1"/>
  <c r="BX388" i="1"/>
  <c r="BX389" i="1"/>
  <c r="BT387" i="1"/>
  <c r="BT392" i="1"/>
  <c r="BP386" i="1"/>
  <c r="BP391" i="1"/>
  <c r="BL385" i="1"/>
  <c r="BL390" i="1"/>
  <c r="BU392" i="1"/>
  <c r="BL391" i="1"/>
  <c r="BL398" i="1"/>
  <c r="BL382" i="1"/>
  <c r="BL401" i="1"/>
  <c r="BL396" i="1"/>
  <c r="BL381" i="1"/>
  <c r="BL403" i="1"/>
  <c r="BL387" i="1"/>
  <c r="BL394" i="1"/>
  <c r="BL400" i="1"/>
  <c r="BL393" i="1"/>
  <c r="BL388" i="1"/>
  <c r="BP392" i="1"/>
  <c r="BP399" i="1"/>
  <c r="BP383" i="1"/>
  <c r="BP402" i="1"/>
  <c r="BP389" i="1"/>
  <c r="BP382" i="1"/>
  <c r="BP404" i="1"/>
  <c r="BP388" i="1"/>
  <c r="BP395" i="1"/>
  <c r="BP401" i="1"/>
  <c r="BP394" i="1"/>
  <c r="BP381" i="1"/>
  <c r="BT389" i="1"/>
  <c r="BT400" i="1"/>
  <c r="BT384" i="1"/>
  <c r="BT403" i="1"/>
  <c r="BT390" i="1"/>
  <c r="BT383" i="1"/>
  <c r="BT401" i="1"/>
  <c r="BT385" i="1"/>
  <c r="BT396" i="1"/>
  <c r="BT402" i="1"/>
  <c r="BT395" i="1"/>
  <c r="BT382" i="1"/>
  <c r="BX390" i="1"/>
  <c r="BX397" i="1"/>
  <c r="BX381" i="1"/>
  <c r="BX404" i="1"/>
  <c r="BX391" i="1"/>
  <c r="BX384" i="1"/>
  <c r="BX402" i="1"/>
  <c r="BX386" i="1"/>
  <c r="BX393" i="1"/>
  <c r="BX403" i="1"/>
  <c r="BX396" i="1"/>
  <c r="BX383" i="1"/>
  <c r="CB391" i="1"/>
  <c r="CB398" i="1"/>
  <c r="CB382" i="1"/>
  <c r="CB397" i="1"/>
  <c r="CB392" i="1"/>
  <c r="CB385" i="1"/>
  <c r="CB403" i="1"/>
  <c r="CB387" i="1"/>
  <c r="CB394" i="1"/>
  <c r="CB404" i="1"/>
  <c r="CB389" i="1"/>
  <c r="CB384" i="1"/>
  <c r="CF392" i="1"/>
  <c r="CF399" i="1"/>
  <c r="CF383" i="1"/>
  <c r="CF398" i="1"/>
  <c r="CF393" i="1"/>
  <c r="CF386" i="1"/>
  <c r="CF404" i="1"/>
  <c r="CF388" i="1"/>
  <c r="CF395" i="1"/>
  <c r="CF397" i="1"/>
  <c r="CF390" i="1"/>
  <c r="CF385" i="1"/>
  <c r="CF396" i="1"/>
  <c r="CB386" i="1"/>
  <c r="BX399" i="1"/>
  <c r="BX394" i="1"/>
  <c r="BT388" i="1"/>
  <c r="BP397" i="1"/>
  <c r="BP396" i="1"/>
  <c r="BL395" i="1"/>
  <c r="BQ390" i="1"/>
  <c r="CG399" i="1"/>
  <c r="CF394" i="1"/>
  <c r="CF381" i="1"/>
  <c r="CF403" i="1"/>
  <c r="CB393" i="1"/>
  <c r="CB388" i="1"/>
  <c r="CB402" i="1"/>
  <c r="BX392" i="1"/>
  <c r="BX387" i="1"/>
  <c r="BX401" i="1"/>
  <c r="BT391" i="1"/>
  <c r="BT386" i="1"/>
  <c r="BT404" i="1"/>
  <c r="BP390" i="1"/>
  <c r="BP385" i="1"/>
  <c r="BP403" i="1"/>
  <c r="BL389" i="1"/>
  <c r="BL384" i="1"/>
  <c r="BL402" i="1"/>
  <c r="BM385" i="1"/>
  <c r="BM361" i="1"/>
  <c r="BM368" i="1"/>
  <c r="BM352" i="1"/>
  <c r="BM366" i="1"/>
  <c r="BM359" i="1"/>
  <c r="BM354" i="1"/>
  <c r="BM369" i="1"/>
  <c r="BM353" i="1"/>
  <c r="BM360" i="1"/>
  <c r="BM363" i="1"/>
  <c r="BM350" i="1"/>
  <c r="BM370" i="1"/>
  <c r="BQ358" i="1"/>
  <c r="BQ369" i="1"/>
  <c r="BQ353" i="1"/>
  <c r="BQ367" i="1"/>
  <c r="BQ360" i="1"/>
  <c r="BQ355" i="1"/>
  <c r="BQ366" i="1"/>
  <c r="BQ350" i="1"/>
  <c r="BQ361" i="1"/>
  <c r="BQ364" i="1"/>
  <c r="BQ351" i="1"/>
  <c r="BQ371" i="1"/>
  <c r="BU359" i="1"/>
  <c r="BU366" i="1"/>
  <c r="BU350" i="1"/>
  <c r="BU368" i="1"/>
  <c r="BU361" i="1"/>
  <c r="BU356" i="1"/>
  <c r="BU367" i="1"/>
  <c r="BU351" i="1"/>
  <c r="BU358" i="1"/>
  <c r="BU365" i="1"/>
  <c r="BU352" i="1"/>
  <c r="BU372" i="1"/>
  <c r="BY360" i="1"/>
  <c r="BY367" i="1"/>
  <c r="BY351" i="1"/>
  <c r="BY369" i="1"/>
  <c r="BY362" i="1"/>
  <c r="BY357" i="1"/>
  <c r="BY368" i="1"/>
  <c r="BY352" i="1"/>
  <c r="BY359" i="1"/>
  <c r="BY358" i="1"/>
  <c r="BY353" i="1"/>
  <c r="BY373" i="1"/>
  <c r="CC361" i="1"/>
  <c r="CC368" i="1"/>
  <c r="CC352" i="1"/>
  <c r="CC370" i="1"/>
  <c r="CC363" i="1"/>
  <c r="CC350" i="1"/>
  <c r="CC369" i="1"/>
  <c r="CC353" i="1"/>
  <c r="CC360" i="1"/>
  <c r="CC359" i="1"/>
  <c r="CC354" i="1"/>
  <c r="CC366" i="1"/>
  <c r="CG358" i="1"/>
  <c r="CG369" i="1"/>
  <c r="CG353" i="1"/>
  <c r="CG371" i="1"/>
  <c r="CG364" i="1"/>
  <c r="CG351" i="1"/>
  <c r="CG366" i="1"/>
  <c r="CG350" i="1"/>
  <c r="CG361" i="1"/>
  <c r="CG360" i="1"/>
  <c r="CG355" i="1"/>
  <c r="CG367" i="1"/>
  <c r="CG372" i="1"/>
  <c r="CG357" i="1"/>
  <c r="CG362" i="1"/>
  <c r="CC371" i="1"/>
  <c r="CC356" i="1"/>
  <c r="CC365" i="1"/>
  <c r="BY370" i="1"/>
  <c r="BY355" i="1"/>
  <c r="BY364" i="1"/>
  <c r="BU369" i="1"/>
  <c r="BU354" i="1"/>
  <c r="BU363" i="1"/>
  <c r="BQ368" i="1"/>
  <c r="BQ357" i="1"/>
  <c r="BQ362" i="1"/>
  <c r="BM367" i="1"/>
  <c r="BM356" i="1"/>
  <c r="BM365" i="1"/>
  <c r="CE366" i="1"/>
  <c r="BW372" i="1"/>
  <c r="BO370" i="1"/>
  <c r="BK359" i="1"/>
  <c r="BK361" i="1"/>
  <c r="BK358" i="1"/>
  <c r="BO360" i="1"/>
  <c r="BO362" i="1"/>
  <c r="BO359" i="1"/>
  <c r="BS361" i="1"/>
  <c r="BS363" i="1"/>
  <c r="BS360" i="1"/>
  <c r="BW358" i="1"/>
  <c r="BW364" i="1"/>
  <c r="BW361" i="1"/>
  <c r="CA359" i="1"/>
  <c r="CA365" i="1"/>
  <c r="CA358" i="1"/>
  <c r="CE360" i="1"/>
  <c r="CE358" i="1"/>
  <c r="CE359" i="1"/>
  <c r="CI361" i="1"/>
  <c r="CI359" i="1"/>
  <c r="CI360" i="1"/>
  <c r="CG359" i="1"/>
  <c r="CG352" i="1"/>
  <c r="CG373" i="1"/>
  <c r="CC358" i="1"/>
  <c r="CC351" i="1"/>
  <c r="CC372" i="1"/>
  <c r="BY365" i="1"/>
  <c r="BY350" i="1"/>
  <c r="BY371" i="1"/>
  <c r="BU364" i="1"/>
  <c r="BU357" i="1"/>
  <c r="BU370" i="1"/>
  <c r="BQ363" i="1"/>
  <c r="BQ356" i="1"/>
  <c r="BQ373" i="1"/>
  <c r="BM362" i="1"/>
  <c r="BM355" i="1"/>
  <c r="BM372" i="1"/>
  <c r="CI372" i="1"/>
  <c r="CA360" i="1"/>
  <c r="BW352" i="1"/>
  <c r="BS372" i="1"/>
  <c r="BK364" i="1"/>
  <c r="BL337" i="1"/>
  <c r="BL333" i="1"/>
  <c r="BL322" i="1"/>
  <c r="BL332" i="1"/>
  <c r="BL341" i="1"/>
  <c r="BL319" i="1"/>
  <c r="BP337" i="1"/>
  <c r="BP333" i="1"/>
  <c r="BP323" i="1"/>
  <c r="BP322" i="1"/>
  <c r="BP321" i="1"/>
  <c r="BP320" i="1"/>
  <c r="BT337" i="1"/>
  <c r="BT333" i="1"/>
  <c r="BT320" i="1"/>
  <c r="BT323" i="1"/>
  <c r="BT326" i="1"/>
  <c r="BT321" i="1"/>
  <c r="BX337" i="1"/>
  <c r="BX333" i="1"/>
  <c r="BX321" i="1"/>
  <c r="BX320" i="1"/>
  <c r="BX323" i="1"/>
  <c r="BX322" i="1"/>
  <c r="CB337" i="1"/>
  <c r="CB333" i="1"/>
  <c r="CB322" i="1"/>
  <c r="CB321" i="1"/>
  <c r="CB320" i="1"/>
  <c r="CB319" i="1"/>
  <c r="CF337" i="1"/>
  <c r="CF333" i="1"/>
  <c r="CF327" i="1"/>
  <c r="CF330" i="1"/>
  <c r="CF325" i="1"/>
  <c r="CF320" i="1"/>
  <c r="CF328" i="1"/>
  <c r="CF326" i="1"/>
  <c r="CF331" i="1"/>
  <c r="CF335" i="1"/>
  <c r="CF341" i="1"/>
  <c r="CB324" i="1"/>
  <c r="CB329" i="1"/>
  <c r="CB332" i="1"/>
  <c r="CB338" i="1"/>
  <c r="BX330" i="1"/>
  <c r="BX341" i="1"/>
  <c r="BX325" i="1"/>
  <c r="BX335" i="1"/>
  <c r="BX339" i="1"/>
  <c r="BT330" i="1"/>
  <c r="BT331" i="1"/>
  <c r="BT332" i="1"/>
  <c r="BT338" i="1"/>
  <c r="BP328" i="1"/>
  <c r="BP339" i="1"/>
  <c r="BP327" i="1"/>
  <c r="BP335" i="1"/>
  <c r="BP341" i="1"/>
  <c r="BL320" i="1"/>
  <c r="BL325" i="1"/>
  <c r="BL342" i="1"/>
  <c r="BL338" i="1"/>
  <c r="CF329" i="1"/>
  <c r="CF319" i="1"/>
  <c r="CF332" i="1"/>
  <c r="CF338" i="1"/>
  <c r="CB327" i="1"/>
  <c r="CB342" i="1"/>
  <c r="CB326" i="1"/>
  <c r="CB335" i="1"/>
  <c r="CB340" i="1"/>
  <c r="BX327" i="1"/>
  <c r="BX328" i="1"/>
  <c r="BX332" i="1"/>
  <c r="BX338" i="1"/>
  <c r="BT329" i="1"/>
  <c r="BT319" i="1"/>
  <c r="BT324" i="1"/>
  <c r="BT335" i="1"/>
  <c r="BT342" i="1"/>
  <c r="BP325" i="1"/>
  <c r="BP330" i="1"/>
  <c r="BP332" i="1"/>
  <c r="BP338" i="1"/>
  <c r="BL327" i="1"/>
  <c r="BL328" i="1"/>
  <c r="BL326" i="1"/>
  <c r="BL335" i="1"/>
  <c r="BL340" i="1"/>
  <c r="BK340" i="1"/>
  <c r="BK333" i="1"/>
  <c r="BK319" i="1"/>
  <c r="BK338" i="1"/>
  <c r="BK325" i="1"/>
  <c r="BK324" i="1"/>
  <c r="BO340" i="1"/>
  <c r="BO334" i="1"/>
  <c r="BO320" i="1"/>
  <c r="BO319" i="1"/>
  <c r="BO330" i="1"/>
  <c r="BO325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21" i="1"/>
  <c r="CF342" i="1"/>
  <c r="CF339" i="1"/>
  <c r="CF336" i="1"/>
  <c r="CB323" i="1"/>
  <c r="CB328" i="1"/>
  <c r="CB341" i="1"/>
  <c r="CB334" i="1"/>
  <c r="CB339" i="1"/>
  <c r="BX319" i="1"/>
  <c r="BX324" i="1"/>
  <c r="BX329" i="1"/>
  <c r="BX336" i="1"/>
  <c r="BT325" i="1"/>
  <c r="BT340" i="1"/>
  <c r="BT339" i="1"/>
  <c r="BT334" i="1"/>
  <c r="BT341" i="1"/>
  <c r="BP342" i="1"/>
  <c r="BP326" i="1"/>
  <c r="BP331" i="1"/>
  <c r="BP336" i="1"/>
  <c r="BL323" i="1"/>
  <c r="BL324" i="1"/>
  <c r="BL329" i="1"/>
  <c r="BL334" i="1"/>
  <c r="BL33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29" i="1"/>
  <c r="BO335" i="1"/>
  <c r="BO331" i="1"/>
  <c r="BO336" i="1"/>
  <c r="BO342" i="1"/>
  <c r="BK321" i="1"/>
  <c r="BK322" i="1"/>
  <c r="BK327" i="1"/>
  <c r="BK339" i="1"/>
  <c r="CA299" i="1"/>
  <c r="BK294" i="1"/>
  <c r="BM296" i="1"/>
  <c r="BM307" i="1"/>
  <c r="BM291" i="1"/>
  <c r="BM298" i="1"/>
  <c r="BM305" i="1"/>
  <c r="BM289" i="1"/>
  <c r="BM292" i="1"/>
  <c r="BM299" i="1"/>
  <c r="BM302" i="1"/>
  <c r="BM301" i="1"/>
  <c r="BQ297" i="1"/>
  <c r="BQ304" i="1"/>
  <c r="BQ288" i="1"/>
  <c r="BQ299" i="1"/>
  <c r="BQ306" i="1"/>
  <c r="BQ290" i="1"/>
  <c r="BQ305" i="1"/>
  <c r="BQ308" i="1"/>
  <c r="BQ311" i="1"/>
  <c r="BQ291" i="1"/>
  <c r="BQ294" i="1"/>
  <c r="BU298" i="1"/>
  <c r="BU305" i="1"/>
  <c r="BU289" i="1"/>
  <c r="BU296" i="1"/>
  <c r="BU307" i="1"/>
  <c r="BU291" i="1"/>
  <c r="BU294" i="1"/>
  <c r="BU297" i="1"/>
  <c r="BU300" i="1"/>
  <c r="BU303" i="1"/>
  <c r="BY299" i="1"/>
  <c r="BY306" i="1"/>
  <c r="BY290" i="1"/>
  <c r="BY297" i="1"/>
  <c r="BY304" i="1"/>
  <c r="BY288" i="1"/>
  <c r="BY307" i="1"/>
  <c r="BY310" i="1"/>
  <c r="BY309" i="1"/>
  <c r="BY289" i="1"/>
  <c r="BY292" i="1"/>
  <c r="CC296" i="1"/>
  <c r="CC307" i="1"/>
  <c r="CC291" i="1"/>
  <c r="CC298" i="1"/>
  <c r="CC305" i="1"/>
  <c r="CC289" i="1"/>
  <c r="CC292" i="1"/>
  <c r="CC299" i="1"/>
  <c r="CC302" i="1"/>
  <c r="CC301" i="1"/>
  <c r="CG297" i="1"/>
  <c r="CG304" i="1"/>
  <c r="CG288" i="1"/>
  <c r="CG299" i="1"/>
  <c r="CG306" i="1"/>
  <c r="CG290" i="1"/>
  <c r="CG305" i="1"/>
  <c r="CG308" i="1"/>
  <c r="CG311" i="1"/>
  <c r="CG291" i="1"/>
  <c r="CG294" i="1"/>
  <c r="CG302" i="1"/>
  <c r="CG307" i="1"/>
  <c r="CG289" i="1"/>
  <c r="CC293" i="1"/>
  <c r="CC294" i="1"/>
  <c r="CC303" i="1"/>
  <c r="CC304" i="1"/>
  <c r="BY308" i="1"/>
  <c r="BY294" i="1"/>
  <c r="BY295" i="1"/>
  <c r="BU299" i="1"/>
  <c r="BU304" i="1"/>
  <c r="BU309" i="1"/>
  <c r="BU310" i="1"/>
  <c r="BQ295" i="1"/>
  <c r="BQ296" i="1"/>
  <c r="BQ301" i="1"/>
  <c r="BM309" i="1"/>
  <c r="BM310" i="1"/>
  <c r="BM288" i="1"/>
  <c r="CI297" i="1"/>
  <c r="BK297" i="1"/>
  <c r="BO304" i="1"/>
  <c r="BS293" i="1"/>
  <c r="CA291" i="1"/>
  <c r="CI296" i="1"/>
  <c r="CG295" i="1"/>
  <c r="CG296" i="1"/>
  <c r="CG301" i="1"/>
  <c r="CC309" i="1"/>
  <c r="CC310" i="1"/>
  <c r="CC288" i="1"/>
  <c r="CC312" i="1" s="1"/>
  <c r="BY296" i="1"/>
  <c r="BY301" i="1"/>
  <c r="BY302" i="1"/>
  <c r="BY311" i="1"/>
  <c r="BU288" i="1"/>
  <c r="BU293" i="1"/>
  <c r="BU302" i="1"/>
  <c r="BQ302" i="1"/>
  <c r="BQ307" i="1"/>
  <c r="BQ289" i="1"/>
  <c r="BQ312" i="1" s="1"/>
  <c r="BM293" i="1"/>
  <c r="BM294" i="1"/>
  <c r="BM303" i="1"/>
  <c r="BM304" i="1"/>
  <c r="CE310" i="1"/>
  <c r="BK304" i="1"/>
  <c r="BJ310" i="1"/>
  <c r="BJ306" i="1"/>
  <c r="BJ302" i="1"/>
  <c r="BJ298" i="1"/>
  <c r="BJ294" i="1"/>
  <c r="BJ290" i="1"/>
  <c r="BK280" i="1"/>
  <c r="BK276" i="1"/>
  <c r="BK272" i="1"/>
  <c r="BK268" i="1"/>
  <c r="BK264" i="1"/>
  <c r="BK260" i="1"/>
  <c r="BK279" i="1"/>
  <c r="BK275" i="1"/>
  <c r="BK271" i="1"/>
  <c r="BK267" i="1"/>
  <c r="BK263" i="1"/>
  <c r="BK259" i="1"/>
  <c r="BK278" i="1"/>
  <c r="BK274" i="1"/>
  <c r="BK270" i="1"/>
  <c r="BK266" i="1"/>
  <c r="BK262" i="1"/>
  <c r="BK258" i="1"/>
  <c r="BO280" i="1"/>
  <c r="BO276" i="1"/>
  <c r="BO272" i="1"/>
  <c r="BO268" i="1"/>
  <c r="BO264" i="1"/>
  <c r="BO260" i="1"/>
  <c r="BO279" i="1"/>
  <c r="BO275" i="1"/>
  <c r="BO271" i="1"/>
  <c r="BO267" i="1"/>
  <c r="BO263" i="1"/>
  <c r="BO259" i="1"/>
  <c r="BO278" i="1"/>
  <c r="BO274" i="1"/>
  <c r="BO270" i="1"/>
  <c r="BO266" i="1"/>
  <c r="BO262" i="1"/>
  <c r="BO258" i="1"/>
  <c r="BS280" i="1"/>
  <c r="BS276" i="1"/>
  <c r="BS272" i="1"/>
  <c r="BS268" i="1"/>
  <c r="BS264" i="1"/>
  <c r="BS260" i="1"/>
  <c r="BS279" i="1"/>
  <c r="BS275" i="1"/>
  <c r="BS271" i="1"/>
  <c r="BS267" i="1"/>
  <c r="BS263" i="1"/>
  <c r="BS259" i="1"/>
  <c r="BS278" i="1"/>
  <c r="BS274" i="1"/>
  <c r="BS270" i="1"/>
  <c r="BS266" i="1"/>
  <c r="BS262" i="1"/>
  <c r="BS258" i="1"/>
  <c r="BW280" i="1"/>
  <c r="BW276" i="1"/>
  <c r="BW272" i="1"/>
  <c r="BW268" i="1"/>
  <c r="BW264" i="1"/>
  <c r="BW260" i="1"/>
  <c r="BW279" i="1"/>
  <c r="BW275" i="1"/>
  <c r="BW271" i="1"/>
  <c r="BW267" i="1"/>
  <c r="BW263" i="1"/>
  <c r="BW259" i="1"/>
  <c r="BW278" i="1"/>
  <c r="BW274" i="1"/>
  <c r="BW270" i="1"/>
  <c r="BW266" i="1"/>
  <c r="BW262" i="1"/>
  <c r="BW258" i="1"/>
  <c r="CA280" i="1"/>
  <c r="CA276" i="1"/>
  <c r="CA272" i="1"/>
  <c r="CA268" i="1"/>
  <c r="CA264" i="1"/>
  <c r="CA260" i="1"/>
  <c r="CA279" i="1"/>
  <c r="CA275" i="1"/>
  <c r="CA271" i="1"/>
  <c r="CA267" i="1"/>
  <c r="CA263" i="1"/>
  <c r="CA259" i="1"/>
  <c r="CA278" i="1"/>
  <c r="CA274" i="1"/>
  <c r="CA270" i="1"/>
  <c r="CA266" i="1"/>
  <c r="CA262" i="1"/>
  <c r="CA258" i="1"/>
  <c r="CE280" i="1"/>
  <c r="CE276" i="1"/>
  <c r="CE272" i="1"/>
  <c r="CE268" i="1"/>
  <c r="CE264" i="1"/>
  <c r="CE260" i="1"/>
  <c r="CE279" i="1"/>
  <c r="CE275" i="1"/>
  <c r="CE271" i="1"/>
  <c r="CE267" i="1"/>
  <c r="CE263" i="1"/>
  <c r="CE259" i="1"/>
  <c r="CE278" i="1"/>
  <c r="CE274" i="1"/>
  <c r="CE270" i="1"/>
  <c r="CE266" i="1"/>
  <c r="CE262" i="1"/>
  <c r="CE258" i="1"/>
  <c r="CI280" i="1"/>
  <c r="CI276" i="1"/>
  <c r="CI272" i="1"/>
  <c r="CI268" i="1"/>
  <c r="CI264" i="1"/>
  <c r="CI260" i="1"/>
  <c r="CI279" i="1"/>
  <c r="CI275" i="1"/>
  <c r="CI271" i="1"/>
  <c r="CI267" i="1"/>
  <c r="CI263" i="1"/>
  <c r="CI259" i="1"/>
  <c r="CI278" i="1"/>
  <c r="CI274" i="1"/>
  <c r="CI270" i="1"/>
  <c r="CI266" i="1"/>
  <c r="CI262" i="1"/>
  <c r="CI258" i="1"/>
  <c r="CI269" i="1"/>
  <c r="CE261" i="1"/>
  <c r="CE277" i="1"/>
  <c r="CA269" i="1"/>
  <c r="BW261" i="1"/>
  <c r="BW277" i="1"/>
  <c r="BS269" i="1"/>
  <c r="BO261" i="1"/>
  <c r="BO277" i="1"/>
  <c r="BK269" i="1"/>
  <c r="CI261" i="1"/>
  <c r="CI277" i="1"/>
  <c r="CE269" i="1"/>
  <c r="CA261" i="1"/>
  <c r="CA277" i="1"/>
  <c r="BW269" i="1"/>
  <c r="BS261" i="1"/>
  <c r="BS277" i="1"/>
  <c r="BO269" i="1"/>
  <c r="BK261" i="1"/>
  <c r="BK277" i="1"/>
  <c r="CD232" i="1"/>
  <c r="BZ243" i="1"/>
  <c r="BV227" i="1"/>
  <c r="BR238" i="1"/>
  <c r="BN226" i="1"/>
  <c r="BJ243" i="1"/>
  <c r="BJ240" i="1"/>
  <c r="BJ237" i="1"/>
  <c r="BK237" i="1"/>
  <c r="BK244" i="1"/>
  <c r="BK228" i="1"/>
  <c r="BK235" i="1"/>
  <c r="BK242" i="1"/>
  <c r="BK226" i="1"/>
  <c r="BK241" i="1"/>
  <c r="BK248" i="1"/>
  <c r="BK232" i="1"/>
  <c r="BK239" i="1"/>
  <c r="BK246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43" i="1"/>
  <c r="BW227" i="1"/>
  <c r="BW234" i="1"/>
  <c r="BW245" i="1"/>
  <c r="BW229" i="1"/>
  <c r="BW240" i="1"/>
  <c r="BW247" i="1"/>
  <c r="BW231" i="1"/>
  <c r="BW238" i="1"/>
  <c r="BW249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35" i="1"/>
  <c r="CI242" i="1"/>
  <c r="CI226" i="1"/>
  <c r="CI237" i="1"/>
  <c r="CI244" i="1"/>
  <c r="CI228" i="1"/>
  <c r="CI239" i="1"/>
  <c r="CI246" i="1"/>
  <c r="CI230" i="1"/>
  <c r="CI241" i="1"/>
  <c r="CI248" i="1"/>
  <c r="CI232" i="1"/>
  <c r="BJ246" i="1"/>
  <c r="BJ230" i="1"/>
  <c r="BJ241" i="1"/>
  <c r="BJ248" i="1"/>
  <c r="BJ232" i="1"/>
  <c r="BJ239" i="1"/>
  <c r="BN231" i="1"/>
  <c r="BN240" i="1"/>
  <c r="BR246" i="1"/>
  <c r="BV233" i="1"/>
  <c r="BV238" i="1"/>
  <c r="BZ248" i="1"/>
  <c r="CD231" i="1"/>
  <c r="CD240" i="1"/>
  <c r="CH246" i="1"/>
  <c r="CH249" i="1"/>
  <c r="CD236" i="1"/>
  <c r="BZ227" i="1"/>
  <c r="BZ238" i="1"/>
  <c r="BV229" i="1"/>
  <c r="BR243" i="1"/>
  <c r="BN230" i="1"/>
  <c r="BJ227" i="1"/>
  <c r="BJ247" i="1"/>
  <c r="BJ244" i="1"/>
  <c r="BJ245" i="1"/>
  <c r="BJ238" i="1"/>
  <c r="CC218" i="1"/>
  <c r="CC202" i="1"/>
  <c r="BU210" i="1"/>
  <c r="BM218" i="1"/>
  <c r="BM202" i="1"/>
  <c r="BQ197" i="1"/>
  <c r="BU211" i="1"/>
  <c r="BM201" i="1"/>
  <c r="BQ199" i="1"/>
  <c r="BU201" i="1"/>
  <c r="BY199" i="1"/>
  <c r="CC201" i="1"/>
  <c r="CG199" i="1"/>
  <c r="CI215" i="1"/>
  <c r="CE200" i="1"/>
  <c r="CE209" i="1"/>
  <c r="CA217" i="1"/>
  <c r="BW202" i="1"/>
  <c r="BW207" i="1"/>
  <c r="BS215" i="1"/>
  <c r="BO200" i="1"/>
  <c r="BO209" i="1"/>
  <c r="BK215" i="1"/>
  <c r="BK210" i="1"/>
  <c r="CG210" i="1"/>
  <c r="BY218" i="1"/>
  <c r="BY202" i="1"/>
  <c r="BQ210" i="1"/>
  <c r="BM195" i="1"/>
  <c r="BQ213" i="1"/>
  <c r="BY208" i="1"/>
  <c r="CC205" i="1"/>
  <c r="CG208" i="1"/>
  <c r="BM208" i="1"/>
  <c r="BQ205" i="1"/>
  <c r="BU203" i="1"/>
  <c r="BY200" i="1"/>
  <c r="CC197" i="1"/>
  <c r="CG195" i="1"/>
  <c r="CG216" i="1"/>
  <c r="BO213" i="1"/>
  <c r="BS202" i="1"/>
  <c r="BS213" i="1"/>
  <c r="BW206" i="1"/>
  <c r="CA218" i="1"/>
  <c r="CE203" i="1"/>
  <c r="CI196" i="1"/>
  <c r="BK198" i="1"/>
  <c r="AC62" i="9"/>
  <c r="AB62" i="9"/>
  <c r="BL175" i="1"/>
  <c r="BP164" i="1"/>
  <c r="CH164" i="1"/>
  <c r="CH168" i="1"/>
  <c r="CH172" i="1"/>
  <c r="CH176" i="1"/>
  <c r="CH180" i="1"/>
  <c r="CH184" i="1"/>
  <c r="CD164" i="1"/>
  <c r="CD168" i="1"/>
  <c r="CD172" i="1"/>
  <c r="CD176" i="1"/>
  <c r="CD180" i="1"/>
  <c r="CD184" i="1"/>
  <c r="BZ164" i="1"/>
  <c r="BZ168" i="1"/>
  <c r="BZ172" i="1"/>
  <c r="BZ176" i="1"/>
  <c r="BZ180" i="1"/>
  <c r="BZ184" i="1"/>
  <c r="BV164" i="1"/>
  <c r="BV168" i="1"/>
  <c r="BV172" i="1"/>
  <c r="BV176" i="1"/>
  <c r="BV180" i="1"/>
  <c r="BV184" i="1"/>
  <c r="BR164" i="1"/>
  <c r="BR168" i="1"/>
  <c r="BR172" i="1"/>
  <c r="BR176" i="1"/>
  <c r="BR180" i="1"/>
  <c r="BR184" i="1"/>
  <c r="BN164" i="1"/>
  <c r="BN168" i="1"/>
  <c r="BN172" i="1"/>
  <c r="BN176" i="1"/>
  <c r="BN180" i="1"/>
  <c r="BN184" i="1"/>
  <c r="AB27" i="8"/>
  <c r="BJ180" i="1"/>
  <c r="BJ183" i="1"/>
  <c r="CH166" i="1"/>
  <c r="CH170" i="1"/>
  <c r="CH174" i="1"/>
  <c r="CH178" i="1"/>
  <c r="CH182" i="1"/>
  <c r="CD166" i="1"/>
  <c r="CD170" i="1"/>
  <c r="CD174" i="1"/>
  <c r="CD178" i="1"/>
  <c r="CD182" i="1"/>
  <c r="BZ166" i="1"/>
  <c r="BZ170" i="1"/>
  <c r="BZ174" i="1"/>
  <c r="BZ178" i="1"/>
  <c r="BZ182" i="1"/>
  <c r="BV166" i="1"/>
  <c r="BV170" i="1"/>
  <c r="BV174" i="1"/>
  <c r="BV178" i="1"/>
  <c r="BV182" i="1"/>
  <c r="BR166" i="1"/>
  <c r="BR170" i="1"/>
  <c r="BR174" i="1"/>
  <c r="BR178" i="1"/>
  <c r="BR182" i="1"/>
  <c r="BN166" i="1"/>
  <c r="BN170" i="1"/>
  <c r="BN174" i="1"/>
  <c r="BN178" i="1"/>
  <c r="BN182" i="1"/>
  <c r="BK167" i="1"/>
  <c r="BK171" i="1"/>
  <c r="BK175" i="1"/>
  <c r="BK179" i="1"/>
  <c r="BK183" i="1"/>
  <c r="BK173" i="1"/>
  <c r="BK177" i="1"/>
  <c r="BK170" i="1"/>
  <c r="BK174" i="1"/>
  <c r="BK182" i="1"/>
  <c r="BK168" i="1"/>
  <c r="BK172" i="1"/>
  <c r="BK176" i="1"/>
  <c r="BK180" i="1"/>
  <c r="BK184" i="1"/>
  <c r="BK165" i="1"/>
  <c r="BK169" i="1"/>
  <c r="BK181" i="1"/>
  <c r="BK166" i="1"/>
  <c r="BK178" i="1"/>
  <c r="BJ137" i="1"/>
  <c r="BJ141" i="1"/>
  <c r="BJ145" i="1"/>
  <c r="BJ149" i="1"/>
  <c r="BJ153" i="1"/>
  <c r="BJ134" i="1"/>
  <c r="BJ138" i="1"/>
  <c r="BJ142" i="1"/>
  <c r="BJ146" i="1"/>
  <c r="BJ150" i="1"/>
  <c r="BJ135" i="1"/>
  <c r="BJ139" i="1"/>
  <c r="BJ143" i="1"/>
  <c r="BJ147" i="1"/>
  <c r="BJ151" i="1"/>
  <c r="BJ136" i="1"/>
  <c r="BJ140" i="1"/>
  <c r="BJ144" i="1"/>
  <c r="BJ148" i="1"/>
  <c r="BJ152" i="1"/>
  <c r="CD136" i="1"/>
  <c r="BP150" i="1"/>
  <c r="BT146" i="1"/>
  <c r="BP137" i="1"/>
  <c r="BP154" i="1"/>
  <c r="BT141" i="1"/>
  <c r="CG153" i="1"/>
  <c r="BM140" i="1"/>
  <c r="BM133" i="1"/>
  <c r="BT135" i="1"/>
  <c r="BP152" i="1"/>
  <c r="CD147" i="1"/>
  <c r="BJ156" i="1"/>
  <c r="CG135" i="1"/>
  <c r="BM152" i="1"/>
  <c r="BM145" i="1"/>
  <c r="CE155" i="1"/>
  <c r="CE140" i="1"/>
  <c r="CE133" i="1"/>
  <c r="CE153" i="1"/>
  <c r="CA145" i="1"/>
  <c r="CD152" i="1"/>
  <c r="BN134" i="1"/>
  <c r="BN152" i="1"/>
  <c r="BN151" i="1"/>
  <c r="BJ133" i="1"/>
  <c r="BP141" i="1"/>
  <c r="BT147" i="1"/>
  <c r="BT155" i="1"/>
  <c r="BT143" i="1"/>
  <c r="BX148" i="1"/>
  <c r="BP153" i="1"/>
  <c r="BP148" i="1"/>
  <c r="BP147" i="1"/>
  <c r="CE154" i="1"/>
  <c r="BM148" i="1"/>
  <c r="CG140" i="1"/>
  <c r="BM154" i="1"/>
  <c r="BM143" i="1"/>
  <c r="CG147" i="1"/>
  <c r="BM135" i="1"/>
  <c r="BM149" i="1"/>
  <c r="BX151" i="1"/>
  <c r="BP143" i="1"/>
  <c r="CH149" i="1"/>
  <c r="CH153" i="1"/>
  <c r="CH138" i="1"/>
  <c r="CD156" i="1"/>
  <c r="BN154" i="1"/>
  <c r="BN146" i="1"/>
  <c r="BJ154" i="1"/>
  <c r="CG142" i="1"/>
  <c r="BM150" i="1"/>
  <c r="CH137" i="1"/>
  <c r="CD153" i="1"/>
  <c r="BN138" i="1"/>
  <c r="BN153" i="1"/>
  <c r="BM136" i="1"/>
  <c r="BL135" i="1"/>
  <c r="BL139" i="1"/>
  <c r="BL143" i="1"/>
  <c r="BL147" i="1"/>
  <c r="BL151" i="1"/>
  <c r="BL136" i="1"/>
  <c r="BL140" i="1"/>
  <c r="BL144" i="1"/>
  <c r="BL148" i="1"/>
  <c r="BL152" i="1"/>
  <c r="BL137" i="1"/>
  <c r="BL141" i="1"/>
  <c r="BL145" i="1"/>
  <c r="BL149" i="1"/>
  <c r="BL153" i="1"/>
  <c r="BL134" i="1"/>
  <c r="BL138" i="1"/>
  <c r="BL142" i="1"/>
  <c r="BL146" i="1"/>
  <c r="BL150" i="1"/>
  <c r="BX143" i="1"/>
  <c r="BT154" i="1"/>
  <c r="BP133" i="1"/>
  <c r="BP155" i="1"/>
  <c r="BM141" i="1"/>
  <c r="CG136" i="1"/>
  <c r="CG150" i="1"/>
  <c r="CG145" i="1"/>
  <c r="CD154" i="1"/>
  <c r="BK136" i="1"/>
  <c r="BK140" i="1"/>
  <c r="BK144" i="1"/>
  <c r="BK148" i="1"/>
  <c r="BK152" i="1"/>
  <c r="BK137" i="1"/>
  <c r="BK141" i="1"/>
  <c r="BK145" i="1"/>
  <c r="BK149" i="1"/>
  <c r="BK153" i="1"/>
  <c r="BK134" i="1"/>
  <c r="BK138" i="1"/>
  <c r="BK142" i="1"/>
  <c r="BK146" i="1"/>
  <c r="BK150" i="1"/>
  <c r="BK135" i="1"/>
  <c r="BK139" i="1"/>
  <c r="BK143" i="1"/>
  <c r="BK147" i="1"/>
  <c r="BK151" i="1"/>
  <c r="BK155" i="1"/>
  <c r="CE147" i="1"/>
  <c r="CE144" i="1"/>
  <c r="CE137" i="1"/>
  <c r="BK133" i="1"/>
  <c r="CA140" i="1"/>
  <c r="CA149" i="1"/>
  <c r="CD133" i="1"/>
  <c r="BN150" i="1"/>
  <c r="BN141" i="1"/>
  <c r="BN144" i="1"/>
  <c r="BT151" i="1"/>
  <c r="BT156" i="1"/>
  <c r="BT148" i="1"/>
  <c r="BP151" i="1"/>
  <c r="BX149" i="1"/>
  <c r="BX147" i="1"/>
  <c r="BP146" i="1"/>
  <c r="BP145" i="1"/>
  <c r="BP140" i="1"/>
  <c r="BK154" i="1"/>
  <c r="BM147" i="1"/>
  <c r="CG151" i="1"/>
  <c r="BM134" i="1"/>
  <c r="CG146" i="1"/>
  <c r="CG141" i="1"/>
  <c r="BM151" i="1"/>
  <c r="BM142" i="1"/>
  <c r="BT152" i="1"/>
  <c r="CH146" i="1"/>
  <c r="CH147" i="1"/>
  <c r="CH154" i="1"/>
  <c r="BN148" i="1"/>
  <c r="BN155" i="1"/>
  <c r="BM139" i="1"/>
  <c r="CG148" i="1"/>
  <c r="BU150" i="1"/>
  <c r="BM156" i="1"/>
  <c r="CE143" i="1"/>
  <c r="CH143" i="1"/>
  <c r="CH141" i="1"/>
  <c r="BJ155" i="1"/>
  <c r="BM146" i="1"/>
  <c r="CE135" i="1"/>
  <c r="BQ145" i="1"/>
  <c r="BQ134" i="1"/>
  <c r="BQ149" i="1"/>
  <c r="BQ133" i="1"/>
  <c r="BQ140" i="1"/>
  <c r="BQ146" i="1"/>
  <c r="BQ136" i="1"/>
  <c r="BQ143" i="1"/>
  <c r="BQ137" i="1"/>
  <c r="CI135" i="1"/>
  <c r="CI134" i="1"/>
  <c r="CI145" i="1"/>
  <c r="CI140" i="1"/>
  <c r="CI155" i="1"/>
  <c r="CI147" i="1"/>
  <c r="CI156" i="1"/>
  <c r="BQ151" i="1"/>
  <c r="BQ156" i="1"/>
  <c r="BQ152" i="1"/>
  <c r="CI143" i="1"/>
  <c r="BQ148" i="1"/>
  <c r="BQ135" i="1"/>
  <c r="BS142" i="1"/>
  <c r="BS150" i="1"/>
  <c r="BS143" i="1"/>
  <c r="BS151" i="1"/>
  <c r="BS141" i="1"/>
  <c r="BS136" i="1"/>
  <c r="BS147" i="1"/>
  <c r="BW135" i="1"/>
  <c r="BW151" i="1"/>
  <c r="BW150" i="1"/>
  <c r="BW141" i="1"/>
  <c r="BW152" i="1"/>
  <c r="BW136" i="1"/>
  <c r="BW146" i="1"/>
  <c r="BW143" i="1"/>
  <c r="BZ155" i="1"/>
  <c r="BZ140" i="1"/>
  <c r="BZ153" i="1"/>
  <c r="BZ152" i="1"/>
  <c r="BZ134" i="1"/>
  <c r="BZ135" i="1"/>
  <c r="BZ146" i="1"/>
  <c r="CC153" i="1"/>
  <c r="CC143" i="1"/>
  <c r="CC138" i="1"/>
  <c r="BS155" i="1"/>
  <c r="BS152" i="1"/>
  <c r="BW154" i="1"/>
  <c r="CI138" i="1"/>
  <c r="CI133" i="1"/>
  <c r="BW144" i="1"/>
  <c r="BW137" i="1"/>
  <c r="BZ142" i="1"/>
  <c r="BZ150" i="1"/>
  <c r="BQ154" i="1"/>
  <c r="BQ141" i="1"/>
  <c r="CI142" i="1"/>
  <c r="BZ137" i="1"/>
  <c r="BZ145" i="1"/>
  <c r="CC150" i="1"/>
  <c r="BQ139" i="1"/>
  <c r="CI151" i="1"/>
  <c r="BQ138" i="1"/>
  <c r="BQ144" i="1"/>
  <c r="BT150" i="1"/>
  <c r="BT136" i="1"/>
  <c r="BT134" i="1"/>
  <c r="BT153" i="1"/>
  <c r="BT139" i="1"/>
  <c r="BT140" i="1"/>
  <c r="BT133" i="1"/>
  <c r="CD140" i="1"/>
  <c r="CD145" i="1"/>
  <c r="CD137" i="1"/>
  <c r="CD143" i="1"/>
  <c r="CD149" i="1"/>
  <c r="CD135" i="1"/>
  <c r="CG137" i="1"/>
  <c r="CG144" i="1"/>
  <c r="CG143" i="1"/>
  <c r="CG152" i="1"/>
  <c r="CG156" i="1"/>
  <c r="CG133" i="1"/>
  <c r="CG138" i="1"/>
  <c r="CA139" i="1"/>
  <c r="CE136" i="1"/>
  <c r="CE152" i="1"/>
  <c r="CE141" i="1"/>
  <c r="CE138" i="1"/>
  <c r="CA156" i="1"/>
  <c r="BR151" i="1"/>
  <c r="BR142" i="1"/>
  <c r="BR141" i="1"/>
  <c r="CE134" i="1"/>
  <c r="BU135" i="1"/>
  <c r="CE151" i="1"/>
  <c r="CH155" i="1"/>
  <c r="CH139" i="1"/>
  <c r="CH150" i="1"/>
  <c r="CH145" i="1"/>
  <c r="BR146" i="1"/>
  <c r="BU137" i="1"/>
  <c r="CH144" i="1"/>
  <c r="BR139" i="1"/>
  <c r="BX144" i="1"/>
  <c r="CF151" i="1"/>
  <c r="CF138" i="1"/>
  <c r="CF156" i="1"/>
  <c r="BX140" i="1"/>
  <c r="BU146" i="1"/>
  <c r="BU139" i="1"/>
  <c r="CC134" i="1"/>
  <c r="CC135" i="1"/>
  <c r="BU151" i="1"/>
  <c r="BX133" i="1"/>
  <c r="CC155" i="1"/>
  <c r="BU147" i="1"/>
  <c r="BU148" i="1"/>
  <c r="BU154" i="1"/>
  <c r="BS139" i="1"/>
  <c r="CA155" i="1"/>
  <c r="CI139" i="1"/>
  <c r="BS140" i="1"/>
  <c r="BS156" i="1"/>
  <c r="BS145" i="1"/>
  <c r="CA146" i="1"/>
  <c r="CI154" i="1"/>
  <c r="CI148" i="1"/>
  <c r="CI137" i="1"/>
  <c r="CI153" i="1"/>
  <c r="CA148" i="1"/>
  <c r="CA137" i="1"/>
  <c r="CA153" i="1"/>
  <c r="CD141" i="1"/>
  <c r="BV136" i="1"/>
  <c r="BV150" i="1"/>
  <c r="BV149" i="1"/>
  <c r="BX134" i="1"/>
  <c r="CF141" i="1"/>
  <c r="BX135" i="1"/>
  <c r="CF142" i="1"/>
  <c r="CF137" i="1"/>
  <c r="CF155" i="1"/>
  <c r="CF154" i="1"/>
  <c r="BX139" i="1"/>
  <c r="BX153" i="1"/>
  <c r="BX156" i="1"/>
  <c r="BX150" i="1"/>
  <c r="BU145" i="1"/>
  <c r="CC148" i="1"/>
  <c r="BU138" i="1"/>
  <c r="CC137" i="1"/>
  <c r="CC151" i="1"/>
  <c r="CC142" i="1"/>
  <c r="BU149" i="1"/>
  <c r="BU144" i="1"/>
  <c r="CA135" i="1"/>
  <c r="CD148" i="1"/>
  <c r="CD146" i="1"/>
  <c r="BV145" i="1"/>
  <c r="BV155" i="1"/>
  <c r="CC146" i="1"/>
  <c r="CC145" i="1"/>
  <c r="BU153" i="1"/>
  <c r="CD134" i="1"/>
  <c r="CD151" i="1"/>
  <c r="BV156" i="1"/>
  <c r="CC139" i="1"/>
  <c r="CA150" i="1"/>
  <c r="CF150" i="1"/>
  <c r="CF139" i="1"/>
  <c r="BX137" i="1"/>
  <c r="BX154" i="1"/>
  <c r="CF134" i="1"/>
  <c r="CC141" i="1"/>
  <c r="CF152" i="1"/>
  <c r="CC149" i="1"/>
  <c r="BU133" i="1"/>
  <c r="CF144" i="1"/>
  <c r="BX142" i="1"/>
  <c r="CC156" i="1"/>
  <c r="CC136" i="1"/>
  <c r="BX136" i="1"/>
  <c r="CA147" i="1"/>
  <c r="BS144" i="1"/>
  <c r="BS133" i="1"/>
  <c r="BS149" i="1"/>
  <c r="CA138" i="1"/>
  <c r="CI146" i="1"/>
  <c r="CI136" i="1"/>
  <c r="CI152" i="1"/>
  <c r="CI141" i="1"/>
  <c r="CA136" i="1"/>
  <c r="CA152" i="1"/>
  <c r="CA141" i="1"/>
  <c r="CD144" i="1"/>
  <c r="BV152" i="1"/>
  <c r="BV143" i="1"/>
  <c r="BV142" i="1"/>
  <c r="BX152" i="1"/>
  <c r="CF133" i="1"/>
  <c r="CF153" i="1"/>
  <c r="CF148" i="1"/>
  <c r="CF147" i="1"/>
  <c r="BX155" i="1"/>
  <c r="BX146" i="1"/>
  <c r="BX145" i="1"/>
  <c r="BU140" i="1"/>
  <c r="CC147" i="1"/>
  <c r="BU156" i="1"/>
  <c r="BU141" i="1"/>
  <c r="CC140" i="1"/>
  <c r="CC144" i="1"/>
  <c r="BU142" i="1"/>
  <c r="CF143" i="1"/>
  <c r="CI150" i="1"/>
  <c r="CD150" i="1"/>
  <c r="CD139" i="1"/>
  <c r="BV147" i="1"/>
  <c r="BV148" i="1"/>
  <c r="BU152" i="1"/>
  <c r="CC152" i="1"/>
  <c r="BU155" i="1"/>
  <c r="CD138" i="1"/>
  <c r="BQ185" i="1"/>
  <c r="BQ169" i="1"/>
  <c r="BQ176" i="1"/>
  <c r="BQ187" i="1"/>
  <c r="BQ171" i="1"/>
  <c r="BQ178" i="1"/>
  <c r="BQ181" i="1"/>
  <c r="BQ165" i="1"/>
  <c r="BQ172" i="1"/>
  <c r="BQ183" i="1"/>
  <c r="BQ167" i="1"/>
  <c r="BQ174" i="1"/>
  <c r="BY187" i="1"/>
  <c r="BY171" i="1"/>
  <c r="BY178" i="1"/>
  <c r="BY185" i="1"/>
  <c r="BY169" i="1"/>
  <c r="BY176" i="1"/>
  <c r="BY183" i="1"/>
  <c r="BY167" i="1"/>
  <c r="BY174" i="1"/>
  <c r="BY181" i="1"/>
  <c r="BY165" i="1"/>
  <c r="BY172" i="1"/>
  <c r="CG185" i="1"/>
  <c r="CG169" i="1"/>
  <c r="CG176" i="1"/>
  <c r="CG187" i="1"/>
  <c r="CG171" i="1"/>
  <c r="CG178" i="1"/>
  <c r="CG181" i="1"/>
  <c r="CG165" i="1"/>
  <c r="CG172" i="1"/>
  <c r="CG183" i="1"/>
  <c r="CG167" i="1"/>
  <c r="CG174" i="1"/>
  <c r="CG182" i="1"/>
  <c r="CG173" i="1"/>
  <c r="CC167" i="1"/>
  <c r="BY180" i="1"/>
  <c r="BY175" i="1"/>
  <c r="BU165" i="1"/>
  <c r="BQ182" i="1"/>
  <c r="BQ173" i="1"/>
  <c r="AB23" i="8"/>
  <c r="CG168" i="1"/>
  <c r="BY184" i="1"/>
  <c r="BQ168" i="1"/>
  <c r="BU186" i="1"/>
  <c r="BU170" i="1"/>
  <c r="BU177" i="1"/>
  <c r="BU184" i="1"/>
  <c r="BU168" i="1"/>
  <c r="BU179" i="1"/>
  <c r="BU182" i="1"/>
  <c r="BU166" i="1"/>
  <c r="BU173" i="1"/>
  <c r="BU180" i="1"/>
  <c r="BU164" i="1"/>
  <c r="BU175" i="1"/>
  <c r="CC184" i="1"/>
  <c r="CC168" i="1"/>
  <c r="CC179" i="1"/>
  <c r="CC186" i="1"/>
  <c r="CC170" i="1"/>
  <c r="CC177" i="1"/>
  <c r="CC180" i="1"/>
  <c r="CC164" i="1"/>
  <c r="CC175" i="1"/>
  <c r="CC182" i="1"/>
  <c r="CC166" i="1"/>
  <c r="CC173" i="1"/>
  <c r="CG164" i="1"/>
  <c r="CC181" i="1"/>
  <c r="CC172" i="1"/>
  <c r="BY166" i="1"/>
  <c r="BU183" i="1"/>
  <c r="BU174" i="1"/>
  <c r="BQ164" i="1"/>
  <c r="AC22" i="8"/>
  <c r="AC24" i="8"/>
  <c r="AC26" i="8"/>
  <c r="CG186" i="1"/>
  <c r="CG177" i="1"/>
  <c r="CC171" i="1"/>
  <c r="CC176" i="1"/>
  <c r="BY170" i="1"/>
  <c r="BY179" i="1"/>
  <c r="BU169" i="1"/>
  <c r="BU178" i="1"/>
  <c r="BQ186" i="1"/>
  <c r="BQ177" i="1"/>
  <c r="AB25" i="8"/>
  <c r="CG166" i="1"/>
  <c r="CG175" i="1"/>
  <c r="CG180" i="1"/>
  <c r="CC165" i="1"/>
  <c r="CC174" i="1"/>
  <c r="CC183" i="1"/>
  <c r="BY164" i="1"/>
  <c r="BY173" i="1"/>
  <c r="BY182" i="1"/>
  <c r="BU167" i="1"/>
  <c r="BU172" i="1"/>
  <c r="BU181" i="1"/>
  <c r="BQ166" i="1"/>
  <c r="BQ175" i="1"/>
  <c r="BQ180" i="1"/>
  <c r="BX187" i="1"/>
  <c r="AB17" i="8"/>
  <c r="AC16" i="8"/>
  <c r="BT182" i="1"/>
  <c r="BX173" i="1"/>
  <c r="CB183" i="1"/>
  <c r="CF168" i="1"/>
  <c r="CF174" i="1"/>
  <c r="BX11" i="1"/>
  <c r="BP18" i="1"/>
  <c r="BX16" i="1"/>
  <c r="BP29" i="1"/>
  <c r="BP19" i="1"/>
  <c r="BT19" i="1"/>
  <c r="BT28" i="1"/>
  <c r="BT15" i="1"/>
  <c r="BX30" i="1"/>
  <c r="CB17" i="1"/>
  <c r="CB18" i="1"/>
  <c r="CF14" i="1"/>
  <c r="CF18" i="1"/>
  <c r="BL29" i="1"/>
  <c r="BX21" i="1"/>
  <c r="BL22" i="1"/>
  <c r="BX25" i="1"/>
  <c r="BP11" i="1"/>
  <c r="BX17" i="1"/>
  <c r="BX20" i="1"/>
  <c r="BX15" i="1"/>
  <c r="BL18" i="1"/>
  <c r="BP12" i="1"/>
  <c r="BT25" i="1"/>
  <c r="BT18" i="1"/>
  <c r="CB19" i="1"/>
  <c r="CB24" i="1"/>
  <c r="CB11" i="1"/>
  <c r="CF10" i="1"/>
  <c r="CF19" i="1"/>
  <c r="CF11" i="1"/>
  <c r="BP14" i="1"/>
  <c r="BL14" i="1"/>
  <c r="BP22" i="1"/>
  <c r="BX10" i="1"/>
  <c r="BP24" i="1"/>
  <c r="BX26" i="1"/>
  <c r="BP16" i="1"/>
  <c r="BL10" i="1"/>
  <c r="BX24" i="1"/>
  <c r="BX22" i="1"/>
  <c r="BL28" i="1"/>
  <c r="BX28" i="1"/>
  <c r="BL11" i="1"/>
  <c r="BT17" i="1"/>
  <c r="CB30" i="1"/>
  <c r="CF30" i="1"/>
  <c r="BO12" i="1"/>
  <c r="BO13" i="1"/>
  <c r="BO23" i="1"/>
  <c r="BO15" i="1"/>
  <c r="BO22" i="1"/>
  <c r="BO24" i="1"/>
  <c r="BS10" i="1"/>
  <c r="BS9" i="1"/>
  <c r="BS21" i="1"/>
  <c r="BS20" i="1"/>
  <c r="BS22" i="1"/>
  <c r="BS11" i="1"/>
  <c r="BW31" i="1"/>
  <c r="BW16" i="1"/>
  <c r="CA9" i="1"/>
  <c r="CA15" i="1"/>
  <c r="CA21" i="1"/>
  <c r="CA18" i="1"/>
  <c r="CE14" i="1"/>
  <c r="CE17" i="1"/>
  <c r="CE25" i="1"/>
  <c r="CE28" i="1"/>
  <c r="CE26" i="1"/>
  <c r="CE30" i="1"/>
  <c r="CI31" i="1"/>
  <c r="CI17" i="1"/>
  <c r="CI29" i="1"/>
  <c r="CI11" i="1"/>
  <c r="CA16" i="1"/>
  <c r="BQ25" i="1"/>
  <c r="CA13" i="1"/>
  <c r="BM16" i="1"/>
  <c r="CI24" i="1"/>
  <c r="BM29" i="1"/>
  <c r="BQ14" i="1"/>
  <c r="BM10" i="1"/>
  <c r="BW22" i="1"/>
  <c r="BW26" i="1"/>
  <c r="BW19" i="1"/>
  <c r="CI19" i="1"/>
  <c r="BM17" i="1"/>
  <c r="CI14" i="1"/>
  <c r="BW15" i="1"/>
  <c r="CI27" i="1"/>
  <c r="BW29" i="1"/>
  <c r="BM12" i="1"/>
  <c r="BW28" i="1"/>
  <c r="CI9" i="1"/>
  <c r="BO30" i="1"/>
  <c r="BO18" i="1"/>
  <c r="BO27" i="1"/>
  <c r="BO17" i="1"/>
  <c r="BO10" i="1"/>
  <c r="BS30" i="1"/>
  <c r="BS26" i="1"/>
  <c r="BS27" i="1"/>
  <c r="BS17" i="1"/>
  <c r="BS12" i="1"/>
  <c r="BW32" i="1"/>
  <c r="BY13" i="1"/>
  <c r="CA30" i="1"/>
  <c r="CC24" i="1"/>
  <c r="CE31" i="1"/>
  <c r="CE11" i="1"/>
  <c r="CE23" i="1"/>
  <c r="CE9" i="1"/>
  <c r="CG29" i="1"/>
  <c r="BL9" i="1"/>
  <c r="BL16" i="1"/>
  <c r="BL12" i="1"/>
  <c r="BP32" i="1"/>
  <c r="BP25" i="1"/>
  <c r="BP20" i="1"/>
  <c r="BP23" i="1"/>
  <c r="BT9" i="1"/>
  <c r="BT22" i="1"/>
  <c r="BT21" i="1"/>
  <c r="BT29" i="1"/>
  <c r="BX32" i="1"/>
  <c r="BX23" i="1"/>
  <c r="BX13" i="1"/>
  <c r="CB12" i="1"/>
  <c r="CB27" i="1"/>
  <c r="CB32" i="1"/>
  <c r="CF13" i="1"/>
  <c r="CF24" i="1"/>
  <c r="CF25" i="1"/>
  <c r="BQ30" i="1"/>
  <c r="BQ28" i="1"/>
  <c r="BU11" i="1"/>
  <c r="BU30" i="1"/>
  <c r="BY10" i="1"/>
  <c r="BY21" i="1"/>
  <c r="BY28" i="1"/>
  <c r="CC11" i="1"/>
  <c r="CC20" i="1"/>
  <c r="CG10" i="1"/>
  <c r="CG27" i="1"/>
  <c r="CG20" i="1"/>
  <c r="BJ103" i="1"/>
  <c r="BN110" i="1"/>
  <c r="BN121" i="1"/>
  <c r="BN105" i="1"/>
  <c r="BN112" i="1"/>
  <c r="BN119" i="1"/>
  <c r="BN103" i="1"/>
  <c r="BN118" i="1"/>
  <c r="BN102" i="1"/>
  <c r="BN113" i="1"/>
  <c r="BN120" i="1"/>
  <c r="BN111" i="1"/>
  <c r="BN122" i="1"/>
  <c r="BN106" i="1"/>
  <c r="BN117" i="1"/>
  <c r="BN124" i="1"/>
  <c r="BN108" i="1"/>
  <c r="BN115" i="1"/>
  <c r="BN104" i="1"/>
  <c r="BR111" i="1"/>
  <c r="BR118" i="1"/>
  <c r="BR102" i="1"/>
  <c r="BR113" i="1"/>
  <c r="BR120" i="1"/>
  <c r="BR104" i="1"/>
  <c r="BR119" i="1"/>
  <c r="BR103" i="1"/>
  <c r="BR123" i="1"/>
  <c r="BR107" i="1"/>
  <c r="BR114" i="1"/>
  <c r="BR125" i="1"/>
  <c r="BR109" i="1"/>
  <c r="BR116" i="1"/>
  <c r="BR110" i="1"/>
  <c r="BY118" i="1"/>
  <c r="BY102" i="1"/>
  <c r="BY113" i="1"/>
  <c r="BY120" i="1"/>
  <c r="BY104" i="1"/>
  <c r="BY111" i="1"/>
  <c r="BY114" i="1"/>
  <c r="BY125" i="1"/>
  <c r="BY109" i="1"/>
  <c r="BY116" i="1"/>
  <c r="BY123" i="1"/>
  <c r="BY107" i="1"/>
  <c r="BY122" i="1"/>
  <c r="BY117" i="1"/>
  <c r="BY108" i="1"/>
  <c r="BY106" i="1"/>
  <c r="BY115" i="1"/>
  <c r="BY110" i="1"/>
  <c r="BY105" i="1"/>
  <c r="BY119" i="1"/>
  <c r="BY124" i="1"/>
  <c r="CC119" i="1"/>
  <c r="CC103" i="1"/>
  <c r="CC110" i="1"/>
  <c r="CC121" i="1"/>
  <c r="CC105" i="1"/>
  <c r="CC112" i="1"/>
  <c r="CC115" i="1"/>
  <c r="CC122" i="1"/>
  <c r="CC106" i="1"/>
  <c r="CC117" i="1"/>
  <c r="CC124" i="1"/>
  <c r="CC108" i="1"/>
  <c r="CC123" i="1"/>
  <c r="CC114" i="1"/>
  <c r="CC109" i="1"/>
  <c r="CC107" i="1"/>
  <c r="CC125" i="1"/>
  <c r="CC111" i="1"/>
  <c r="CC102" i="1"/>
  <c r="CC120" i="1"/>
  <c r="CC116" i="1"/>
  <c r="CG120" i="1"/>
  <c r="CG104" i="1"/>
  <c r="CG111" i="1"/>
  <c r="CG118" i="1"/>
  <c r="CG102" i="1"/>
  <c r="CG113" i="1"/>
  <c r="CG116" i="1"/>
  <c r="CG123" i="1"/>
  <c r="CG107" i="1"/>
  <c r="CG114" i="1"/>
  <c r="CG125" i="1"/>
  <c r="CG109" i="1"/>
  <c r="CG124" i="1"/>
  <c r="CG115" i="1"/>
  <c r="CG106" i="1"/>
  <c r="CG108" i="1"/>
  <c r="CG122" i="1"/>
  <c r="CG112" i="1"/>
  <c r="CG103" i="1"/>
  <c r="CG121" i="1"/>
  <c r="CG117" i="1"/>
  <c r="CC104" i="1"/>
  <c r="BY112" i="1"/>
  <c r="BM119" i="1"/>
  <c r="BM103" i="1"/>
  <c r="BM110" i="1"/>
  <c r="BM121" i="1"/>
  <c r="BM105" i="1"/>
  <c r="BM112" i="1"/>
  <c r="BM115" i="1"/>
  <c r="BM122" i="1"/>
  <c r="BM106" i="1"/>
  <c r="BM117" i="1"/>
  <c r="BM124" i="1"/>
  <c r="BM108" i="1"/>
  <c r="BQ120" i="1"/>
  <c r="BQ104" i="1"/>
  <c r="BQ111" i="1"/>
  <c r="BQ118" i="1"/>
  <c r="BQ102" i="1"/>
  <c r="BQ113" i="1"/>
  <c r="BQ116" i="1"/>
  <c r="BQ123" i="1"/>
  <c r="BQ107" i="1"/>
  <c r="BQ114" i="1"/>
  <c r="BQ125" i="1"/>
  <c r="BQ109" i="1"/>
  <c r="BU121" i="1"/>
  <c r="BU105" i="1"/>
  <c r="BU112" i="1"/>
  <c r="BU119" i="1"/>
  <c r="BU103" i="1"/>
  <c r="BU110" i="1"/>
  <c r="BU117" i="1"/>
  <c r="BU124" i="1"/>
  <c r="BU108" i="1"/>
  <c r="BU115" i="1"/>
  <c r="BU122" i="1"/>
  <c r="BU106" i="1"/>
  <c r="BX79" i="1"/>
  <c r="CB81" i="1"/>
  <c r="CF71" i="1"/>
  <c r="BK74" i="1"/>
  <c r="BK78" i="1"/>
  <c r="BK82" i="1"/>
  <c r="BK86" i="1"/>
  <c r="BK90" i="1"/>
  <c r="BK93" i="1"/>
  <c r="BK72" i="1"/>
  <c r="BK77" i="1"/>
  <c r="BK83" i="1"/>
  <c r="BK88" i="1"/>
  <c r="BK71" i="1"/>
  <c r="BK75" i="1"/>
  <c r="BK80" i="1"/>
  <c r="BK85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5" i="1"/>
  <c r="BS84" i="1"/>
  <c r="BS77" i="1"/>
  <c r="BS78" i="1"/>
  <c r="BS94" i="1"/>
  <c r="BS83" i="1"/>
  <c r="BS80" i="1"/>
  <c r="BS71" i="1"/>
  <c r="BS91" i="1"/>
  <c r="BS88" i="1"/>
  <c r="BS86" i="1"/>
  <c r="BS75" i="1"/>
  <c r="BS74" i="1"/>
  <c r="BZ94" i="1"/>
  <c r="BZ93" i="1"/>
  <c r="BZ86" i="1"/>
  <c r="BZ85" i="1"/>
  <c r="BZ76" i="1"/>
  <c r="BZ77" i="1"/>
  <c r="BZ90" i="1"/>
  <c r="BZ87" i="1"/>
  <c r="BZ83" i="1"/>
  <c r="BZ72" i="1"/>
  <c r="BZ71" i="1"/>
  <c r="BZ91" i="1"/>
  <c r="BZ82" i="1"/>
  <c r="BZ78" i="1"/>
  <c r="BZ75" i="1"/>
  <c r="CD94" i="1"/>
  <c r="CD93" i="1"/>
  <c r="CD86" i="1"/>
  <c r="CD85" i="1"/>
  <c r="CD76" i="1"/>
  <c r="CD77" i="1"/>
  <c r="CD90" i="1"/>
  <c r="CD87" i="1"/>
  <c r="CD83" i="1"/>
  <c r="CD72" i="1"/>
  <c r="CD71" i="1"/>
  <c r="CD91" i="1"/>
  <c r="CD82" i="1"/>
  <c r="CD78" i="1"/>
  <c r="CD75" i="1"/>
  <c r="CH93" i="1"/>
  <c r="CH89" i="1"/>
  <c r="CH85" i="1"/>
  <c r="CH81" i="1"/>
  <c r="CH77" i="1"/>
  <c r="CH73" i="1"/>
  <c r="CH91" i="1"/>
  <c r="CH86" i="1"/>
  <c r="CH80" i="1"/>
  <c r="CH75" i="1"/>
  <c r="CH94" i="1"/>
  <c r="CH88" i="1"/>
  <c r="CH83" i="1"/>
  <c r="CH78" i="1"/>
  <c r="CH72" i="1"/>
  <c r="BX94" i="1"/>
  <c r="BX93" i="1"/>
  <c r="BX86" i="1"/>
  <c r="BX85" i="1"/>
  <c r="BX76" i="1"/>
  <c r="BX77" i="1"/>
  <c r="BX91" i="1"/>
  <c r="BX82" i="1"/>
  <c r="BX78" i="1"/>
  <c r="BX75" i="1"/>
  <c r="BX90" i="1"/>
  <c r="BX87" i="1"/>
  <c r="BX83" i="1"/>
  <c r="BX72" i="1"/>
  <c r="BX71" i="1"/>
  <c r="CB94" i="1"/>
  <c r="CB93" i="1"/>
  <c r="CB86" i="1"/>
  <c r="CB85" i="1"/>
  <c r="CB76" i="1"/>
  <c r="CB77" i="1"/>
  <c r="CB91" i="1"/>
  <c r="CB82" i="1"/>
  <c r="CB78" i="1"/>
  <c r="CB75" i="1"/>
  <c r="CB90" i="1"/>
  <c r="CB87" i="1"/>
  <c r="CB83" i="1"/>
  <c r="CB72" i="1"/>
  <c r="CB71" i="1"/>
  <c r="CF93" i="1"/>
  <c r="CF94" i="1"/>
  <c r="CF85" i="1"/>
  <c r="CF84" i="1"/>
  <c r="CF77" i="1"/>
  <c r="CF78" i="1"/>
  <c r="CF92" i="1"/>
  <c r="CF81" i="1"/>
  <c r="CF79" i="1"/>
  <c r="CF76" i="1"/>
  <c r="CF89" i="1"/>
  <c r="CF88" i="1"/>
  <c r="CF82" i="1"/>
  <c r="CF73" i="1"/>
  <c r="CF72" i="1"/>
  <c r="BX73" i="1"/>
  <c r="BX80" i="1"/>
  <c r="BX92" i="1"/>
  <c r="CB74" i="1"/>
  <c r="CB89" i="1"/>
  <c r="CF74" i="1"/>
  <c r="CF86" i="1"/>
  <c r="CF91" i="1"/>
  <c r="BX74" i="1"/>
  <c r="BX89" i="1"/>
  <c r="CB73" i="1"/>
  <c r="CB80" i="1"/>
  <c r="CB92" i="1"/>
  <c r="CF75" i="1"/>
  <c r="CF90" i="1"/>
  <c r="BL88" i="1"/>
  <c r="BL86" i="1"/>
  <c r="BL87" i="1"/>
  <c r="BL78" i="1"/>
  <c r="BL79" i="1"/>
  <c r="BL71" i="1"/>
  <c r="BP88" i="1"/>
  <c r="BP86" i="1"/>
  <c r="BP87" i="1"/>
  <c r="BP78" i="1"/>
  <c r="BP79" i="1"/>
  <c r="BP71" i="1"/>
  <c r="BT88" i="1"/>
  <c r="BT86" i="1"/>
  <c r="BT87" i="1"/>
  <c r="BT78" i="1"/>
  <c r="BT79" i="1"/>
  <c r="BT71" i="1"/>
  <c r="BW93" i="1"/>
  <c r="BW85" i="1"/>
  <c r="BW77" i="1"/>
  <c r="CA93" i="1"/>
  <c r="CA94" i="1"/>
  <c r="CA85" i="1"/>
  <c r="CA84" i="1"/>
  <c r="CA77" i="1"/>
  <c r="CA78" i="1"/>
  <c r="CI93" i="1"/>
  <c r="CI89" i="1"/>
  <c r="CI85" i="1"/>
  <c r="CI81" i="1"/>
  <c r="CI77" i="1"/>
  <c r="CI73" i="1"/>
  <c r="BO60" i="1"/>
  <c r="BZ58" i="1"/>
  <c r="BZ59" i="1"/>
  <c r="BZ52" i="1"/>
  <c r="BZ53" i="1"/>
  <c r="BZ45" i="1"/>
  <c r="BZ42" i="1"/>
  <c r="BZ56" i="1"/>
  <c r="BZ55" i="1"/>
  <c r="BZ46" i="1"/>
  <c r="BZ43" i="1"/>
  <c r="BZ63" i="1"/>
  <c r="BZ54" i="1"/>
  <c r="BZ51" i="1"/>
  <c r="BZ41" i="1"/>
  <c r="BZ57" i="1"/>
  <c r="BZ47" i="1"/>
  <c r="CD59" i="1"/>
  <c r="CD60" i="1"/>
  <c r="CD51" i="1"/>
  <c r="CD52" i="1"/>
  <c r="CD44" i="1"/>
  <c r="CD43" i="1"/>
  <c r="CD57" i="1"/>
  <c r="CD56" i="1"/>
  <c r="CD54" i="1"/>
  <c r="CD42" i="1"/>
  <c r="CD55" i="1"/>
  <c r="CD53" i="1"/>
  <c r="CD50" i="1"/>
  <c r="CD40" i="1"/>
  <c r="CD62" i="1"/>
  <c r="CD48" i="1"/>
  <c r="CH63" i="1"/>
  <c r="CH59" i="1"/>
  <c r="CH55" i="1"/>
  <c r="CH62" i="1"/>
  <c r="CH57" i="1"/>
  <c r="CH52" i="1"/>
  <c r="CH48" i="1"/>
  <c r="CH44" i="1"/>
  <c r="CH40" i="1"/>
  <c r="CH61" i="1"/>
  <c r="CH56" i="1"/>
  <c r="CH51" i="1"/>
  <c r="CH47" i="1"/>
  <c r="CH43" i="1"/>
  <c r="CH53" i="1"/>
  <c r="CH45" i="1"/>
  <c r="CH46" i="1"/>
  <c r="CH58" i="1"/>
  <c r="CD41" i="1"/>
  <c r="CD49" i="1"/>
  <c r="BZ48" i="1"/>
  <c r="BZ62" i="1"/>
  <c r="BL58" i="1"/>
  <c r="BL59" i="1"/>
  <c r="BL52" i="1"/>
  <c r="BL53" i="1"/>
  <c r="BL45" i="1"/>
  <c r="BL42" i="1"/>
  <c r="BL56" i="1"/>
  <c r="BL55" i="1"/>
  <c r="BL46" i="1"/>
  <c r="BL43" i="1"/>
  <c r="BL63" i="1"/>
  <c r="BL54" i="1"/>
  <c r="BL51" i="1"/>
  <c r="BL41" i="1"/>
  <c r="BL60" i="1"/>
  <c r="BL48" i="1"/>
  <c r="BL40" i="1"/>
  <c r="BP58" i="1"/>
  <c r="BP59" i="1"/>
  <c r="BP52" i="1"/>
  <c r="BP53" i="1"/>
  <c r="BP45" i="1"/>
  <c r="BP42" i="1"/>
  <c r="BP62" i="1"/>
  <c r="BP61" i="1"/>
  <c r="BP50" i="1"/>
  <c r="BP49" i="1"/>
  <c r="BP44" i="1"/>
  <c r="BP60" i="1"/>
  <c r="BP57" i="1"/>
  <c r="BP48" i="1"/>
  <c r="BP47" i="1"/>
  <c r="BP40" i="1"/>
  <c r="BP63" i="1"/>
  <c r="BP51" i="1"/>
  <c r="BT58" i="1"/>
  <c r="BT59" i="1"/>
  <c r="BT52" i="1"/>
  <c r="BT53" i="1"/>
  <c r="BT45" i="1"/>
  <c r="BT42" i="1"/>
  <c r="BT56" i="1"/>
  <c r="BT55" i="1"/>
  <c r="BT46" i="1"/>
  <c r="BT43" i="1"/>
  <c r="BT63" i="1"/>
  <c r="BT54" i="1"/>
  <c r="BT51" i="1"/>
  <c r="BT41" i="1"/>
  <c r="BT57" i="1"/>
  <c r="BT47" i="1"/>
  <c r="BW59" i="1"/>
  <c r="CH41" i="1"/>
  <c r="CH50" i="1"/>
  <c r="CD46" i="1"/>
  <c r="CD61" i="1"/>
  <c r="BZ44" i="1"/>
  <c r="BZ61" i="1"/>
  <c r="BM59" i="1"/>
  <c r="BM60" i="1"/>
  <c r="BM51" i="1"/>
  <c r="BM52" i="1"/>
  <c r="BM44" i="1"/>
  <c r="BM43" i="1"/>
  <c r="BQ59" i="1"/>
  <c r="BQ60" i="1"/>
  <c r="BQ51" i="1"/>
  <c r="BQ52" i="1"/>
  <c r="BQ44" i="1"/>
  <c r="BQ43" i="1"/>
  <c r="BU59" i="1"/>
  <c r="BU60" i="1"/>
  <c r="BU51" i="1"/>
  <c r="BU52" i="1"/>
  <c r="BU44" i="1"/>
  <c r="BU43" i="1"/>
  <c r="BX58" i="1"/>
  <c r="BX59" i="1"/>
  <c r="BX52" i="1"/>
  <c r="BX53" i="1"/>
  <c r="BX45" i="1"/>
  <c r="BX42" i="1"/>
  <c r="CB63" i="1"/>
  <c r="CB59" i="1"/>
  <c r="CB55" i="1"/>
  <c r="CB51" i="1"/>
  <c r="CB47" i="1"/>
  <c r="CB43" i="1"/>
  <c r="CF58" i="1"/>
  <c r="CF59" i="1"/>
  <c r="CF52" i="1"/>
  <c r="CF53" i="1"/>
  <c r="CF45" i="1"/>
  <c r="CF42" i="1"/>
  <c r="CB44" i="1"/>
  <c r="CB49" i="1"/>
  <c r="CB54" i="1"/>
  <c r="CB60" i="1"/>
  <c r="BX44" i="1"/>
  <c r="BX49" i="1"/>
  <c r="BX50" i="1"/>
  <c r="BX61" i="1"/>
  <c r="BX62" i="1"/>
  <c r="CF44" i="1"/>
  <c r="CF49" i="1"/>
  <c r="CF50" i="1"/>
  <c r="CF61" i="1"/>
  <c r="CF62" i="1"/>
  <c r="BM42" i="1"/>
  <c r="BM54" i="1"/>
  <c r="BM56" i="1"/>
  <c r="BM57" i="1"/>
  <c r="BQ42" i="1"/>
  <c r="BQ54" i="1"/>
  <c r="BQ56" i="1"/>
  <c r="BQ57" i="1"/>
  <c r="BU42" i="1"/>
  <c r="BU54" i="1"/>
  <c r="BU56" i="1"/>
  <c r="BU57" i="1"/>
  <c r="BM30" i="1"/>
  <c r="BM9" i="1"/>
  <c r="BM24" i="1"/>
  <c r="BM32" i="1"/>
  <c r="BM23" i="1"/>
  <c r="BM11" i="1"/>
  <c r="BM21" i="1"/>
  <c r="BM19" i="1"/>
  <c r="BM18" i="1"/>
  <c r="BQ32" i="1"/>
  <c r="BQ24" i="1"/>
  <c r="BQ16" i="1"/>
  <c r="BQ29" i="1"/>
  <c r="BQ21" i="1"/>
  <c r="BQ12" i="1"/>
  <c r="BQ17" i="1"/>
  <c r="BQ22" i="1"/>
  <c r="BQ26" i="1"/>
  <c r="BQ20" i="1"/>
  <c r="BU12" i="1"/>
  <c r="BU15" i="1"/>
  <c r="BU23" i="1"/>
  <c r="BU18" i="1"/>
  <c r="BU20" i="1"/>
  <c r="BU31" i="1"/>
  <c r="BU14" i="1"/>
  <c r="BU19" i="1"/>
  <c r="BU9" i="1"/>
  <c r="BU24" i="1"/>
  <c r="BU26" i="1"/>
  <c r="BU10" i="1"/>
  <c r="BU21" i="1"/>
  <c r="BU32" i="1"/>
  <c r="BU22" i="1"/>
  <c r="BY12" i="1"/>
  <c r="BY15" i="1"/>
  <c r="BY23" i="1"/>
  <c r="BY26" i="1"/>
  <c r="BY20" i="1"/>
  <c r="BY31" i="1"/>
  <c r="BY11" i="1"/>
  <c r="BY25" i="1"/>
  <c r="BY32" i="1"/>
  <c r="BY29" i="1"/>
  <c r="BY16" i="1"/>
  <c r="BY27" i="1"/>
  <c r="BY24" i="1"/>
  <c r="CC12" i="1"/>
  <c r="CC15" i="1"/>
  <c r="CC23" i="1"/>
  <c r="CC32" i="1"/>
  <c r="CC28" i="1"/>
  <c r="CC18" i="1"/>
  <c r="CC14" i="1"/>
  <c r="CC19" i="1"/>
  <c r="CC30" i="1"/>
  <c r="CC29" i="1"/>
  <c r="CC26" i="1"/>
  <c r="CC17" i="1"/>
  <c r="CC13" i="1"/>
  <c r="CC9" i="1"/>
  <c r="CG12" i="1"/>
  <c r="CG15" i="1"/>
  <c r="CG23" i="1"/>
  <c r="CG18" i="1"/>
  <c r="CG32" i="1"/>
  <c r="CG28" i="1"/>
  <c r="CG11" i="1"/>
  <c r="CG25" i="1"/>
  <c r="CG26" i="1"/>
  <c r="CG24" i="1"/>
  <c r="CG14" i="1"/>
  <c r="CG21" i="1"/>
  <c r="CG30" i="1"/>
  <c r="CG31" i="1"/>
  <c r="BL30" i="1"/>
  <c r="BL27" i="1"/>
  <c r="BL23" i="1"/>
  <c r="BL32" i="1"/>
  <c r="BL21" i="1"/>
  <c r="BL17" i="1"/>
  <c r="BL24" i="1"/>
  <c r="BL20" i="1"/>
  <c r="BL19" i="1"/>
  <c r="BP31" i="1"/>
  <c r="BP13" i="1"/>
  <c r="BP30" i="1"/>
  <c r="BP15" i="1"/>
  <c r="BP28" i="1"/>
  <c r="BP26" i="1"/>
  <c r="BT11" i="1"/>
  <c r="BT16" i="1"/>
  <c r="BT24" i="1"/>
  <c r="BT10" i="1"/>
  <c r="BT30" i="1"/>
  <c r="BT23" i="1"/>
  <c r="BT13" i="1"/>
  <c r="BT20" i="1"/>
  <c r="BT27" i="1"/>
  <c r="BT32" i="1"/>
  <c r="BT31" i="1"/>
  <c r="BX31" i="1"/>
  <c r="BX18" i="1"/>
  <c r="BX29" i="1"/>
  <c r="BX12" i="1"/>
  <c r="BX27" i="1"/>
  <c r="CB15" i="1"/>
  <c r="CB20" i="1"/>
  <c r="CB28" i="1"/>
  <c r="CB21" i="1"/>
  <c r="CB14" i="1"/>
  <c r="CB31" i="1"/>
  <c r="CB9" i="1"/>
  <c r="CB16" i="1"/>
  <c r="CB26" i="1"/>
  <c r="CB25" i="1"/>
  <c r="CB23" i="1"/>
  <c r="CF15" i="1"/>
  <c r="CF20" i="1"/>
  <c r="CF28" i="1"/>
  <c r="CF17" i="1"/>
  <c r="CF32" i="1"/>
  <c r="CF31" i="1"/>
  <c r="CF9" i="1"/>
  <c r="CF16" i="1"/>
  <c r="CF26" i="1"/>
  <c r="CF21" i="1"/>
  <c r="CF27" i="1"/>
  <c r="BJ22" i="1"/>
  <c r="BN24" i="1"/>
  <c r="BR24" i="1"/>
  <c r="BV18" i="1"/>
  <c r="BZ23" i="1"/>
  <c r="CD16" i="1"/>
  <c r="BM932" i="1"/>
  <c r="CE529" i="1"/>
  <c r="CJ41" i="1"/>
  <c r="BQ932" i="1"/>
  <c r="BO529" i="1"/>
  <c r="CJ42" i="1"/>
  <c r="CE963" i="1"/>
  <c r="BP963" i="1"/>
  <c r="CB963" i="1"/>
  <c r="CI963" i="1"/>
  <c r="BK529" i="1"/>
  <c r="CI529" i="1"/>
  <c r="BW529" i="1"/>
  <c r="CA529" i="1"/>
  <c r="BS529" i="1"/>
  <c r="BR901" i="1"/>
  <c r="CJ51" i="1"/>
  <c r="CJ52" i="1"/>
  <c r="CD932" i="1"/>
  <c r="BO467" i="1"/>
  <c r="BY436" i="1"/>
  <c r="BJ870" i="1"/>
  <c r="BX777" i="1"/>
  <c r="CD746" i="1"/>
  <c r="BP715" i="1"/>
  <c r="BX963" i="1"/>
  <c r="BQ653" i="1"/>
  <c r="BP684" i="1"/>
  <c r="CB684" i="1"/>
  <c r="CJ43" i="1"/>
  <c r="CJ63" i="1"/>
  <c r="BR64" i="1"/>
  <c r="CJ61" i="1"/>
  <c r="CE591" i="1"/>
  <c r="CH560" i="1"/>
  <c r="BN560" i="1"/>
  <c r="CD560" i="1"/>
  <c r="BR498" i="1"/>
  <c r="CA467" i="1"/>
  <c r="BQ436" i="1"/>
  <c r="BK436" i="1"/>
  <c r="BR436" i="1"/>
  <c r="BN312" i="1"/>
  <c r="CH312" i="1"/>
  <c r="CB219" i="1"/>
  <c r="BY157" i="1"/>
  <c r="BO157" i="1"/>
  <c r="CB157" i="1"/>
  <c r="CC64" i="1"/>
  <c r="BO963" i="1"/>
  <c r="BL963" i="1"/>
  <c r="BK963" i="1"/>
  <c r="BP529" i="1"/>
  <c r="BZ498" i="1"/>
  <c r="CG250" i="1"/>
  <c r="BZ932" i="1"/>
  <c r="BX932" i="1"/>
  <c r="BK901" i="1"/>
  <c r="BP901" i="1"/>
  <c r="BT901" i="1"/>
  <c r="BT746" i="1"/>
  <c r="BM746" i="1"/>
  <c r="CF746" i="1"/>
  <c r="CH746" i="1"/>
  <c r="BY746" i="1"/>
  <c r="BX746" i="1"/>
  <c r="BZ715" i="1"/>
  <c r="CG653" i="1"/>
  <c r="BK591" i="1"/>
  <c r="CA591" i="1"/>
  <c r="BO591" i="1"/>
  <c r="CI591" i="1"/>
  <c r="BM560" i="1"/>
  <c r="BU560" i="1"/>
  <c r="BZ560" i="1"/>
  <c r="BR560" i="1"/>
  <c r="CC560" i="1"/>
  <c r="BX529" i="1"/>
  <c r="BL529" i="1"/>
  <c r="BT529" i="1"/>
  <c r="CF529" i="1"/>
  <c r="CH498" i="1"/>
  <c r="CK489" i="1"/>
  <c r="BJ498" i="1"/>
  <c r="BN498" i="1"/>
  <c r="BK467" i="1"/>
  <c r="CE467" i="1"/>
  <c r="BZ467" i="1"/>
  <c r="BW467" i="1"/>
  <c r="CG436" i="1"/>
  <c r="BM436" i="1"/>
  <c r="CC436" i="1"/>
  <c r="BV436" i="1"/>
  <c r="BJ436" i="1"/>
  <c r="CD436" i="1"/>
  <c r="CH436" i="1"/>
  <c r="BU436" i="1"/>
  <c r="CA405" i="1"/>
  <c r="CH281" i="1"/>
  <c r="BP219" i="1"/>
  <c r="CD219" i="1"/>
  <c r="CB250" i="1"/>
  <c r="BK188" i="1"/>
  <c r="BR157" i="1"/>
  <c r="BZ157" i="1"/>
  <c r="BW157" i="1"/>
  <c r="CH157" i="1"/>
  <c r="BL157" i="1"/>
  <c r="CE157" i="1"/>
  <c r="BV126" i="1"/>
  <c r="CD126" i="1"/>
  <c r="BU126" i="1"/>
  <c r="CE95" i="1"/>
  <c r="CB64" i="1"/>
  <c r="BU467" i="1"/>
  <c r="CE436" i="1"/>
  <c r="BN436" i="1"/>
  <c r="BZ436" i="1"/>
  <c r="CD405" i="1"/>
  <c r="BR343" i="1"/>
  <c r="BP870" i="1"/>
  <c r="CD653" i="1"/>
  <c r="BV529" i="1"/>
  <c r="CB529" i="1"/>
  <c r="BM498" i="1"/>
  <c r="CC498" i="1"/>
  <c r="BY498" i="1"/>
  <c r="BT405" i="1"/>
  <c r="CI343" i="1"/>
  <c r="BZ808" i="1"/>
  <c r="BT808" i="1"/>
  <c r="BM808" i="1"/>
  <c r="BL839" i="1"/>
  <c r="CH808" i="1"/>
  <c r="BP839" i="1"/>
  <c r="CD839" i="1"/>
  <c r="BK839" i="1"/>
  <c r="BR839" i="1"/>
  <c r="BU312" i="1"/>
  <c r="BS281" i="1"/>
  <c r="BU808" i="1"/>
  <c r="BN777" i="1"/>
  <c r="BU746" i="1"/>
  <c r="BZ746" i="1"/>
  <c r="BN746" i="1"/>
  <c r="CG746" i="1"/>
  <c r="BV746" i="1"/>
  <c r="BJ746" i="1"/>
  <c r="CH715" i="1"/>
  <c r="BW622" i="1"/>
  <c r="CE622" i="1"/>
  <c r="BL622" i="1"/>
  <c r="CB622" i="1"/>
  <c r="BV591" i="1"/>
  <c r="BM591" i="1"/>
  <c r="CE560" i="1"/>
  <c r="CG560" i="1"/>
  <c r="BK560" i="1"/>
  <c r="BW560" i="1"/>
  <c r="CI560" i="1"/>
  <c r="BQ560" i="1"/>
  <c r="CA560" i="1"/>
  <c r="BS560" i="1"/>
  <c r="BR529" i="1"/>
  <c r="CJ515" i="1"/>
  <c r="CJ528" i="1"/>
  <c r="CJ513" i="1"/>
  <c r="CJ509" i="1"/>
  <c r="CJ505" i="1"/>
  <c r="CJ526" i="1"/>
  <c r="CJ523" i="1"/>
  <c r="CJ507" i="1"/>
  <c r="CJ519" i="1"/>
  <c r="CJ527" i="1"/>
  <c r="CJ511" i="1"/>
  <c r="CJ512" i="1"/>
  <c r="CJ517" i="1"/>
  <c r="CJ508" i="1"/>
  <c r="CJ521" i="1"/>
  <c r="CJ524" i="1"/>
  <c r="CJ510" i="1"/>
  <c r="CJ525" i="1"/>
  <c r="CJ520" i="1"/>
  <c r="BY529" i="1"/>
  <c r="CJ522" i="1"/>
  <c r="CJ514" i="1"/>
  <c r="BN529" i="1"/>
  <c r="BU529" i="1"/>
  <c r="CJ518" i="1"/>
  <c r="CD529" i="1"/>
  <c r="CH529" i="1"/>
  <c r="CG529" i="1"/>
  <c r="BQ529" i="1"/>
  <c r="CJ516" i="1"/>
  <c r="BZ529" i="1"/>
  <c r="BJ529" i="1"/>
  <c r="CC529" i="1"/>
  <c r="BM529" i="1"/>
  <c r="CJ506" i="1"/>
  <c r="BW498" i="1"/>
  <c r="CA498" i="1"/>
  <c r="BK498" i="1"/>
  <c r="BO498" i="1"/>
  <c r="CK475" i="1"/>
  <c r="CK485" i="1"/>
  <c r="CK477" i="1"/>
  <c r="BQ498" i="1"/>
  <c r="CG498" i="1"/>
  <c r="CI498" i="1"/>
  <c r="BS498" i="1"/>
  <c r="CK492" i="1"/>
  <c r="BN467" i="1"/>
  <c r="BR467" i="1"/>
  <c r="CC467" i="1"/>
  <c r="BM467" i="1"/>
  <c r="CD467" i="1"/>
  <c r="CH467" i="1"/>
  <c r="BY467" i="1"/>
  <c r="BJ467" i="1"/>
  <c r="CA436" i="1"/>
  <c r="BS436" i="1"/>
  <c r="CB436" i="1"/>
  <c r="BT436" i="1"/>
  <c r="BL436" i="1"/>
  <c r="BO436" i="1"/>
  <c r="CI436" i="1"/>
  <c r="BW436" i="1"/>
  <c r="CF436" i="1"/>
  <c r="BX436" i="1"/>
  <c r="BP436" i="1"/>
  <c r="CF405" i="1"/>
  <c r="BX405" i="1"/>
  <c r="BY312" i="1"/>
  <c r="CG312" i="1"/>
  <c r="BJ250" i="1"/>
  <c r="BQ188" i="1"/>
  <c r="CD188" i="1"/>
  <c r="BV157" i="1"/>
  <c r="BP157" i="1"/>
  <c r="CG157" i="1"/>
  <c r="BT157" i="1"/>
  <c r="BK157" i="1"/>
  <c r="BN157" i="1"/>
  <c r="BM157" i="1"/>
  <c r="CI157" i="1"/>
  <c r="CD157" i="1"/>
  <c r="CA157" i="1"/>
  <c r="BQ157" i="1"/>
  <c r="CC157" i="1"/>
  <c r="BX157" i="1"/>
  <c r="BS157" i="1"/>
  <c r="BU157" i="1"/>
  <c r="CF157" i="1"/>
  <c r="BQ126" i="1"/>
  <c r="BK95" i="1"/>
  <c r="BL95" i="1"/>
  <c r="CB95" i="1"/>
  <c r="BL64" i="1"/>
  <c r="BU64" i="1"/>
  <c r="CB33" i="1"/>
  <c r="AC39" i="5"/>
  <c r="AB62" i="5"/>
  <c r="AC62" i="5"/>
  <c r="AB61" i="5"/>
  <c r="AB39" i="5"/>
  <c r="AC61" i="5"/>
  <c r="CJ529" i="1" l="1"/>
  <c r="BM33" i="1"/>
  <c r="CF64" i="1"/>
  <c r="BT64" i="1"/>
  <c r="BP64" i="1"/>
  <c r="CH64" i="1"/>
  <c r="CD64" i="1"/>
  <c r="BZ64" i="1"/>
  <c r="BP95" i="1"/>
  <c r="CF95" i="1"/>
  <c r="CD95" i="1"/>
  <c r="BZ95" i="1"/>
  <c r="BO95" i="1"/>
  <c r="BM126" i="1"/>
  <c r="CG126" i="1"/>
  <c r="CC126" i="1"/>
  <c r="BY126" i="1"/>
  <c r="BR126" i="1"/>
  <c r="BN126" i="1"/>
  <c r="BU33" i="1"/>
  <c r="BN188" i="1"/>
  <c r="BZ188" i="1"/>
  <c r="CA250" i="1"/>
  <c r="CI281" i="1"/>
  <c r="CA281" i="1"/>
  <c r="BM312" i="1"/>
  <c r="CA343" i="1"/>
  <c r="BK343" i="1"/>
  <c r="CF343" i="1"/>
  <c r="BL343" i="1"/>
  <c r="CC374" i="1"/>
  <c r="BU374" i="1"/>
  <c r="BP405" i="1"/>
  <c r="BL405" i="1"/>
  <c r="CB405" i="1"/>
  <c r="BQ467" i="1"/>
  <c r="CG467" i="1"/>
  <c r="CG591" i="1"/>
  <c r="CH591" i="1"/>
  <c r="CD591" i="1"/>
  <c r="BZ591" i="1"/>
  <c r="BR591" i="1"/>
  <c r="CC591" i="1"/>
  <c r="BY591" i="1"/>
  <c r="BQ591" i="1"/>
  <c r="BT622" i="1"/>
  <c r="BX622" i="1"/>
  <c r="BP622" i="1"/>
  <c r="CF622" i="1"/>
  <c r="BY622" i="1"/>
  <c r="BK622" i="1"/>
  <c r="BM622" i="1"/>
  <c r="BS622" i="1"/>
  <c r="CI622" i="1"/>
  <c r="BJ653" i="1"/>
  <c r="BN653" i="1"/>
  <c r="BR653" i="1"/>
  <c r="BV653" i="1"/>
  <c r="BZ653" i="1"/>
  <c r="BU684" i="1"/>
  <c r="CG684" i="1"/>
  <c r="CC684" i="1"/>
  <c r="BY684" i="1"/>
  <c r="BN715" i="1"/>
  <c r="CD715" i="1"/>
  <c r="BV715" i="1"/>
  <c r="BJ715" i="1"/>
  <c r="BJ777" i="1"/>
  <c r="BR777" i="1"/>
  <c r="BV777" i="1"/>
  <c r="CC808" i="1"/>
  <c r="BT281" i="1"/>
  <c r="BR312" i="1"/>
  <c r="BJ839" i="1"/>
  <c r="CA839" i="1"/>
  <c r="BV839" i="1"/>
  <c r="CH839" i="1"/>
  <c r="BW839" i="1"/>
  <c r="CE839" i="1"/>
  <c r="BZ839" i="1"/>
  <c r="BN839" i="1"/>
  <c r="BJ808" i="1"/>
  <c r="BN808" i="1"/>
  <c r="CF839" i="1"/>
  <c r="BV808" i="1"/>
  <c r="BT839" i="1"/>
  <c r="CB808" i="1"/>
  <c r="BP808" i="1"/>
  <c r="BL808" i="1"/>
  <c r="BQ808" i="1"/>
  <c r="BS839" i="1"/>
  <c r="BT343" i="1"/>
  <c r="BZ343" i="1"/>
  <c r="CH405" i="1"/>
  <c r="BZ405" i="1"/>
  <c r="BV405" i="1"/>
  <c r="BR405" i="1"/>
  <c r="BJ405" i="1"/>
  <c r="BN405" i="1"/>
  <c r="BQ33" i="1"/>
  <c r="BY33" i="1"/>
  <c r="BQ64" i="1"/>
  <c r="CI95" i="1"/>
  <c r="BT95" i="1"/>
  <c r="BR95" i="1"/>
  <c r="BZ126" i="1"/>
  <c r="BS126" i="1"/>
  <c r="BK126" i="1"/>
  <c r="CH126" i="1"/>
  <c r="BO126" i="1"/>
  <c r="BW126" i="1"/>
  <c r="CE126" i="1"/>
  <c r="BO188" i="1"/>
  <c r="CG188" i="1"/>
  <c r="BY188" i="1"/>
  <c r="BU188" i="1"/>
  <c r="BM188" i="1"/>
  <c r="BN219" i="1"/>
  <c r="BV219" i="1"/>
  <c r="BZ219" i="1"/>
  <c r="CH219" i="1"/>
  <c r="CF250" i="1"/>
  <c r="BX250" i="1"/>
  <c r="BT250" i="1"/>
  <c r="BP250" i="1"/>
  <c r="BL250" i="1"/>
  <c r="CB281" i="1"/>
  <c r="BX281" i="1"/>
  <c r="CF281" i="1"/>
  <c r="BN343" i="1"/>
  <c r="CH343" i="1"/>
  <c r="CF374" i="1"/>
  <c r="CE405" i="1"/>
  <c r="CI405" i="1"/>
  <c r="BS405" i="1"/>
  <c r="BW405" i="1"/>
  <c r="BO405" i="1"/>
  <c r="BK405" i="1"/>
  <c r="BU653" i="1"/>
  <c r="BM653" i="1"/>
  <c r="BL684" i="1"/>
  <c r="BT715" i="1"/>
  <c r="CF715" i="1"/>
  <c r="CB746" i="1"/>
  <c r="CB777" i="1"/>
  <c r="CB839" i="1"/>
  <c r="BM64" i="1"/>
  <c r="BX64" i="1"/>
  <c r="BJ95" i="1"/>
  <c r="BQ250" i="1"/>
  <c r="BM250" i="1"/>
  <c r="CF219" i="1"/>
  <c r="BX219" i="1"/>
  <c r="BZ281" i="1"/>
  <c r="BV343" i="1"/>
  <c r="BW591" i="1"/>
  <c r="BS591" i="1"/>
  <c r="BT684" i="1"/>
  <c r="BX684" i="1"/>
  <c r="CI839" i="1"/>
  <c r="CA901" i="1"/>
  <c r="CF901" i="1"/>
  <c r="BX901" i="1"/>
  <c r="BL901" i="1"/>
  <c r="BP932" i="1"/>
  <c r="BT932" i="1"/>
  <c r="CF932" i="1"/>
  <c r="BV932" i="1"/>
  <c r="BL932" i="1"/>
  <c r="BR932" i="1"/>
  <c r="BN932" i="1"/>
  <c r="BJ64" i="1"/>
  <c r="CD281" i="1"/>
  <c r="CD312" i="1"/>
  <c r="CF684" i="1"/>
  <c r="CD777" i="1"/>
  <c r="CD808" i="1"/>
  <c r="BS901" i="1"/>
  <c r="CG932" i="1"/>
  <c r="BT963" i="1"/>
  <c r="BW963" i="1"/>
  <c r="BS95" i="1"/>
  <c r="BW188" i="1"/>
  <c r="BT219" i="1"/>
  <c r="BU250" i="1"/>
  <c r="BV312" i="1"/>
  <c r="BS343" i="1"/>
  <c r="BJ374" i="1"/>
  <c r="CG64" i="1"/>
  <c r="BJ312" i="1"/>
  <c r="BX374" i="1"/>
  <c r="CC250" i="1"/>
  <c r="CA126" i="1"/>
  <c r="BT777" i="1"/>
  <c r="BP777" i="1"/>
  <c r="BN870" i="1"/>
  <c r="BW901" i="1"/>
  <c r="CH901" i="1"/>
  <c r="BN901" i="1"/>
  <c r="BL777" i="1"/>
  <c r="CF777" i="1"/>
  <c r="CI126" i="1"/>
  <c r="BN64" i="1"/>
  <c r="CH932" i="1"/>
  <c r="CB901" i="1"/>
  <c r="BY932" i="1"/>
  <c r="CI901" i="1"/>
  <c r="CE901" i="1"/>
  <c r="CD901" i="1"/>
  <c r="BZ901" i="1"/>
  <c r="BV901" i="1"/>
  <c r="CE281" i="1"/>
  <c r="CB932" i="1"/>
  <c r="BY653" i="1"/>
  <c r="AQ20" i="1"/>
  <c r="AF43" i="1"/>
  <c r="BG42" i="1"/>
  <c r="AM51" i="1"/>
  <c r="AQ51" i="1"/>
  <c r="AU51" i="1"/>
  <c r="AY51" i="1"/>
  <c r="BC51" i="1"/>
  <c r="BG508" i="1"/>
  <c r="BG578" i="1"/>
  <c r="BG824" i="1"/>
  <c r="AQ826" i="1"/>
  <c r="AY826" i="1"/>
  <c r="AM857" i="1"/>
  <c r="AP880" i="1"/>
  <c r="BE888" i="1"/>
  <c r="AR911" i="1"/>
  <c r="AF919" i="1"/>
  <c r="AR919" i="1"/>
  <c r="AV919" i="1"/>
  <c r="AZ919" i="1"/>
  <c r="BG918" i="1"/>
  <c r="BG919" i="1" s="1"/>
  <c r="AI942" i="1"/>
  <c r="AM942" i="1"/>
  <c r="AQ942" i="1"/>
  <c r="AU942" i="1"/>
  <c r="AY942" i="1"/>
  <c r="BC942" i="1"/>
  <c r="AH74" i="1"/>
  <c r="AL74" i="1"/>
  <c r="AP74" i="1"/>
  <c r="AT74" i="1"/>
  <c r="AX74" i="1"/>
  <c r="BF73" i="1"/>
  <c r="AK82" i="1"/>
  <c r="AO82" i="1"/>
  <c r="AS82" i="1"/>
  <c r="AW82" i="1"/>
  <c r="BA82" i="1"/>
  <c r="BE82" i="1"/>
  <c r="AK105" i="1"/>
  <c r="AO105" i="1"/>
  <c r="AS105" i="1"/>
  <c r="AW105" i="1"/>
  <c r="BA105" i="1"/>
  <c r="BE105" i="1"/>
  <c r="BF104" i="1"/>
  <c r="AF113" i="1"/>
  <c r="AJ113" i="1"/>
  <c r="AN113" i="1"/>
  <c r="AR113" i="1"/>
  <c r="AV113" i="1"/>
  <c r="AZ113" i="1"/>
  <c r="BD113" i="1"/>
  <c r="BF112" i="1"/>
  <c r="AH136" i="1"/>
  <c r="AL136" i="1"/>
  <c r="AP136" i="1"/>
  <c r="AX136" i="1"/>
  <c r="BB136" i="1"/>
  <c r="BG135" i="1"/>
  <c r="BG165" i="1"/>
  <c r="AH167" i="1"/>
  <c r="AL167" i="1"/>
  <c r="AP167" i="1"/>
  <c r="AT167" i="1"/>
  <c r="AX167" i="1"/>
  <c r="BB167" i="1"/>
  <c r="BG172" i="1"/>
  <c r="AJ175" i="1"/>
  <c r="AN175" i="1"/>
  <c r="AR175" i="1"/>
  <c r="AV175" i="1"/>
  <c r="AZ175" i="1"/>
  <c r="BD175" i="1"/>
  <c r="BF174" i="1"/>
  <c r="BG195" i="1"/>
  <c r="AI198" i="1"/>
  <c r="AM198" i="1"/>
  <c r="AQ198" i="1"/>
  <c r="AY198" i="1"/>
  <c r="BC198" i="1"/>
  <c r="AT198" i="1"/>
  <c r="AH206" i="1"/>
  <c r="BG226" i="1"/>
  <c r="AP229" i="1"/>
  <c r="BG234" i="1"/>
  <c r="AG237" i="1"/>
  <c r="AK237" i="1"/>
  <c r="AL237" i="1"/>
  <c r="AO237" i="1"/>
  <c r="AP237" i="1"/>
  <c r="AS237" i="1"/>
  <c r="AT237" i="1"/>
  <c r="AW237" i="1"/>
  <c r="AX237" i="1"/>
  <c r="BA237" i="1"/>
  <c r="BB237" i="1"/>
  <c r="BE237" i="1"/>
  <c r="BG236" i="1"/>
  <c r="AJ260" i="1"/>
  <c r="AN260" i="1"/>
  <c r="AR260" i="1"/>
  <c r="AV260" i="1"/>
  <c r="BD260" i="1"/>
  <c r="BG265" i="1"/>
  <c r="AN268" i="1"/>
  <c r="BF267" i="1"/>
  <c r="AJ291" i="1"/>
  <c r="AN291" i="1"/>
  <c r="AR291" i="1"/>
  <c r="AV291" i="1"/>
  <c r="AZ291" i="1"/>
  <c r="BD291" i="1"/>
  <c r="AI291" i="1"/>
  <c r="AM291" i="1"/>
  <c r="AQ291" i="1"/>
  <c r="AU291" i="1"/>
  <c r="AY291" i="1"/>
  <c r="BC291" i="1"/>
  <c r="BG297" i="1"/>
  <c r="AJ299" i="1"/>
  <c r="AU299" i="1"/>
  <c r="AV299" i="1"/>
  <c r="AY299" i="1"/>
  <c r="AZ299" i="1"/>
  <c r="BF298" i="1"/>
  <c r="BF299" i="1" s="1"/>
  <c r="BF319" i="1"/>
  <c r="AI322" i="1"/>
  <c r="AM322" i="1"/>
  <c r="AQ322" i="1"/>
  <c r="AU322" i="1"/>
  <c r="AY322" i="1"/>
  <c r="BC322" i="1"/>
  <c r="AH322" i="1"/>
  <c r="BG321" i="1"/>
  <c r="AL322" i="1"/>
  <c r="AP322" i="1"/>
  <c r="AT322" i="1"/>
  <c r="AX322" i="1"/>
  <c r="BB322" i="1"/>
  <c r="BF328" i="1"/>
  <c r="AI330" i="1"/>
  <c r="AL330" i="1"/>
  <c r="AP330" i="1"/>
  <c r="AQ330" i="1"/>
  <c r="AT330" i="1"/>
  <c r="AX330" i="1"/>
  <c r="AY330" i="1"/>
  <c r="BB330" i="1"/>
  <c r="BG350" i="1"/>
  <c r="AG353" i="1"/>
  <c r="AK353" i="1"/>
  <c r="AO353" i="1"/>
  <c r="AS353" i="1"/>
  <c r="AW353" i="1"/>
  <c r="BA353" i="1"/>
  <c r="BE353" i="1"/>
  <c r="BG358" i="1"/>
  <c r="AG361" i="1"/>
  <c r="BF359" i="1"/>
  <c r="BF361" i="1" s="1"/>
  <c r="AK361" i="1"/>
  <c r="AO361" i="1"/>
  <c r="AS361" i="1"/>
  <c r="AW361" i="1"/>
  <c r="BA361" i="1"/>
  <c r="BE361" i="1"/>
  <c r="BG360" i="1"/>
  <c r="AK384" i="1"/>
  <c r="AO384" i="1"/>
  <c r="AS384" i="1"/>
  <c r="AW384" i="1"/>
  <c r="BA384" i="1"/>
  <c r="BE384" i="1"/>
  <c r="AJ384" i="1"/>
  <c r="AN384" i="1"/>
  <c r="AR384" i="1"/>
  <c r="AV384" i="1"/>
  <c r="AZ384" i="1"/>
  <c r="BD384" i="1"/>
  <c r="AJ392" i="1"/>
  <c r="AN392" i="1"/>
  <c r="AR392" i="1"/>
  <c r="AV392" i="1"/>
  <c r="AZ392" i="1"/>
  <c r="BD392" i="1"/>
  <c r="BF391" i="1"/>
  <c r="AK415" i="1"/>
  <c r="AO415" i="1"/>
  <c r="AJ415" i="1"/>
  <c r="AN415" i="1"/>
  <c r="AR415" i="1"/>
  <c r="AV415" i="1"/>
  <c r="AZ415" i="1"/>
  <c r="BD415" i="1"/>
  <c r="AG508" i="1"/>
  <c r="AK508" i="1"/>
  <c r="AM508" i="1"/>
  <c r="AO508" i="1"/>
  <c r="AS508" i="1"/>
  <c r="AU508" i="1"/>
  <c r="AW508" i="1"/>
  <c r="BA508" i="1"/>
  <c r="BC508" i="1"/>
  <c r="BE508" i="1"/>
  <c r="AJ508" i="1"/>
  <c r="AN508" i="1"/>
  <c r="AR508" i="1"/>
  <c r="AV508" i="1"/>
  <c r="AZ508" i="1"/>
  <c r="BD508" i="1"/>
  <c r="BF513" i="1"/>
  <c r="AF516" i="1"/>
  <c r="AJ516" i="1"/>
  <c r="AN516" i="1"/>
  <c r="AR516" i="1"/>
  <c r="AV516" i="1"/>
  <c r="AZ516" i="1"/>
  <c r="BD516" i="1"/>
  <c r="BF515" i="1"/>
  <c r="BG537" i="1"/>
  <c r="BF537" i="1"/>
  <c r="AQ539" i="1"/>
  <c r="AY539" i="1"/>
  <c r="AH539" i="1"/>
  <c r="BG538" i="1"/>
  <c r="AP539" i="1"/>
  <c r="AX539" i="1"/>
  <c r="BF545" i="1"/>
  <c r="AI547" i="1"/>
  <c r="AL547" i="1"/>
  <c r="AM547" i="1"/>
  <c r="AQ547" i="1"/>
  <c r="AT547" i="1"/>
  <c r="AU547" i="1"/>
  <c r="AY547" i="1"/>
  <c r="BB547" i="1"/>
  <c r="BC547" i="1"/>
  <c r="AG570" i="1"/>
  <c r="AO570" i="1"/>
  <c r="AW570" i="1"/>
  <c r="BE570" i="1"/>
  <c r="AJ570" i="1"/>
  <c r="AN570" i="1"/>
  <c r="AR570" i="1"/>
  <c r="AV570" i="1"/>
  <c r="AZ570" i="1"/>
  <c r="BD570" i="1"/>
  <c r="BF575" i="1"/>
  <c r="AJ578" i="1"/>
  <c r="AN578" i="1"/>
  <c r="AR578" i="1"/>
  <c r="AV578" i="1"/>
  <c r="AZ578" i="1"/>
  <c r="BD578" i="1"/>
  <c r="BF577" i="1"/>
  <c r="AJ601" i="1"/>
  <c r="AR601" i="1"/>
  <c r="AH632" i="1"/>
  <c r="AP632" i="1"/>
  <c r="AX632" i="1"/>
  <c r="BG660" i="1"/>
  <c r="AH663" i="1"/>
  <c r="AP663" i="1"/>
  <c r="BB663" i="1"/>
  <c r="BF671" i="1"/>
  <c r="AH671" i="1"/>
  <c r="AP671" i="1"/>
  <c r="BB671" i="1"/>
  <c r="BG670" i="1"/>
  <c r="AJ694" i="1"/>
  <c r="AL694" i="1"/>
  <c r="AN694" i="1"/>
  <c r="AR694" i="1"/>
  <c r="AZ694" i="1"/>
  <c r="BD694" i="1"/>
  <c r="AU733" i="1"/>
  <c r="BF753" i="1"/>
  <c r="AH756" i="1"/>
  <c r="AL756" i="1"/>
  <c r="AP756" i="1"/>
  <c r="AT756" i="1"/>
  <c r="AX756" i="1"/>
  <c r="BB756" i="1"/>
  <c r="AK764" i="1"/>
  <c r="AS764" i="1"/>
  <c r="BG784" i="1"/>
  <c r="BG785" i="1"/>
  <c r="AG787" i="1"/>
  <c r="AK787" i="1"/>
  <c r="AO787" i="1"/>
  <c r="AS787" i="1"/>
  <c r="AW787" i="1"/>
  <c r="BA787" i="1"/>
  <c r="BF792" i="1"/>
  <c r="AH795" i="1"/>
  <c r="BG793" i="1"/>
  <c r="AJ795" i="1"/>
  <c r="AP795" i="1"/>
  <c r="AX795" i="1"/>
  <c r="AZ795" i="1"/>
  <c r="AF795" i="1"/>
  <c r="AN795" i="1"/>
  <c r="AV795" i="1"/>
  <c r="BD795" i="1"/>
  <c r="BB787" i="1"/>
  <c r="CA963" i="1"/>
  <c r="AC30" i="5"/>
  <c r="BG941" i="1"/>
  <c r="AC529" i="1"/>
  <c r="G8" i="11"/>
  <c r="AB343" i="1"/>
  <c r="G23" i="11"/>
  <c r="AB560" i="1"/>
  <c r="BV870" i="1"/>
  <c r="CF870" i="1"/>
  <c r="CB870" i="1"/>
  <c r="BO847" i="1"/>
  <c r="BX870" i="1"/>
  <c r="CA860" i="1"/>
  <c r="BU870" i="1"/>
  <c r="CH870" i="1"/>
  <c r="BS858" i="1"/>
  <c r="BS869" i="1"/>
  <c r="CE865" i="1"/>
  <c r="CC870" i="1"/>
  <c r="BQ870" i="1"/>
  <c r="BZ870" i="1"/>
  <c r="BW860" i="1"/>
  <c r="BB849" i="1"/>
  <c r="AU857" i="1"/>
  <c r="BA857" i="1"/>
  <c r="BG856" i="1"/>
  <c r="CG870" i="1"/>
  <c r="AL857" i="1"/>
  <c r="AB62" i="8"/>
  <c r="AC30" i="10"/>
  <c r="AB30" i="10"/>
  <c r="AC60" i="9"/>
  <c r="CF963" i="1"/>
  <c r="BS963" i="1"/>
  <c r="BZ963" i="1"/>
  <c r="CD963" i="1"/>
  <c r="CH963" i="1"/>
  <c r="BG950" i="1"/>
  <c r="AL942" i="1"/>
  <c r="BN963" i="1"/>
  <c r="AB963" i="1"/>
  <c r="CJ946" i="1" s="1"/>
  <c r="BR963" i="1"/>
  <c r="AC963" i="1"/>
  <c r="CE919" i="1"/>
  <c r="BG910" i="1"/>
  <c r="AK919" i="1"/>
  <c r="AO919" i="1"/>
  <c r="AS919" i="1"/>
  <c r="AW919" i="1"/>
  <c r="BA919" i="1"/>
  <c r="BE919" i="1"/>
  <c r="CA919" i="1"/>
  <c r="CA922" i="1"/>
  <c r="BU932" i="1"/>
  <c r="BJ932" i="1"/>
  <c r="AT911" i="1"/>
  <c r="BB911" i="1"/>
  <c r="BF916" i="1"/>
  <c r="AN919" i="1"/>
  <c r="BD919" i="1"/>
  <c r="BG942" i="1"/>
  <c r="BO910" i="1"/>
  <c r="AF911" i="1"/>
  <c r="CG879" i="1"/>
  <c r="BU885" i="1"/>
  <c r="BM896" i="1"/>
  <c r="BM894" i="1"/>
  <c r="CC877" i="1"/>
  <c r="BU882" i="1"/>
  <c r="BY880" i="1"/>
  <c r="BY878" i="1"/>
  <c r="BM898" i="1"/>
  <c r="CC889" i="1"/>
  <c r="BU896" i="1"/>
  <c r="BQ891" i="1"/>
  <c r="CG885" i="1"/>
  <c r="BY885" i="1"/>
  <c r="BM884" i="1"/>
  <c r="BJ901" i="1"/>
  <c r="CG887" i="1"/>
  <c r="BU877" i="1"/>
  <c r="BY893" i="1"/>
  <c r="BG877" i="1"/>
  <c r="AJ880" i="1"/>
  <c r="AZ880" i="1"/>
  <c r="BG879" i="1"/>
  <c r="BG885" i="1"/>
  <c r="AO888" i="1"/>
  <c r="AS888" i="1"/>
  <c r="BA888" i="1"/>
  <c r="AI888" i="1"/>
  <c r="AM888" i="1"/>
  <c r="AU888" i="1"/>
  <c r="AY888" i="1"/>
  <c r="BC888" i="1"/>
  <c r="BG887" i="1"/>
  <c r="CC896" i="1"/>
  <c r="BQ879" i="1"/>
  <c r="BU884" i="1"/>
  <c r="BM883" i="1"/>
  <c r="CC891" i="1"/>
  <c r="CC893" i="1"/>
  <c r="BU886" i="1"/>
  <c r="CC887" i="1"/>
  <c r="BU899" i="1"/>
  <c r="BO901" i="1"/>
  <c r="AH880" i="1"/>
  <c r="AL880" i="1"/>
  <c r="AT880" i="1"/>
  <c r="AX880" i="1"/>
  <c r="BB880" i="1"/>
  <c r="AC26" i="9"/>
  <c r="AC22" i="9"/>
  <c r="CE853" i="1"/>
  <c r="CE869" i="1"/>
  <c r="CI855" i="1"/>
  <c r="BW851" i="1"/>
  <c r="BK857" i="1"/>
  <c r="BS855" i="1"/>
  <c r="CE861" i="1"/>
  <c r="CE847" i="1"/>
  <c r="CI864" i="1"/>
  <c r="BW850" i="1"/>
  <c r="BL870" i="1"/>
  <c r="CA851" i="1"/>
  <c r="BS863" i="1"/>
  <c r="BS856" i="1"/>
  <c r="BO862" i="1"/>
  <c r="BY870" i="1"/>
  <c r="BM870" i="1"/>
  <c r="BW853" i="1"/>
  <c r="CA861" i="1"/>
  <c r="AN849" i="1"/>
  <c r="BD849" i="1"/>
  <c r="BG848" i="1"/>
  <c r="AG857" i="1"/>
  <c r="AK857" i="1"/>
  <c r="AO857" i="1"/>
  <c r="AS857" i="1"/>
  <c r="AW857" i="1"/>
  <c r="BE857" i="1"/>
  <c r="BG855" i="1"/>
  <c r="AQ857" i="1"/>
  <c r="AY857" i="1"/>
  <c r="BC857" i="1"/>
  <c r="BS850" i="1"/>
  <c r="BO856" i="1"/>
  <c r="CI858" i="1"/>
  <c r="BS866" i="1"/>
  <c r="BT870" i="1"/>
  <c r="CA856" i="1"/>
  <c r="CE846" i="1"/>
  <c r="BR870" i="1"/>
  <c r="BK852" i="1"/>
  <c r="BW862" i="1"/>
  <c r="CD870" i="1"/>
  <c r="BW866" i="1"/>
  <c r="BK862" i="1"/>
  <c r="BF846" i="1"/>
  <c r="AH849" i="1"/>
  <c r="AL849" i="1"/>
  <c r="AP849" i="1"/>
  <c r="AT849" i="1"/>
  <c r="AX849" i="1"/>
  <c r="AP857" i="1"/>
  <c r="AT857" i="1"/>
  <c r="BF855" i="1"/>
  <c r="BM830" i="1"/>
  <c r="BO839" i="1"/>
  <c r="BX839" i="1"/>
  <c r="CG829" i="1"/>
  <c r="CG838" i="1"/>
  <c r="BU818" i="1"/>
  <c r="AI826" i="1"/>
  <c r="BF816" i="1"/>
  <c r="AJ818" i="1"/>
  <c r="AR818" i="1"/>
  <c r="AZ818" i="1"/>
  <c r="AM818" i="1"/>
  <c r="AQ818" i="1"/>
  <c r="AU818" i="1"/>
  <c r="AY818" i="1"/>
  <c r="BC818" i="1"/>
  <c r="AH818" i="1"/>
  <c r="AX818" i="1"/>
  <c r="AI787" i="1"/>
  <c r="CF808" i="1"/>
  <c r="BX808" i="1"/>
  <c r="BY808" i="1"/>
  <c r="BO795" i="1"/>
  <c r="BS789" i="1"/>
  <c r="BK790" i="1"/>
  <c r="CI799" i="1"/>
  <c r="BS804" i="1"/>
  <c r="CI786" i="1"/>
  <c r="CE793" i="1"/>
  <c r="CA785" i="1"/>
  <c r="BS790" i="1"/>
  <c r="BO789" i="1"/>
  <c r="BK785" i="1"/>
  <c r="CG808" i="1"/>
  <c r="BW801" i="1"/>
  <c r="CE806" i="1"/>
  <c r="CI791" i="1"/>
  <c r="CI785" i="1"/>
  <c r="BF794" i="1"/>
  <c r="BF784" i="1"/>
  <c r="BS799" i="1"/>
  <c r="BW806" i="1"/>
  <c r="CI802" i="1"/>
  <c r="CE786" i="1"/>
  <c r="BW791" i="1"/>
  <c r="BS798" i="1"/>
  <c r="BO786" i="1"/>
  <c r="CE803" i="1"/>
  <c r="BF756" i="1"/>
  <c r="CH777" i="1"/>
  <c r="AC777" i="1"/>
  <c r="BM771" i="1"/>
  <c r="BQ760" i="1"/>
  <c r="BU768" i="1"/>
  <c r="BY774" i="1"/>
  <c r="BY769" i="1"/>
  <c r="CC763" i="1"/>
  <c r="CG768" i="1"/>
  <c r="BM769" i="1"/>
  <c r="BM758" i="1"/>
  <c r="BQ757" i="1"/>
  <c r="BU771" i="1"/>
  <c r="BU776" i="1"/>
  <c r="BY759" i="1"/>
  <c r="CC769" i="1"/>
  <c r="CC758" i="1"/>
  <c r="CG760" i="1"/>
  <c r="CG762" i="1"/>
  <c r="CC761" i="1"/>
  <c r="BY764" i="1"/>
  <c r="BU763" i="1"/>
  <c r="BQ762" i="1"/>
  <c r="BM761" i="1"/>
  <c r="BM775" i="1"/>
  <c r="CC756" i="1"/>
  <c r="BQ773" i="1"/>
  <c r="BY768" i="1"/>
  <c r="CC762" i="1"/>
  <c r="BU761" i="1"/>
  <c r="BM754" i="1"/>
  <c r="CC757" i="1"/>
  <c r="BU754" i="1"/>
  <c r="BU756" i="1"/>
  <c r="BY758" i="1"/>
  <c r="BY767" i="1"/>
  <c r="BM765" i="1"/>
  <c r="CC765" i="1"/>
  <c r="CK765" i="1"/>
  <c r="BM763" i="1"/>
  <c r="BM774" i="1"/>
  <c r="BQ763" i="1"/>
  <c r="BU773" i="1"/>
  <c r="BY757" i="1"/>
  <c r="CC767" i="1"/>
  <c r="CC774" i="1"/>
  <c r="CG771" i="1"/>
  <c r="BM753" i="1"/>
  <c r="BM776" i="1"/>
  <c r="BQ775" i="1"/>
  <c r="BU755" i="1"/>
  <c r="BU762" i="1"/>
  <c r="BY762" i="1"/>
  <c r="CC753" i="1"/>
  <c r="CC776" i="1"/>
  <c r="CG763" i="1"/>
  <c r="CC759" i="1"/>
  <c r="BY754" i="1"/>
  <c r="BU772" i="1"/>
  <c r="BQ759" i="1"/>
  <c r="BM759" i="1"/>
  <c r="BQ769" i="1"/>
  <c r="CC775" i="1"/>
  <c r="BQ764" i="1"/>
  <c r="BY763" i="1"/>
  <c r="CG776" i="1"/>
  <c r="BM764" i="1"/>
  <c r="BY765" i="1"/>
  <c r="BQ776" i="1"/>
  <c r="CG766" i="1"/>
  <c r="CC768" i="1"/>
  <c r="CC754" i="1"/>
  <c r="CG758" i="1"/>
  <c r="BM757" i="1"/>
  <c r="BY760" i="1"/>
  <c r="AJ756" i="1"/>
  <c r="BG753" i="1"/>
  <c r="AK756" i="1"/>
  <c r="AO756" i="1"/>
  <c r="AS756" i="1"/>
  <c r="AW756" i="1"/>
  <c r="BA756" i="1"/>
  <c r="BE756" i="1"/>
  <c r="BG755" i="1"/>
  <c r="AM756" i="1"/>
  <c r="AQ756" i="1"/>
  <c r="AU756" i="1"/>
  <c r="AY756" i="1"/>
  <c r="BC756" i="1"/>
  <c r="AG764" i="1"/>
  <c r="AO764" i="1"/>
  <c r="AW764" i="1"/>
  <c r="BE764" i="1"/>
  <c r="BG762" i="1"/>
  <c r="AM764" i="1"/>
  <c r="AQ764" i="1"/>
  <c r="AU764" i="1"/>
  <c r="AY764" i="1"/>
  <c r="BC764" i="1"/>
  <c r="BG763" i="1"/>
  <c r="BZ777" i="1"/>
  <c r="CK769" i="1"/>
  <c r="CK761" i="1"/>
  <c r="BM766" i="1"/>
  <c r="BQ772" i="1"/>
  <c r="BQ753" i="1"/>
  <c r="BU757" i="1"/>
  <c r="BY755" i="1"/>
  <c r="CC770" i="1"/>
  <c r="CG775" i="1"/>
  <c r="CG755" i="1"/>
  <c r="BM768" i="1"/>
  <c r="BQ770" i="1"/>
  <c r="BQ765" i="1"/>
  <c r="BU770" i="1"/>
  <c r="BY772" i="1"/>
  <c r="BY753" i="1"/>
  <c r="CC772" i="1"/>
  <c r="CG770" i="1"/>
  <c r="CG773" i="1"/>
  <c r="CC766" i="1"/>
  <c r="BY773" i="1"/>
  <c r="BU764" i="1"/>
  <c r="BQ771" i="1"/>
  <c r="BM762" i="1"/>
  <c r="BU758" i="1"/>
  <c r="CG767" i="1"/>
  <c r="BU759" i="1"/>
  <c r="CG769" i="1"/>
  <c r="BU769" i="1"/>
  <c r="CG772" i="1"/>
  <c r="CG753" i="1"/>
  <c r="BG761" i="1"/>
  <c r="BP746" i="1"/>
  <c r="BL746" i="1"/>
  <c r="BR746" i="1"/>
  <c r="CC746" i="1"/>
  <c r="BQ746" i="1"/>
  <c r="BG733" i="1"/>
  <c r="BF722" i="1"/>
  <c r="BG725" i="1"/>
  <c r="AJ725" i="1"/>
  <c r="AN725" i="1"/>
  <c r="AR725" i="1"/>
  <c r="AV725" i="1"/>
  <c r="AZ725" i="1"/>
  <c r="BD725" i="1"/>
  <c r="BF732" i="1"/>
  <c r="BF733" i="1" s="1"/>
  <c r="BX715" i="1"/>
  <c r="BL715" i="1"/>
  <c r="BK700" i="1"/>
  <c r="BO709" i="1"/>
  <c r="BS695" i="1"/>
  <c r="BW693" i="1"/>
  <c r="BW711" i="1"/>
  <c r="CA703" i="1"/>
  <c r="CE693" i="1"/>
  <c r="CI698" i="1"/>
  <c r="BK699" i="1"/>
  <c r="BK698" i="1"/>
  <c r="BK708" i="1"/>
  <c r="BO705" i="1"/>
  <c r="BS710" i="1"/>
  <c r="BW697" i="1"/>
  <c r="CA706" i="1"/>
  <c r="CA691" i="1"/>
  <c r="CE696" i="1"/>
  <c r="CI707" i="1"/>
  <c r="BK701" i="1"/>
  <c r="BS712" i="1"/>
  <c r="BW704" i="1"/>
  <c r="CA696" i="1"/>
  <c r="CE692" i="1"/>
  <c r="CI706" i="1"/>
  <c r="BK695" i="1"/>
  <c r="BS694" i="1"/>
  <c r="BW714" i="1"/>
  <c r="CE694" i="1"/>
  <c r="BO713" i="1"/>
  <c r="BW703" i="1"/>
  <c r="CA707" i="1"/>
  <c r="CI697" i="1"/>
  <c r="BS697" i="1"/>
  <c r="CE697" i="1"/>
  <c r="BS696" i="1"/>
  <c r="CE704" i="1"/>
  <c r="BS699" i="1"/>
  <c r="CA705" i="1"/>
  <c r="BW710" i="1"/>
  <c r="BS711" i="1"/>
  <c r="CI708" i="1"/>
  <c r="BK702" i="1"/>
  <c r="BO707" i="1"/>
  <c r="BO712" i="1"/>
  <c r="BS713" i="1"/>
  <c r="BW708" i="1"/>
  <c r="CA694" i="1"/>
  <c r="CA693" i="1"/>
  <c r="CE712" i="1"/>
  <c r="CI701" i="1"/>
  <c r="BK696" i="1"/>
  <c r="BK714" i="1"/>
  <c r="BK697" i="1"/>
  <c r="BO714" i="1"/>
  <c r="BS714" i="1"/>
  <c r="BW707" i="1"/>
  <c r="CA712" i="1"/>
  <c r="CE695" i="1"/>
  <c r="CI704" i="1"/>
  <c r="CI709" i="1"/>
  <c r="BO699" i="1"/>
  <c r="BS709" i="1"/>
  <c r="BW692" i="1"/>
  <c r="CA704" i="1"/>
  <c r="CE701" i="1"/>
  <c r="CB715" i="1"/>
  <c r="BO702" i="1"/>
  <c r="BS702" i="1"/>
  <c r="CA711" i="1"/>
  <c r="CE700" i="1"/>
  <c r="BK709" i="1"/>
  <c r="BS700" i="1"/>
  <c r="BW694" i="1"/>
  <c r="CE706" i="1"/>
  <c r="CI705" i="1"/>
  <c r="BK706" i="1"/>
  <c r="BW706" i="1"/>
  <c r="CI695" i="1"/>
  <c r="BW713" i="1"/>
  <c r="CI700" i="1"/>
  <c r="CA698" i="1"/>
  <c r="CI714" i="1"/>
  <c r="BW702" i="1"/>
  <c r="CA692" i="1"/>
  <c r="BS708" i="1"/>
  <c r="CE707" i="1"/>
  <c r="BG691" i="1"/>
  <c r="AM694" i="1"/>
  <c r="AQ694" i="1"/>
  <c r="AU694" i="1"/>
  <c r="AY694" i="1"/>
  <c r="BC694" i="1"/>
  <c r="BF692" i="1"/>
  <c r="AP694" i="1"/>
  <c r="AT694" i="1"/>
  <c r="AX694" i="1"/>
  <c r="BB694" i="1"/>
  <c r="BG693" i="1"/>
  <c r="AK694" i="1"/>
  <c r="AO694" i="1"/>
  <c r="AS694" i="1"/>
  <c r="AW694" i="1"/>
  <c r="BA694" i="1"/>
  <c r="BE694" i="1"/>
  <c r="BG699" i="1"/>
  <c r="AM702" i="1"/>
  <c r="AQ702" i="1"/>
  <c r="AU702" i="1"/>
  <c r="AY702" i="1"/>
  <c r="BC702" i="1"/>
  <c r="BG700" i="1"/>
  <c r="AK702" i="1"/>
  <c r="AO702" i="1"/>
  <c r="AS702" i="1"/>
  <c r="AW702" i="1"/>
  <c r="BA702" i="1"/>
  <c r="BE702" i="1"/>
  <c r="BG701" i="1"/>
  <c r="BK693" i="1"/>
  <c r="BO691" i="1"/>
  <c r="BO698" i="1"/>
  <c r="BS691" i="1"/>
  <c r="BW691" i="1"/>
  <c r="CA697" i="1"/>
  <c r="CE691" i="1"/>
  <c r="CE702" i="1"/>
  <c r="CI693" i="1"/>
  <c r="BK713" i="1"/>
  <c r="BK704" i="1"/>
  <c r="BO692" i="1"/>
  <c r="BS703" i="1"/>
  <c r="BW695" i="1"/>
  <c r="CA701" i="1"/>
  <c r="CE709" i="1"/>
  <c r="CI713" i="1"/>
  <c r="BO704" i="1"/>
  <c r="BS698" i="1"/>
  <c r="BW698" i="1"/>
  <c r="CE711" i="1"/>
  <c r="CI696" i="1"/>
  <c r="BO708" i="1"/>
  <c r="BW701" i="1"/>
  <c r="CA708" i="1"/>
  <c r="CI699" i="1"/>
  <c r="BK705" i="1"/>
  <c r="CA714" i="1"/>
  <c r="CE713" i="1"/>
  <c r="BO703" i="1"/>
  <c r="CA713" i="1"/>
  <c r="CI710" i="1"/>
  <c r="CE698" i="1"/>
  <c r="BO710" i="1"/>
  <c r="BO693" i="1"/>
  <c r="BO639" i="1"/>
  <c r="BO643" i="1"/>
  <c r="BO645" i="1"/>
  <c r="BK632" i="1"/>
  <c r="BO640" i="1"/>
  <c r="BW652" i="1"/>
  <c r="CA636" i="1"/>
  <c r="CE644" i="1"/>
  <c r="BK645" i="1"/>
  <c r="BO652" i="1"/>
  <c r="BS633" i="1"/>
  <c r="CA645" i="1"/>
  <c r="CE629" i="1"/>
  <c r="CI629" i="1"/>
  <c r="CI639" i="1"/>
  <c r="CI641" i="1"/>
  <c r="CI652" i="1"/>
  <c r="CE642" i="1"/>
  <c r="CE648" i="1"/>
  <c r="CE652" i="1"/>
  <c r="CA637" i="1"/>
  <c r="CA639" i="1"/>
  <c r="CA650" i="1"/>
  <c r="BW640" i="1"/>
  <c r="BW638" i="1"/>
  <c r="BW649" i="1"/>
  <c r="BS639" i="1"/>
  <c r="BS637" i="1"/>
  <c r="BS652" i="1"/>
  <c r="BO638" i="1"/>
  <c r="BO644" i="1"/>
  <c r="BO651" i="1"/>
  <c r="BK637" i="1"/>
  <c r="BK643" i="1"/>
  <c r="BK650" i="1"/>
  <c r="BO637" i="1"/>
  <c r="BW639" i="1"/>
  <c r="CE649" i="1"/>
  <c r="CA642" i="1"/>
  <c r="BK633" i="1"/>
  <c r="CI644" i="1"/>
  <c r="BG629" i="1"/>
  <c r="BG637" i="1"/>
  <c r="AF632" i="1"/>
  <c r="BF629" i="1"/>
  <c r="AJ632" i="1"/>
  <c r="BF637" i="1"/>
  <c r="BF640" i="1" s="1"/>
  <c r="AF640" i="1"/>
  <c r="BL632" i="1"/>
  <c r="BL631" i="1"/>
  <c r="BL651" i="1"/>
  <c r="BL648" i="1"/>
  <c r="BL649" i="1"/>
  <c r="BL647" i="1"/>
  <c r="BL641" i="1"/>
  <c r="BL643" i="1"/>
  <c r="BP652" i="1"/>
  <c r="BP650" i="1"/>
  <c r="BP633" i="1"/>
  <c r="BP637" i="1"/>
  <c r="BT641" i="1"/>
  <c r="BT639" i="1"/>
  <c r="BT651" i="1"/>
  <c r="BT649" i="1"/>
  <c r="BT643" i="1"/>
  <c r="BT652" i="1"/>
  <c r="BT631" i="1"/>
  <c r="BT653" i="1" s="1"/>
  <c r="BX634" i="1"/>
  <c r="BX652" i="1"/>
  <c r="BX635" i="1"/>
  <c r="BX633" i="1"/>
  <c r="BX653" i="1" s="1"/>
  <c r="CB635" i="1"/>
  <c r="CB647" i="1"/>
  <c r="CB632" i="1"/>
  <c r="CB637" i="1"/>
  <c r="CB650" i="1"/>
  <c r="CB649" i="1"/>
  <c r="CB651" i="1"/>
  <c r="CB641" i="1"/>
  <c r="CB639" i="1"/>
  <c r="CF636" i="1"/>
  <c r="CF651" i="1"/>
  <c r="CF650" i="1"/>
  <c r="CF633" i="1"/>
  <c r="CF637" i="1"/>
  <c r="BK639" i="1"/>
  <c r="BS651" i="1"/>
  <c r="BW635" i="1"/>
  <c r="CA643" i="1"/>
  <c r="CI651" i="1"/>
  <c r="BK651" i="1"/>
  <c r="BO632" i="1"/>
  <c r="BW648" i="1"/>
  <c r="CA647" i="1"/>
  <c r="CE636" i="1"/>
  <c r="CI645" i="1"/>
  <c r="CI632" i="1"/>
  <c r="CI646" i="1"/>
  <c r="CE633" i="1"/>
  <c r="CE635" i="1"/>
  <c r="CE630" i="1"/>
  <c r="CA651" i="1"/>
  <c r="CA630" i="1"/>
  <c r="CA652" i="1"/>
  <c r="BW650" i="1"/>
  <c r="BW629" i="1"/>
  <c r="BW651" i="1"/>
  <c r="BS649" i="1"/>
  <c r="BS632" i="1"/>
  <c r="BS650" i="1"/>
  <c r="BO648" i="1"/>
  <c r="BO631" i="1"/>
  <c r="BO649" i="1"/>
  <c r="BK647" i="1"/>
  <c r="BK630" i="1"/>
  <c r="BK648" i="1"/>
  <c r="BK629" i="1"/>
  <c r="CA629" i="1"/>
  <c r="CI631" i="1"/>
  <c r="CE638" i="1"/>
  <c r="BW641" i="1"/>
  <c r="BW647" i="1"/>
  <c r="AG632" i="1"/>
  <c r="AK632" i="1"/>
  <c r="AO632" i="1"/>
  <c r="AS632" i="1"/>
  <c r="AW632" i="1"/>
  <c r="BA632" i="1"/>
  <c r="BE632" i="1"/>
  <c r="AG640" i="1"/>
  <c r="AK640" i="1"/>
  <c r="AO640" i="1"/>
  <c r="AS640" i="1"/>
  <c r="AW640" i="1"/>
  <c r="BA640" i="1"/>
  <c r="BE640" i="1"/>
  <c r="BG639" i="1"/>
  <c r="BK638" i="1"/>
  <c r="BK652" i="1"/>
  <c r="BS640" i="1"/>
  <c r="BS644" i="1"/>
  <c r="BO650" i="1"/>
  <c r="BS634" i="1"/>
  <c r="BW642" i="1"/>
  <c r="CE631" i="1"/>
  <c r="CI630" i="1"/>
  <c r="BK631" i="1"/>
  <c r="BS647" i="1"/>
  <c r="BW646" i="1"/>
  <c r="CA635" i="1"/>
  <c r="CI647" i="1"/>
  <c r="CI633" i="1"/>
  <c r="CI648" i="1"/>
  <c r="CI643" i="1"/>
  <c r="CE640" i="1"/>
  <c r="CE651" i="1"/>
  <c r="CE646" i="1"/>
  <c r="CA631" i="1"/>
  <c r="CA646" i="1"/>
  <c r="CA641" i="1"/>
  <c r="BW630" i="1"/>
  <c r="BW645" i="1"/>
  <c r="BW644" i="1"/>
  <c r="BS629" i="1"/>
  <c r="BS648" i="1"/>
  <c r="BS643" i="1"/>
  <c r="BO636" i="1"/>
  <c r="BO647" i="1"/>
  <c r="BO642" i="1"/>
  <c r="BK635" i="1"/>
  <c r="BK646" i="1"/>
  <c r="BK641" i="1"/>
  <c r="BK644" i="1"/>
  <c r="BS638" i="1"/>
  <c r="CA640" i="1"/>
  <c r="CI642" i="1"/>
  <c r="BO634" i="1"/>
  <c r="CI650" i="1"/>
  <c r="BW636" i="1"/>
  <c r="CA633" i="1"/>
  <c r="BS635" i="1"/>
  <c r="CI635" i="1"/>
  <c r="BF630" i="1"/>
  <c r="BF632" i="1" s="1"/>
  <c r="AA24" i="10"/>
  <c r="S24" i="10"/>
  <c r="K24" i="10"/>
  <c r="C24" i="10"/>
  <c r="AA20" i="10"/>
  <c r="S20" i="10"/>
  <c r="K20" i="10"/>
  <c r="C20" i="10"/>
  <c r="AA16" i="10"/>
  <c r="S16" i="10"/>
  <c r="K16" i="10"/>
  <c r="CC652" i="1"/>
  <c r="CC653" i="1" s="1"/>
  <c r="V9" i="10"/>
  <c r="N9" i="10"/>
  <c r="F9" i="10"/>
  <c r="V13" i="10"/>
  <c r="N13" i="10"/>
  <c r="V17" i="10"/>
  <c r="N17" i="10"/>
  <c r="F17" i="10"/>
  <c r="V21" i="10"/>
  <c r="N21" i="10"/>
  <c r="F21" i="10"/>
  <c r="V25" i="10"/>
  <c r="N25" i="10"/>
  <c r="F25" i="10"/>
  <c r="BZ669" i="1"/>
  <c r="BZ679" i="1"/>
  <c r="BK664" i="1"/>
  <c r="BK673" i="1"/>
  <c r="BK670" i="1"/>
  <c r="BK669" i="1"/>
  <c r="BO665" i="1"/>
  <c r="BO671" i="1"/>
  <c r="BO664" i="1"/>
  <c r="BO683" i="1"/>
  <c r="BS675" i="1"/>
  <c r="BS666" i="1"/>
  <c r="BS660" i="1"/>
  <c r="BS677" i="1"/>
  <c r="BW667" i="1"/>
  <c r="BW668" i="1"/>
  <c r="BW681" i="1"/>
  <c r="BW678" i="1"/>
  <c r="CA678" i="1"/>
  <c r="CA669" i="1"/>
  <c r="CA670" i="1"/>
  <c r="CA671" i="1"/>
  <c r="CE681" i="1"/>
  <c r="CE666" i="1"/>
  <c r="CE661" i="1"/>
  <c r="CE669" i="1"/>
  <c r="CI677" i="1"/>
  <c r="CI664" i="1"/>
  <c r="CI681" i="1"/>
  <c r="CI671" i="1"/>
  <c r="CI667" i="1"/>
  <c r="CI674" i="1"/>
  <c r="CI668" i="1"/>
  <c r="CI678" i="1"/>
  <c r="AB684" i="1"/>
  <c r="CJ667" i="1" s="1"/>
  <c r="BV682" i="1"/>
  <c r="BV668" i="1"/>
  <c r="CH661" i="1"/>
  <c r="CH683" i="1"/>
  <c r="CH681" i="1"/>
  <c r="CH677" i="1"/>
  <c r="CD662" i="1"/>
  <c r="BV671" i="1"/>
  <c r="BR669" i="1"/>
  <c r="BN662" i="1"/>
  <c r="BQ684" i="1"/>
  <c r="BJ667" i="1"/>
  <c r="BR676" i="1"/>
  <c r="CD676" i="1"/>
  <c r="CH673" i="1"/>
  <c r="BJ679" i="1"/>
  <c r="BR675" i="1"/>
  <c r="BV665" i="1"/>
  <c r="CH678" i="1"/>
  <c r="BJ662" i="1"/>
  <c r="CD675" i="1"/>
  <c r="BR671" i="1"/>
  <c r="BJ668" i="1"/>
  <c r="CD671" i="1"/>
  <c r="BR668" i="1"/>
  <c r="BV666" i="1"/>
  <c r="BR683" i="1"/>
  <c r="CH674" i="1"/>
  <c r="CD669" i="1"/>
  <c r="CD678" i="1"/>
  <c r="BZ667" i="1"/>
  <c r="BV681" i="1"/>
  <c r="BV676" i="1"/>
  <c r="BR666" i="1"/>
  <c r="BN669" i="1"/>
  <c r="BN678" i="1"/>
  <c r="BJ664" i="1"/>
  <c r="BJ670" i="1"/>
  <c r="BN683" i="1"/>
  <c r="BV674" i="1"/>
  <c r="BZ666" i="1"/>
  <c r="CD680" i="1"/>
  <c r="CH682" i="1"/>
  <c r="BJ683" i="1"/>
  <c r="BN676" i="1"/>
  <c r="BV664" i="1"/>
  <c r="BZ673" i="1"/>
  <c r="BZ678" i="1"/>
  <c r="CD673" i="1"/>
  <c r="CH662" i="1"/>
  <c r="BK672" i="1"/>
  <c r="BO680" i="1"/>
  <c r="BS679" i="1"/>
  <c r="BW672" i="1"/>
  <c r="CA683" i="1"/>
  <c r="CE671" i="1"/>
  <c r="CI680" i="1"/>
  <c r="BK668" i="1"/>
  <c r="BO679" i="1"/>
  <c r="BS661" i="1"/>
  <c r="CA676" i="1"/>
  <c r="CE664" i="1"/>
  <c r="CI675" i="1"/>
  <c r="BK683" i="1"/>
  <c r="BS683" i="1"/>
  <c r="BW674" i="1"/>
  <c r="CA681" i="1"/>
  <c r="CI672" i="1"/>
  <c r="CI679" i="1"/>
  <c r="CE676" i="1"/>
  <c r="CA677" i="1"/>
  <c r="CA680" i="1"/>
  <c r="BW679" i="1"/>
  <c r="BW683" i="1"/>
  <c r="BS662" i="1"/>
  <c r="BS668" i="1"/>
  <c r="BO660" i="1"/>
  <c r="BO678" i="1"/>
  <c r="BK661" i="1"/>
  <c r="BK662" i="1"/>
  <c r="BK684" i="1" s="1"/>
  <c r="BJ675" i="1"/>
  <c r="BV661" i="1"/>
  <c r="BN679" i="1"/>
  <c r="BZ675" i="1"/>
  <c r="BV673" i="1"/>
  <c r="CH668" i="1"/>
  <c r="BN663" i="1"/>
  <c r="BJ671" i="1"/>
  <c r="BW666" i="1"/>
  <c r="BW684" i="1" s="1"/>
  <c r="BO675" i="1"/>
  <c r="BZ668" i="1"/>
  <c r="CA668" i="1"/>
  <c r="CA684" i="1" s="1"/>
  <c r="AF671" i="1"/>
  <c r="BN673" i="1"/>
  <c r="BN671" i="1"/>
  <c r="BR680" i="1"/>
  <c r="BR677" i="1"/>
  <c r="CD682" i="1"/>
  <c r="CD670" i="1"/>
  <c r="AC684" i="1"/>
  <c r="CD672" i="1"/>
  <c r="BZ670" i="1"/>
  <c r="BV660" i="1"/>
  <c r="BN680" i="1"/>
  <c r="BJ682" i="1"/>
  <c r="BM684" i="1"/>
  <c r="BN668" i="1"/>
  <c r="BV669" i="1"/>
  <c r="BN666" i="1"/>
  <c r="BR660" i="1"/>
  <c r="BZ676" i="1"/>
  <c r="CD664" i="1"/>
  <c r="BR673" i="1"/>
  <c r="BJ666" i="1"/>
  <c r="BZ683" i="1"/>
  <c r="CD663" i="1"/>
  <c r="CH672" i="1"/>
  <c r="CH666" i="1"/>
  <c r="CH663" i="1"/>
  <c r="CD679" i="1"/>
  <c r="BZ680" i="1"/>
  <c r="BZ661" i="1"/>
  <c r="BV662" i="1"/>
  <c r="BR662" i="1"/>
  <c r="BR663" i="1"/>
  <c r="BN660" i="1"/>
  <c r="BJ676" i="1"/>
  <c r="BJ661" i="1"/>
  <c r="BN672" i="1"/>
  <c r="BR665" i="1"/>
  <c r="BV663" i="1"/>
  <c r="BZ664" i="1"/>
  <c r="CD668" i="1"/>
  <c r="CH660" i="1"/>
  <c r="BJ672" i="1"/>
  <c r="BN664" i="1"/>
  <c r="BR670" i="1"/>
  <c r="BV678" i="1"/>
  <c r="BZ682" i="1"/>
  <c r="CD666" i="1"/>
  <c r="CH675" i="1"/>
  <c r="CH664" i="1"/>
  <c r="BN667" i="1"/>
  <c r="BZ681" i="1"/>
  <c r="CH670" i="1"/>
  <c r="BR664" i="1"/>
  <c r="CD681" i="1"/>
  <c r="BN682" i="1"/>
  <c r="BV670" i="1"/>
  <c r="CH665" i="1"/>
  <c r="BR661" i="1"/>
  <c r="BV677" i="1"/>
  <c r="BV675" i="1"/>
  <c r="BN675" i="1"/>
  <c r="AT663" i="1"/>
  <c r="BG661" i="1"/>
  <c r="AT671" i="1"/>
  <c r="AF663" i="1"/>
  <c r="AG663" i="1"/>
  <c r="AK663" i="1"/>
  <c r="AO663" i="1"/>
  <c r="AS663" i="1"/>
  <c r="AW663" i="1"/>
  <c r="BA663" i="1"/>
  <c r="BE663" i="1"/>
  <c r="AJ663" i="1"/>
  <c r="AN663" i="1"/>
  <c r="AR663" i="1"/>
  <c r="AV663" i="1"/>
  <c r="AZ663" i="1"/>
  <c r="BD663" i="1"/>
  <c r="BG662" i="1"/>
  <c r="AM663" i="1"/>
  <c r="AQ663" i="1"/>
  <c r="AU663" i="1"/>
  <c r="AY663" i="1"/>
  <c r="BC663" i="1"/>
  <c r="BG668" i="1"/>
  <c r="AK671" i="1"/>
  <c r="AO671" i="1"/>
  <c r="AS671" i="1"/>
  <c r="AW671" i="1"/>
  <c r="BA671" i="1"/>
  <c r="BE671" i="1"/>
  <c r="BG669" i="1"/>
  <c r="BO622" i="1"/>
  <c r="BV611" i="1"/>
  <c r="BV612" i="1"/>
  <c r="BV613" i="1"/>
  <c r="BV618" i="1"/>
  <c r="BV604" i="1"/>
  <c r="BV615" i="1"/>
  <c r="BV616" i="1"/>
  <c r="BV617" i="1"/>
  <c r="BV619" i="1"/>
  <c r="BV606" i="1"/>
  <c r="BV599" i="1"/>
  <c r="BV609" i="1"/>
  <c r="BV620" i="1"/>
  <c r="BV600" i="1"/>
  <c r="BV621" i="1"/>
  <c r="BV601" i="1"/>
  <c r="BV603" i="1"/>
  <c r="BV610" i="1"/>
  <c r="CD604" i="1"/>
  <c r="CD609" i="1"/>
  <c r="CD616" i="1"/>
  <c r="CD617" i="1"/>
  <c r="CD619" i="1"/>
  <c r="CD618" i="1"/>
  <c r="CD600" i="1"/>
  <c r="CD621" i="1"/>
  <c r="CD601" i="1"/>
  <c r="CD603" i="1"/>
  <c r="CD598" i="1"/>
  <c r="CD614" i="1"/>
  <c r="CD615" i="1"/>
  <c r="CD599" i="1"/>
  <c r="CD605" i="1"/>
  <c r="CD607" i="1"/>
  <c r="CD608" i="1"/>
  <c r="CD602" i="1"/>
  <c r="CC622" i="1"/>
  <c r="BJ599" i="1"/>
  <c r="BJ606" i="1"/>
  <c r="BJ609" i="1"/>
  <c r="BJ618" i="1"/>
  <c r="BJ610" i="1"/>
  <c r="BN610" i="1"/>
  <c r="BR598" i="1"/>
  <c r="CH614" i="1"/>
  <c r="BN603" i="1"/>
  <c r="CD613" i="1"/>
  <c r="BR604" i="1"/>
  <c r="CH615" i="1"/>
  <c r="BV605" i="1"/>
  <c r="BR617" i="1"/>
  <c r="BQ622" i="1"/>
  <c r="CA622" i="1"/>
  <c r="BN604" i="1"/>
  <c r="BN620" i="1"/>
  <c r="BN605" i="1"/>
  <c r="BN607" i="1"/>
  <c r="BN608" i="1"/>
  <c r="BN618" i="1"/>
  <c r="BN611" i="1"/>
  <c r="BN612" i="1"/>
  <c r="BN613" i="1"/>
  <c r="BN598" i="1"/>
  <c r="BN615" i="1"/>
  <c r="BN616" i="1"/>
  <c r="BN617" i="1"/>
  <c r="BN619" i="1"/>
  <c r="BN602" i="1"/>
  <c r="BZ617" i="1"/>
  <c r="BZ613" i="1"/>
  <c r="BZ615" i="1"/>
  <c r="BZ616" i="1"/>
  <c r="BZ618" i="1"/>
  <c r="BZ607" i="1"/>
  <c r="BZ612" i="1"/>
  <c r="BZ619" i="1"/>
  <c r="BZ599" i="1"/>
  <c r="BZ620" i="1"/>
  <c r="BZ600" i="1"/>
  <c r="BZ621" i="1"/>
  <c r="BZ610" i="1"/>
  <c r="BZ603" i="1"/>
  <c r="BZ604" i="1"/>
  <c r="BZ605" i="1"/>
  <c r="BZ598" i="1"/>
  <c r="BZ614" i="1"/>
  <c r="BJ603" i="1"/>
  <c r="BJ600" i="1"/>
  <c r="BJ611" i="1"/>
  <c r="BJ602" i="1"/>
  <c r="BJ616" i="1"/>
  <c r="BJ608" i="1"/>
  <c r="BN606" i="1"/>
  <c r="BV614" i="1"/>
  <c r="BZ602" i="1"/>
  <c r="CH610" i="1"/>
  <c r="CH616" i="1"/>
  <c r="BV607" i="1"/>
  <c r="BN621" i="1"/>
  <c r="BZ608" i="1"/>
  <c r="BN609" i="1"/>
  <c r="BZ601" i="1"/>
  <c r="CG622" i="1"/>
  <c r="BR608" i="1"/>
  <c r="BR609" i="1"/>
  <c r="BR611" i="1"/>
  <c r="BR618" i="1"/>
  <c r="BR613" i="1"/>
  <c r="BR615" i="1"/>
  <c r="BR616" i="1"/>
  <c r="BR602" i="1"/>
  <c r="BR601" i="1"/>
  <c r="BR612" i="1"/>
  <c r="BR619" i="1"/>
  <c r="BR599" i="1"/>
  <c r="BR620" i="1"/>
  <c r="BR600" i="1"/>
  <c r="BR621" i="1"/>
  <c r="BR606" i="1"/>
  <c r="CH617" i="1"/>
  <c r="CH619" i="1"/>
  <c r="CH599" i="1"/>
  <c r="CH620" i="1"/>
  <c r="CH600" i="1"/>
  <c r="CH621" i="1"/>
  <c r="CH612" i="1"/>
  <c r="CH601" i="1"/>
  <c r="CH603" i="1"/>
  <c r="CH604" i="1"/>
  <c r="CH605" i="1"/>
  <c r="CH602" i="1"/>
  <c r="CH618" i="1"/>
  <c r="CH608" i="1"/>
  <c r="CH609" i="1"/>
  <c r="CH611" i="1"/>
  <c r="CH606" i="1"/>
  <c r="BU622" i="1"/>
  <c r="BJ619" i="1"/>
  <c r="BJ613" i="1"/>
  <c r="BJ604" i="1"/>
  <c r="BJ615" i="1"/>
  <c r="BJ614" i="1"/>
  <c r="BR614" i="1"/>
  <c r="BV602" i="1"/>
  <c r="CD610" i="1"/>
  <c r="CH598" i="1"/>
  <c r="CH622" i="1" s="1"/>
  <c r="BV608" i="1"/>
  <c r="BJ620" i="1"/>
  <c r="BZ609" i="1"/>
  <c r="BN600" i="1"/>
  <c r="CD611" i="1"/>
  <c r="CD620" i="1"/>
  <c r="AF601" i="1"/>
  <c r="AN601" i="1"/>
  <c r="AV601" i="1"/>
  <c r="BD601" i="1"/>
  <c r="BF609" i="1"/>
  <c r="AF609" i="1"/>
  <c r="BG598" i="1"/>
  <c r="AM601" i="1"/>
  <c r="AQ601" i="1"/>
  <c r="AU601" i="1"/>
  <c r="AY601" i="1"/>
  <c r="BC601" i="1"/>
  <c r="BF599" i="1"/>
  <c r="BF601" i="1" s="1"/>
  <c r="BG600" i="1"/>
  <c r="BG601" i="1" s="1"/>
  <c r="AK601" i="1"/>
  <c r="AO601" i="1"/>
  <c r="AS601" i="1"/>
  <c r="AW601" i="1"/>
  <c r="BA601" i="1"/>
  <c r="BE601" i="1"/>
  <c r="BG606" i="1"/>
  <c r="AM609" i="1"/>
  <c r="AQ609" i="1"/>
  <c r="AU609" i="1"/>
  <c r="AY609" i="1"/>
  <c r="BC609" i="1"/>
  <c r="AG609" i="1"/>
  <c r="AK609" i="1"/>
  <c r="AO609" i="1"/>
  <c r="AS609" i="1"/>
  <c r="AW609" i="1"/>
  <c r="BA609" i="1"/>
  <c r="BE609" i="1"/>
  <c r="BG608" i="1"/>
  <c r="U26" i="10"/>
  <c r="E22" i="10"/>
  <c r="U14" i="10"/>
  <c r="M14" i="10"/>
  <c r="E14" i="10"/>
  <c r="U10" i="10"/>
  <c r="M10" i="10"/>
  <c r="E10" i="10"/>
  <c r="BU591" i="1"/>
  <c r="BJ591" i="1"/>
  <c r="BP569" i="1"/>
  <c r="CB590" i="1"/>
  <c r="BT571" i="1"/>
  <c r="CB567" i="1"/>
  <c r="BP577" i="1"/>
  <c r="CB585" i="1"/>
  <c r="BT576" i="1"/>
  <c r="BT574" i="1"/>
  <c r="BG568" i="1"/>
  <c r="BG570" i="1" s="1"/>
  <c r="BN591" i="1"/>
  <c r="BT586" i="1"/>
  <c r="CF569" i="1"/>
  <c r="BL573" i="1"/>
  <c r="BT573" i="1"/>
  <c r="CF588" i="1"/>
  <c r="BT583" i="1"/>
  <c r="CB574" i="1"/>
  <c r="BP578" i="1"/>
  <c r="CF579" i="1"/>
  <c r="BP582" i="1"/>
  <c r="BP589" i="1"/>
  <c r="D24" i="11"/>
  <c r="CJ556" i="1"/>
  <c r="CJ548" i="1"/>
  <c r="CJ539" i="1"/>
  <c r="CJ558" i="1"/>
  <c r="CJ559" i="1"/>
  <c r="CJ551" i="1"/>
  <c r="CJ541" i="1"/>
  <c r="BO560" i="1"/>
  <c r="BJ560" i="1"/>
  <c r="BV560" i="1"/>
  <c r="BY560" i="1"/>
  <c r="CJ555" i="1"/>
  <c r="CJ547" i="1"/>
  <c r="CJ543" i="1"/>
  <c r="BF539" i="1"/>
  <c r="AN539" i="1"/>
  <c r="AR539" i="1"/>
  <c r="AV539" i="1"/>
  <c r="AZ539" i="1"/>
  <c r="BD539" i="1"/>
  <c r="AC560" i="1"/>
  <c r="AI539" i="1"/>
  <c r="E23" i="11"/>
  <c r="CK519" i="1"/>
  <c r="CK507" i="1"/>
  <c r="CK525" i="1"/>
  <c r="CK518" i="1"/>
  <c r="CK522" i="1"/>
  <c r="CK524" i="1"/>
  <c r="CK517" i="1"/>
  <c r="CK528" i="1"/>
  <c r="CK506" i="1"/>
  <c r="CK520" i="1"/>
  <c r="CK523" i="1"/>
  <c r="CK521" i="1"/>
  <c r="CK510" i="1"/>
  <c r="CK514" i="1"/>
  <c r="CK526" i="1"/>
  <c r="CK515" i="1"/>
  <c r="CK527" i="1"/>
  <c r="CK508" i="1"/>
  <c r="CK509" i="1"/>
  <c r="CK505" i="1"/>
  <c r="CK516" i="1"/>
  <c r="CK512" i="1"/>
  <c r="CK511" i="1"/>
  <c r="CK513" i="1"/>
  <c r="AH516" i="1"/>
  <c r="BG516" i="1"/>
  <c r="CD498" i="1"/>
  <c r="BV498" i="1"/>
  <c r="BF475" i="1"/>
  <c r="BF477" i="1" s="1"/>
  <c r="AL477" i="1"/>
  <c r="AP477" i="1"/>
  <c r="AT477" i="1"/>
  <c r="AX477" i="1"/>
  <c r="BB477" i="1"/>
  <c r="AG477" i="1"/>
  <c r="AK477" i="1"/>
  <c r="AO477" i="1"/>
  <c r="AS477" i="1"/>
  <c r="AW477" i="1"/>
  <c r="BA477" i="1"/>
  <c r="BE477" i="1"/>
  <c r="BG484" i="1"/>
  <c r="CK491" i="1"/>
  <c r="CK487" i="1"/>
  <c r="CK483" i="1"/>
  <c r="CK479" i="1"/>
  <c r="BU498" i="1"/>
  <c r="BF485" i="1"/>
  <c r="CE498" i="1"/>
  <c r="BG485" i="1"/>
  <c r="BS467" i="1"/>
  <c r="CI467" i="1"/>
  <c r="BV467" i="1"/>
  <c r="BG454" i="1"/>
  <c r="BG446" i="1"/>
  <c r="AK446" i="1"/>
  <c r="AO446" i="1"/>
  <c r="AS446" i="1"/>
  <c r="AW446" i="1"/>
  <c r="BA446" i="1"/>
  <c r="BE446" i="1"/>
  <c r="BF453" i="1"/>
  <c r="AC467" i="1"/>
  <c r="AG415" i="1"/>
  <c r="BG423" i="1"/>
  <c r="AC436" i="1"/>
  <c r="BG415" i="1"/>
  <c r="BF412" i="1"/>
  <c r="BF415" i="1" s="1"/>
  <c r="BU401" i="1"/>
  <c r="BY390" i="1"/>
  <c r="BQ383" i="1"/>
  <c r="CC400" i="1"/>
  <c r="CC403" i="1"/>
  <c r="BM394" i="1"/>
  <c r="BY393" i="1"/>
  <c r="CG390" i="1"/>
  <c r="BY383" i="1"/>
  <c r="BQ399" i="1"/>
  <c r="CG384" i="1"/>
  <c r="BU394" i="1"/>
  <c r="BM387" i="1"/>
  <c r="CC389" i="1"/>
  <c r="AC405" i="1"/>
  <c r="CC385" i="1"/>
  <c r="BY399" i="1"/>
  <c r="BM384" i="1"/>
  <c r="BU387" i="1"/>
  <c r="BO371" i="1"/>
  <c r="BS351" i="1"/>
  <c r="BW359" i="1"/>
  <c r="CE371" i="1"/>
  <c r="CI355" i="1"/>
  <c r="BY374" i="1"/>
  <c r="CI370" i="1"/>
  <c r="CI353" i="1"/>
  <c r="CI366" i="1"/>
  <c r="CE369" i="1"/>
  <c r="CE352" i="1"/>
  <c r="CE373" i="1"/>
  <c r="CA368" i="1"/>
  <c r="CA351" i="1"/>
  <c r="CA372" i="1"/>
  <c r="BW367" i="1"/>
  <c r="BW350" i="1"/>
  <c r="BW371" i="1"/>
  <c r="BS366" i="1"/>
  <c r="BS353" i="1"/>
  <c r="BS370" i="1"/>
  <c r="BO373" i="1"/>
  <c r="BO352" i="1"/>
  <c r="BO369" i="1"/>
  <c r="BK372" i="1"/>
  <c r="BK351" i="1"/>
  <c r="BK368" i="1"/>
  <c r="BK354" i="1"/>
  <c r="BS356" i="1"/>
  <c r="CA354" i="1"/>
  <c r="CI356" i="1"/>
  <c r="CG374" i="1"/>
  <c r="BQ374" i="1"/>
  <c r="BT374" i="1"/>
  <c r="BP374" i="1"/>
  <c r="BO354" i="1"/>
  <c r="CA369" i="1"/>
  <c r="BS373" i="1"/>
  <c r="CA364" i="1"/>
  <c r="BK355" i="1"/>
  <c r="BS355" i="1"/>
  <c r="CE370" i="1"/>
  <c r="BO372" i="1"/>
  <c r="BW370" i="1"/>
  <c r="BO364" i="1"/>
  <c r="CE364" i="1"/>
  <c r="BG352" i="1"/>
  <c r="AI353" i="1"/>
  <c r="AM353" i="1"/>
  <c r="AQ353" i="1"/>
  <c r="AU353" i="1"/>
  <c r="AY353" i="1"/>
  <c r="BC353" i="1"/>
  <c r="BF352" i="1"/>
  <c r="BF353" i="1" s="1"/>
  <c r="AL353" i="1"/>
  <c r="AP353" i="1"/>
  <c r="AT353" i="1"/>
  <c r="AX353" i="1"/>
  <c r="BB353" i="1"/>
  <c r="AL361" i="1"/>
  <c r="AP361" i="1"/>
  <c r="AT361" i="1"/>
  <c r="AX361" i="1"/>
  <c r="BB361" i="1"/>
  <c r="BK370" i="1"/>
  <c r="BO350" i="1"/>
  <c r="BS358" i="1"/>
  <c r="CA370" i="1"/>
  <c r="CE354" i="1"/>
  <c r="CI362" i="1"/>
  <c r="CI350" i="1"/>
  <c r="CI369" i="1"/>
  <c r="CI352" i="1"/>
  <c r="CE357" i="1"/>
  <c r="CE368" i="1"/>
  <c r="CE351" i="1"/>
  <c r="CA356" i="1"/>
  <c r="CA367" i="1"/>
  <c r="CA350" i="1"/>
  <c r="BW355" i="1"/>
  <c r="BW366" i="1"/>
  <c r="BW353" i="1"/>
  <c r="BS354" i="1"/>
  <c r="BS369" i="1"/>
  <c r="BS352" i="1"/>
  <c r="BO353" i="1"/>
  <c r="BO368" i="1"/>
  <c r="BO351" i="1"/>
  <c r="BK352" i="1"/>
  <c r="BK367" i="1"/>
  <c r="BK350" i="1"/>
  <c r="BK369" i="1"/>
  <c r="BS371" i="1"/>
  <c r="CA373" i="1"/>
  <c r="CI367" i="1"/>
  <c r="BM374" i="1"/>
  <c r="BS367" i="1"/>
  <c r="CE356" i="1"/>
  <c r="BK371" i="1"/>
  <c r="BS362" i="1"/>
  <c r="CE363" i="1"/>
  <c r="BK353" i="1"/>
  <c r="BW368" i="1"/>
  <c r="CI357" i="1"/>
  <c r="BO361" i="1"/>
  <c r="BW363" i="1"/>
  <c r="BS364" i="1"/>
  <c r="BK363" i="1"/>
  <c r="CA363" i="1"/>
  <c r="BG359" i="1"/>
  <c r="BG361" i="1" s="1"/>
  <c r="AC374" i="1"/>
  <c r="BK357" i="1"/>
  <c r="BO365" i="1"/>
  <c r="BW373" i="1"/>
  <c r="CA353" i="1"/>
  <c r="CE361" i="1"/>
  <c r="CI363" i="1"/>
  <c r="CI354" i="1"/>
  <c r="CI368" i="1"/>
  <c r="CE362" i="1"/>
  <c r="CE353" i="1"/>
  <c r="CE367" i="1"/>
  <c r="CA361" i="1"/>
  <c r="CA352" i="1"/>
  <c r="CA366" i="1"/>
  <c r="BW360" i="1"/>
  <c r="BW351" i="1"/>
  <c r="BW369" i="1"/>
  <c r="BS359" i="1"/>
  <c r="BS350" i="1"/>
  <c r="BO358" i="1"/>
  <c r="BO357" i="1"/>
  <c r="BO367" i="1"/>
  <c r="BK365" i="1"/>
  <c r="BK356" i="1"/>
  <c r="BK366" i="1"/>
  <c r="BO355" i="1"/>
  <c r="BW357" i="1"/>
  <c r="CE355" i="1"/>
  <c r="CB374" i="1"/>
  <c r="BL374" i="1"/>
  <c r="BK373" i="1"/>
  <c r="BW354" i="1"/>
  <c r="BK360" i="1"/>
  <c r="BW365" i="1"/>
  <c r="CI373" i="1"/>
  <c r="CA355" i="1"/>
  <c r="CI351" i="1"/>
  <c r="CD343" i="1"/>
  <c r="BG330" i="1"/>
  <c r="AC343" i="1"/>
  <c r="CK321" i="1"/>
  <c r="CE343" i="1"/>
  <c r="BU324" i="1"/>
  <c r="CG320" i="1"/>
  <c r="BU322" i="1"/>
  <c r="BM319" i="1"/>
  <c r="BY327" i="1"/>
  <c r="CC334" i="1"/>
  <c r="CG321" i="1"/>
  <c r="CB336" i="1"/>
  <c r="CB343" i="1" s="1"/>
  <c r="BM337" i="1"/>
  <c r="BJ332" i="1"/>
  <c r="BJ343" i="1" s="1"/>
  <c r="BX340" i="1"/>
  <c r="BX343" i="1" s="1"/>
  <c r="BF327" i="1"/>
  <c r="BF330" i="1" s="1"/>
  <c r="BO343" i="1"/>
  <c r="BM332" i="1"/>
  <c r="BY328" i="1"/>
  <c r="CC338" i="1"/>
  <c r="BQ327" i="1"/>
  <c r="CC335" i="1"/>
  <c r="BM334" i="1"/>
  <c r="CG322" i="1"/>
  <c r="BP319" i="1"/>
  <c r="BP343" i="1" s="1"/>
  <c r="BW343" i="1"/>
  <c r="BU329" i="1"/>
  <c r="BU336" i="1"/>
  <c r="BY336" i="1"/>
  <c r="CC321" i="1"/>
  <c r="CG336" i="1"/>
  <c r="AJ322" i="1"/>
  <c r="BO289" i="1"/>
  <c r="CE295" i="1"/>
  <c r="BO299" i="1"/>
  <c r="BO302" i="1"/>
  <c r="AI299" i="1"/>
  <c r="BG296" i="1"/>
  <c r="BS304" i="1"/>
  <c r="BK300" i="1"/>
  <c r="BS297" i="1"/>
  <c r="CI310" i="1"/>
  <c r="CE290" i="1"/>
  <c r="BW296" i="1"/>
  <c r="BS291" i="1"/>
  <c r="BK309" i="1"/>
  <c r="BW295" i="1"/>
  <c r="BS306" i="1"/>
  <c r="BT307" i="1"/>
  <c r="CB291" i="1"/>
  <c r="BL298" i="1"/>
  <c r="BX306" i="1"/>
  <c r="CF299" i="1"/>
  <c r="BT298" i="1"/>
  <c r="CF306" i="1"/>
  <c r="CF294" i="1"/>
  <c r="CF296" i="1"/>
  <c r="CF295" i="1"/>
  <c r="CF309" i="1"/>
  <c r="CB311" i="1"/>
  <c r="CB290" i="1"/>
  <c r="CB304" i="1"/>
  <c r="CB303" i="1"/>
  <c r="BX301" i="1"/>
  <c r="BX292" i="1"/>
  <c r="BX298" i="1"/>
  <c r="BX293" i="1"/>
  <c r="BX311" i="1"/>
  <c r="BT309" i="1"/>
  <c r="BT288" i="1"/>
  <c r="BT306" i="1"/>
  <c r="BT301" i="1"/>
  <c r="BP303" i="1"/>
  <c r="BP294" i="1"/>
  <c r="BP296" i="1"/>
  <c r="BP295" i="1"/>
  <c r="BP309" i="1"/>
  <c r="BL311" i="1"/>
  <c r="BL290" i="1"/>
  <c r="BL304" i="1"/>
  <c r="BL303" i="1"/>
  <c r="BP299" i="1"/>
  <c r="CI301" i="1"/>
  <c r="BT305" i="1"/>
  <c r="BG288" i="1"/>
  <c r="BG299" i="1"/>
  <c r="CI295" i="1"/>
  <c r="CA305" i="1"/>
  <c r="BO296" i="1"/>
  <c r="CI300" i="1"/>
  <c r="CI306" i="1"/>
  <c r="BZ312" i="1"/>
  <c r="CA302" i="1"/>
  <c r="CI305" i="1"/>
  <c r="CA288" i="1"/>
  <c r="BW299" i="1"/>
  <c r="BO301" i="1"/>
  <c r="BK296" i="1"/>
  <c r="CE294" i="1"/>
  <c r="BW291" i="1"/>
  <c r="BS294" i="1"/>
  <c r="BL305" i="1"/>
  <c r="BT289" i="1"/>
  <c r="CF297" i="1"/>
  <c r="BP304" i="1"/>
  <c r="CB289" i="1"/>
  <c r="BL296" i="1"/>
  <c r="BX304" i="1"/>
  <c r="CF292" i="1"/>
  <c r="CF310" i="1"/>
  <c r="CF289" i="1"/>
  <c r="CF311" i="1"/>
  <c r="CF302" i="1"/>
  <c r="CB300" i="1"/>
  <c r="CB306" i="1"/>
  <c r="CB297" i="1"/>
  <c r="BX294" i="1"/>
  <c r="BX308" i="1"/>
  <c r="BX291" i="1"/>
  <c r="BX309" i="1"/>
  <c r="BX300" i="1"/>
  <c r="BT302" i="1"/>
  <c r="BT304" i="1"/>
  <c r="BT299" i="1"/>
  <c r="BP292" i="1"/>
  <c r="BP310" i="1"/>
  <c r="BP289" i="1"/>
  <c r="BP311" i="1"/>
  <c r="BP302" i="1"/>
  <c r="BL300" i="1"/>
  <c r="BL306" i="1"/>
  <c r="BL297" i="1"/>
  <c r="BO291" i="1"/>
  <c r="AF299" i="1"/>
  <c r="BF288" i="1"/>
  <c r="BQ258" i="1"/>
  <c r="BQ266" i="1"/>
  <c r="BY275" i="1"/>
  <c r="CC265" i="1"/>
  <c r="CG259" i="1"/>
  <c r="CG268" i="1"/>
  <c r="BQ261" i="1"/>
  <c r="BY263" i="1"/>
  <c r="CC272" i="1"/>
  <c r="CG258" i="1"/>
  <c r="BU278" i="1"/>
  <c r="BY270" i="1"/>
  <c r="CC279" i="1"/>
  <c r="CG265" i="1"/>
  <c r="CC263" i="1"/>
  <c r="BY271" i="1"/>
  <c r="BY276" i="1"/>
  <c r="CG269" i="1"/>
  <c r="CC262" i="1"/>
  <c r="CC264" i="1"/>
  <c r="BY272" i="1"/>
  <c r="BW281" i="1"/>
  <c r="BO281" i="1"/>
  <c r="BQ278" i="1"/>
  <c r="BU268" i="1"/>
  <c r="BP281" i="1"/>
  <c r="BU258" i="1"/>
  <c r="BY259" i="1"/>
  <c r="CC276" i="1"/>
  <c r="CG266" i="1"/>
  <c r="BK281" i="1"/>
  <c r="BL281" i="1"/>
  <c r="BJ281" i="1"/>
  <c r="BN281" i="1"/>
  <c r="BV281" i="1"/>
  <c r="BR281" i="1"/>
  <c r="BY277" i="1"/>
  <c r="BY262" i="1"/>
  <c r="CC275" i="1"/>
  <c r="CG261" i="1"/>
  <c r="BY261" i="1"/>
  <c r="CC270" i="1"/>
  <c r="CC259" i="1"/>
  <c r="CG272" i="1"/>
  <c r="CG276" i="1"/>
  <c r="CC257" i="1"/>
  <c r="BY265" i="1"/>
  <c r="BY274" i="1"/>
  <c r="CG274" i="1"/>
  <c r="CG280" i="1"/>
  <c r="BY269" i="1"/>
  <c r="CC277" i="1"/>
  <c r="CG277" i="1"/>
  <c r="AF268" i="1"/>
  <c r="BF265" i="1"/>
  <c r="BQ264" i="1"/>
  <c r="BU273" i="1"/>
  <c r="BY257" i="1"/>
  <c r="BY266" i="1"/>
  <c r="CC260" i="1"/>
  <c r="CG273" i="1"/>
  <c r="BY280" i="1"/>
  <c r="CC266" i="1"/>
  <c r="CG279" i="1"/>
  <c r="CG264" i="1"/>
  <c r="BY264" i="1"/>
  <c r="CC273" i="1"/>
  <c r="CG263" i="1"/>
  <c r="CC278" i="1"/>
  <c r="BY273" i="1"/>
  <c r="BY278" i="1"/>
  <c r="AF260" i="1"/>
  <c r="AW260" i="1"/>
  <c r="BA260" i="1"/>
  <c r="BG268" i="1"/>
  <c r="BQ262" i="1"/>
  <c r="BU279" i="1"/>
  <c r="BU261" i="1"/>
  <c r="BQ265" i="1"/>
  <c r="BU275" i="1"/>
  <c r="BU257" i="1"/>
  <c r="BM260" i="1"/>
  <c r="BQ257" i="1"/>
  <c r="BM264" i="1"/>
  <c r="BU264" i="1"/>
  <c r="BM262" i="1"/>
  <c r="BQ263" i="1"/>
  <c r="BU265" i="1"/>
  <c r="BU271" i="1"/>
  <c r="BM275" i="1"/>
  <c r="BM280" i="1"/>
  <c r="BM272" i="1"/>
  <c r="BM279" i="1"/>
  <c r="BM266" i="1"/>
  <c r="BF259" i="1"/>
  <c r="BF260" i="1" s="1"/>
  <c r="AC281" i="1"/>
  <c r="CK270" i="1" s="1"/>
  <c r="BQ269" i="1"/>
  <c r="BU263" i="1"/>
  <c r="BQ267" i="1"/>
  <c r="BQ276" i="1"/>
  <c r="BU259" i="1"/>
  <c r="BM258" i="1"/>
  <c r="BM267" i="1"/>
  <c r="BU276" i="1"/>
  <c r="BM278" i="1"/>
  <c r="BM263" i="1"/>
  <c r="BU274" i="1"/>
  <c r="BM261" i="1"/>
  <c r="BQ273" i="1"/>
  <c r="BU272" i="1"/>
  <c r="BM269" i="1"/>
  <c r="BM259" i="1"/>
  <c r="BQ279" i="1"/>
  <c r="BU262" i="1"/>
  <c r="BU269" i="1"/>
  <c r="BQ270" i="1"/>
  <c r="BQ272" i="1"/>
  <c r="AB281" i="1"/>
  <c r="CJ275" i="1" s="1"/>
  <c r="BQ280" i="1"/>
  <c r="BU270" i="1"/>
  <c r="BQ274" i="1"/>
  <c r="BQ260" i="1"/>
  <c r="BU266" i="1"/>
  <c r="BM265" i="1"/>
  <c r="BQ275" i="1"/>
  <c r="BU267" i="1"/>
  <c r="BM277" i="1"/>
  <c r="BQ259" i="1"/>
  <c r="BM268" i="1"/>
  <c r="BU280" i="1"/>
  <c r="BQ277" i="1"/>
  <c r="BM274" i="1"/>
  <c r="BM270" i="1"/>
  <c r="AI268" i="1"/>
  <c r="BG257" i="1"/>
  <c r="AK260" i="1"/>
  <c r="AO260" i="1"/>
  <c r="AS260" i="1"/>
  <c r="AM229" i="1"/>
  <c r="AQ229" i="1"/>
  <c r="AU229" i="1"/>
  <c r="AY229" i="1"/>
  <c r="BC229" i="1"/>
  <c r="AH229" i="1"/>
  <c r="AL229" i="1"/>
  <c r="AT229" i="1"/>
  <c r="AX229" i="1"/>
  <c r="BB229" i="1"/>
  <c r="BY250" i="1"/>
  <c r="CI233" i="1"/>
  <c r="BS245" i="1"/>
  <c r="BS250" i="1" s="1"/>
  <c r="BW242" i="1"/>
  <c r="BW250" i="1" s="1"/>
  <c r="CE241" i="1"/>
  <c r="CE250" i="1" s="1"/>
  <c r="CI238" i="1"/>
  <c r="BG235" i="1"/>
  <c r="AB250" i="1"/>
  <c r="CJ228" i="1" s="1"/>
  <c r="BK229" i="1"/>
  <c r="BK250" i="1" s="1"/>
  <c r="BO244" i="1"/>
  <c r="BO250" i="1" s="1"/>
  <c r="BF228" i="1"/>
  <c r="BJ219" i="1"/>
  <c r="CG211" i="1"/>
  <c r="CC213" i="1"/>
  <c r="BY216" i="1"/>
  <c r="BY195" i="1"/>
  <c r="BU197" i="1"/>
  <c r="BQ200" i="1"/>
  <c r="BM203" i="1"/>
  <c r="CG203" i="1"/>
  <c r="CC200" i="1"/>
  <c r="BY197" i="1"/>
  <c r="BQ203" i="1"/>
  <c r="BQ198" i="1"/>
  <c r="BQ214" i="1"/>
  <c r="BY206" i="1"/>
  <c r="CG198" i="1"/>
  <c r="CG214" i="1"/>
  <c r="CC217" i="1"/>
  <c r="CC196" i="1"/>
  <c r="BU217" i="1"/>
  <c r="BU196" i="1"/>
  <c r="BM217" i="1"/>
  <c r="BM196" i="1"/>
  <c r="BU205" i="1"/>
  <c r="BM211" i="1"/>
  <c r="BM206" i="1"/>
  <c r="BU198" i="1"/>
  <c r="BU214" i="1"/>
  <c r="CC206" i="1"/>
  <c r="BQ212" i="1"/>
  <c r="CC199" i="1"/>
  <c r="BQ207" i="1"/>
  <c r="CC215" i="1"/>
  <c r="CC209" i="1"/>
  <c r="BQ201" i="1"/>
  <c r="CG217" i="1"/>
  <c r="CG205" i="1"/>
  <c r="CC208" i="1"/>
  <c r="BY211" i="1"/>
  <c r="BU213" i="1"/>
  <c r="BQ216" i="1"/>
  <c r="BQ195" i="1"/>
  <c r="BM197" i="1"/>
  <c r="CC216" i="1"/>
  <c r="CC195" i="1"/>
  <c r="BU216" i="1"/>
  <c r="BM216" i="1"/>
  <c r="BQ202" i="1"/>
  <c r="BQ218" i="1"/>
  <c r="BY210" i="1"/>
  <c r="CG202" i="1"/>
  <c r="CG218" i="1"/>
  <c r="CG209" i="1"/>
  <c r="CC212" i="1"/>
  <c r="BY209" i="1"/>
  <c r="BU212" i="1"/>
  <c r="BQ209" i="1"/>
  <c r="BM212" i="1"/>
  <c r="CG197" i="1"/>
  <c r="BU195" i="1"/>
  <c r="BM200" i="1"/>
  <c r="BM210" i="1"/>
  <c r="BU202" i="1"/>
  <c r="BU218" i="1"/>
  <c r="CC210" i="1"/>
  <c r="BY196" i="1"/>
  <c r="CG196" i="1"/>
  <c r="BM204" i="1"/>
  <c r="BU204" i="1"/>
  <c r="BU199" i="1"/>
  <c r="BQ215" i="1"/>
  <c r="CG215" i="1"/>
  <c r="CC204" i="1"/>
  <c r="BQ196" i="1"/>
  <c r="AH198" i="1"/>
  <c r="AP198" i="1"/>
  <c r="AX198" i="1"/>
  <c r="BB198" i="1"/>
  <c r="AK198" i="1"/>
  <c r="AO198" i="1"/>
  <c r="AS198" i="1"/>
  <c r="AN198" i="1"/>
  <c r="AR198" i="1"/>
  <c r="AV198" i="1"/>
  <c r="AZ198" i="1"/>
  <c r="BF203" i="1"/>
  <c r="AL206" i="1"/>
  <c r="AP206" i="1"/>
  <c r="AT206" i="1"/>
  <c r="AX206" i="1"/>
  <c r="BB206" i="1"/>
  <c r="AJ206" i="1"/>
  <c r="AN206" i="1"/>
  <c r="AR206" i="1"/>
  <c r="AV206" i="1"/>
  <c r="AZ206" i="1"/>
  <c r="BF205" i="1"/>
  <c r="BR219" i="1"/>
  <c r="CG200" i="1"/>
  <c r="CC203" i="1"/>
  <c r="BY205" i="1"/>
  <c r="BU208" i="1"/>
  <c r="BQ211" i="1"/>
  <c r="BM213" i="1"/>
  <c r="CG213" i="1"/>
  <c r="CC211" i="1"/>
  <c r="BY213" i="1"/>
  <c r="BU200" i="1"/>
  <c r="BM205" i="1"/>
  <c r="BQ206" i="1"/>
  <c r="BY198" i="1"/>
  <c r="BY214" i="1"/>
  <c r="CG206" i="1"/>
  <c r="CG204" i="1"/>
  <c r="CC207" i="1"/>
  <c r="BY204" i="1"/>
  <c r="BU207" i="1"/>
  <c r="BQ204" i="1"/>
  <c r="BM207" i="1"/>
  <c r="BY203" i="1"/>
  <c r="BQ208" i="1"/>
  <c r="BM198" i="1"/>
  <c r="BM214" i="1"/>
  <c r="BU206" i="1"/>
  <c r="CC198" i="1"/>
  <c r="CG201" i="1"/>
  <c r="BY217" i="1"/>
  <c r="BG205" i="1"/>
  <c r="BG206" i="1" s="1"/>
  <c r="BJ164" i="1"/>
  <c r="BJ185" i="1"/>
  <c r="BJ168" i="1"/>
  <c r="BJ184" i="1"/>
  <c r="BJ169" i="1"/>
  <c r="BJ166" i="1"/>
  <c r="BJ171" i="1"/>
  <c r="BJ172" i="1"/>
  <c r="BJ170" i="1"/>
  <c r="BJ173" i="1"/>
  <c r="BJ174" i="1"/>
  <c r="BJ175" i="1"/>
  <c r="BJ187" i="1"/>
  <c r="BJ176" i="1"/>
  <c r="BJ182" i="1"/>
  <c r="BJ177" i="1"/>
  <c r="BJ178" i="1"/>
  <c r="BJ179" i="1"/>
  <c r="BJ186" i="1"/>
  <c r="BX178" i="1"/>
  <c r="BX176" i="1"/>
  <c r="BX169" i="1"/>
  <c r="BX184" i="1"/>
  <c r="BX170" i="1"/>
  <c r="BX175" i="1"/>
  <c r="BX172" i="1"/>
  <c r="BX181" i="1"/>
  <c r="BX171" i="1"/>
  <c r="BX168" i="1"/>
  <c r="BX177" i="1"/>
  <c r="BX182" i="1"/>
  <c r="BX183" i="1"/>
  <c r="BX165" i="1"/>
  <c r="BX179" i="1"/>
  <c r="BX180" i="1"/>
  <c r="BX166" i="1"/>
  <c r="BX167" i="1"/>
  <c r="BP179" i="1"/>
  <c r="BP177" i="1"/>
  <c r="BP176" i="1"/>
  <c r="BP166" i="1"/>
  <c r="BP175" i="1"/>
  <c r="BP172" i="1"/>
  <c r="BP184" i="1"/>
  <c r="BP170" i="1"/>
  <c r="BP186" i="1"/>
  <c r="BP185" i="1"/>
  <c r="BP173" i="1"/>
  <c r="BP174" i="1"/>
  <c r="BP183" i="1"/>
  <c r="BP187" i="1"/>
  <c r="BP180" i="1"/>
  <c r="BP181" i="1"/>
  <c r="BP167" i="1"/>
  <c r="CF175" i="1"/>
  <c r="CF184" i="1"/>
  <c r="BX164" i="1"/>
  <c r="BT181" i="1"/>
  <c r="CC188" i="1"/>
  <c r="BJ167" i="1"/>
  <c r="BR188" i="1"/>
  <c r="CH188" i="1"/>
  <c r="BP182" i="1"/>
  <c r="BF172" i="1"/>
  <c r="BF175" i="1" s="1"/>
  <c r="CB168" i="1"/>
  <c r="CB186" i="1"/>
  <c r="CB176" i="1"/>
  <c r="CB181" i="1"/>
  <c r="CB167" i="1"/>
  <c r="CB164" i="1"/>
  <c r="CB170" i="1"/>
  <c r="CB187" i="1"/>
  <c r="CB165" i="1"/>
  <c r="CB174" i="1"/>
  <c r="CB175" i="1"/>
  <c r="CB184" i="1"/>
  <c r="CB179" i="1"/>
  <c r="CB185" i="1"/>
  <c r="CB171" i="1"/>
  <c r="CB172" i="1"/>
  <c r="CB173" i="1"/>
  <c r="CB182" i="1"/>
  <c r="BL185" i="1"/>
  <c r="BL178" i="1"/>
  <c r="BL177" i="1"/>
  <c r="BL179" i="1"/>
  <c r="BL184" i="1"/>
  <c r="BL181" i="1"/>
  <c r="BL166" i="1"/>
  <c r="BL182" i="1"/>
  <c r="BL167" i="1"/>
  <c r="BL183" i="1"/>
  <c r="BL165" i="1"/>
  <c r="BL164" i="1"/>
  <c r="BL187" i="1"/>
  <c r="BL170" i="1"/>
  <c r="BL172" i="1"/>
  <c r="BL171" i="1"/>
  <c r="BL168" i="1"/>
  <c r="BL169" i="1"/>
  <c r="BL186" i="1"/>
  <c r="CF183" i="1"/>
  <c r="CF173" i="1"/>
  <c r="CB166" i="1"/>
  <c r="CB169" i="1"/>
  <c r="BX186" i="1"/>
  <c r="BJ181" i="1"/>
  <c r="BX185" i="1"/>
  <c r="BL173" i="1"/>
  <c r="BL174" i="1"/>
  <c r="BP169" i="1"/>
  <c r="BP171" i="1"/>
  <c r="CF186" i="1"/>
  <c r="CF176" i="1"/>
  <c r="CF178" i="1"/>
  <c r="CF185" i="1"/>
  <c r="CF170" i="1"/>
  <c r="CF179" i="1"/>
  <c r="CF180" i="1"/>
  <c r="CF181" i="1"/>
  <c r="CF167" i="1"/>
  <c r="CF187" i="1"/>
  <c r="CF171" i="1"/>
  <c r="CF177" i="1"/>
  <c r="CF182" i="1"/>
  <c r="CF164" i="1"/>
  <c r="CF165" i="1"/>
  <c r="BT170" i="1"/>
  <c r="BT177" i="1"/>
  <c r="BT178" i="1"/>
  <c r="BT183" i="1"/>
  <c r="BT165" i="1"/>
  <c r="BT166" i="1"/>
  <c r="BT168" i="1"/>
  <c r="BT179" i="1"/>
  <c r="BT185" i="1"/>
  <c r="BT167" i="1"/>
  <c r="BT172" i="1"/>
  <c r="BT173" i="1"/>
  <c r="BT186" i="1"/>
  <c r="BT184" i="1"/>
  <c r="BT187" i="1"/>
  <c r="BT169" i="1"/>
  <c r="BT174" i="1"/>
  <c r="BT175" i="1"/>
  <c r="BT180" i="1"/>
  <c r="CF172" i="1"/>
  <c r="CF166" i="1"/>
  <c r="CB180" i="1"/>
  <c r="BX174" i="1"/>
  <c r="BT164" i="1"/>
  <c r="BT171" i="1"/>
  <c r="CB177" i="1"/>
  <c r="BJ165" i="1"/>
  <c r="BP165" i="1"/>
  <c r="BL176" i="1"/>
  <c r="BP168" i="1"/>
  <c r="BP178" i="1"/>
  <c r="AF175" i="1"/>
  <c r="AC27" i="8"/>
  <c r="R31" i="8"/>
  <c r="R86" i="8" s="1"/>
  <c r="W31" i="8"/>
  <c r="W81" i="8" s="1"/>
  <c r="L31" i="8"/>
  <c r="L80" i="8" s="1"/>
  <c r="M31" i="8"/>
  <c r="M87" i="8" s="1"/>
  <c r="BS188" i="1"/>
  <c r="BV188" i="1"/>
  <c r="AI175" i="1"/>
  <c r="Y14" i="10"/>
  <c r="Q14" i="10"/>
  <c r="I14" i="10"/>
  <c r="Y10" i="10"/>
  <c r="Q10" i="10"/>
  <c r="I10" i="10"/>
  <c r="AB188" i="1"/>
  <c r="CJ167" i="1" s="1"/>
  <c r="CE188" i="1"/>
  <c r="CA188" i="1"/>
  <c r="CI188" i="1"/>
  <c r="AF167" i="1"/>
  <c r="AI167" i="1"/>
  <c r="AM167" i="1"/>
  <c r="AQ167" i="1"/>
  <c r="AU167" i="1"/>
  <c r="AY167" i="1"/>
  <c r="BC167" i="1"/>
  <c r="BF165" i="1"/>
  <c r="AG167" i="1"/>
  <c r="AK167" i="1"/>
  <c r="AO167" i="1"/>
  <c r="AS167" i="1"/>
  <c r="AW167" i="1"/>
  <c r="BA167" i="1"/>
  <c r="BE167" i="1"/>
  <c r="AG175" i="1"/>
  <c r="AK175" i="1"/>
  <c r="AO175" i="1"/>
  <c r="AS175" i="1"/>
  <c r="AW175" i="1"/>
  <c r="BA175" i="1"/>
  <c r="BE175" i="1"/>
  <c r="BG173" i="1"/>
  <c r="BG174" i="1"/>
  <c r="C16" i="10"/>
  <c r="AA12" i="10"/>
  <c r="S12" i="10"/>
  <c r="K12" i="10"/>
  <c r="C12" i="10"/>
  <c r="AA8" i="10"/>
  <c r="S8" i="10"/>
  <c r="K8" i="10"/>
  <c r="C8" i="10"/>
  <c r="BF134" i="1"/>
  <c r="AM136" i="1"/>
  <c r="AQ136" i="1"/>
  <c r="AU136" i="1"/>
  <c r="BC136" i="1"/>
  <c r="AI144" i="1"/>
  <c r="AM144" i="1"/>
  <c r="AU144" i="1"/>
  <c r="AY144" i="1"/>
  <c r="BC144" i="1"/>
  <c r="BG143" i="1"/>
  <c r="BG144" i="1" s="1"/>
  <c r="BF136" i="1"/>
  <c r="AB157" i="1"/>
  <c r="BJ157" i="1"/>
  <c r="BG134" i="1"/>
  <c r="BG136" i="1" s="1"/>
  <c r="BJ125" i="1"/>
  <c r="BP117" i="1"/>
  <c r="BX118" i="1"/>
  <c r="CB111" i="1"/>
  <c r="CF104" i="1"/>
  <c r="BL111" i="1"/>
  <c r="BT124" i="1"/>
  <c r="BP120" i="1"/>
  <c r="BG102" i="1"/>
  <c r="BG113" i="1"/>
  <c r="CB108" i="1"/>
  <c r="BL112" i="1"/>
  <c r="BF103" i="1"/>
  <c r="BW95" i="1"/>
  <c r="CA95" i="1"/>
  <c r="AU82" i="1"/>
  <c r="BG81" i="1"/>
  <c r="BU75" i="1"/>
  <c r="BV95" i="1"/>
  <c r="BY75" i="1"/>
  <c r="BX95" i="1"/>
  <c r="BQ86" i="1"/>
  <c r="BF71" i="1"/>
  <c r="BF74" i="1" s="1"/>
  <c r="AB95" i="1"/>
  <c r="BN95" i="1"/>
  <c r="CH95" i="1"/>
  <c r="BQ73" i="1"/>
  <c r="BU73" i="1"/>
  <c r="BM88" i="1"/>
  <c r="BU76" i="1"/>
  <c r="CG94" i="1"/>
  <c r="CJ58" i="1"/>
  <c r="CJ54" i="1"/>
  <c r="CJ50" i="1"/>
  <c r="CJ46" i="1"/>
  <c r="CI60" i="1"/>
  <c r="BK61" i="1"/>
  <c r="BV64" i="1"/>
  <c r="BY64" i="1"/>
  <c r="AR43" i="1"/>
  <c r="AM43" i="1"/>
  <c r="CA50" i="1"/>
  <c r="BS41" i="1"/>
  <c r="BF41" i="1"/>
  <c r="CA60" i="1"/>
  <c r="CD28" i="1"/>
  <c r="BZ32" i="1"/>
  <c r="BR32" i="1"/>
  <c r="BR14" i="1"/>
  <c r="BN16" i="1"/>
  <c r="BJ32" i="1"/>
  <c r="BN15" i="1"/>
  <c r="BZ30" i="1"/>
  <c r="BR20" i="1"/>
  <c r="BN29" i="1"/>
  <c r="BZ25" i="1"/>
  <c r="CH19" i="1"/>
  <c r="BN19" i="1"/>
  <c r="BV28" i="1"/>
  <c r="BR12" i="1"/>
  <c r="BZ15" i="1"/>
  <c r="CH22" i="1"/>
  <c r="CH26" i="1"/>
  <c r="CH29" i="1"/>
  <c r="CD23" i="1"/>
  <c r="CD12" i="1"/>
  <c r="CD9" i="1"/>
  <c r="BZ26" i="1"/>
  <c r="BV31" i="1"/>
  <c r="BR27" i="1"/>
  <c r="BN28" i="1"/>
  <c r="BN30" i="1"/>
  <c r="BN11" i="1"/>
  <c r="BV23" i="1"/>
  <c r="CH9" i="1"/>
  <c r="BJ24" i="1"/>
  <c r="BJ18" i="1"/>
  <c r="AV20" i="1"/>
  <c r="AF20" i="1"/>
  <c r="AX20" i="1"/>
  <c r="AH20" i="1"/>
  <c r="AU20" i="1"/>
  <c r="CD21" i="1"/>
  <c r="CD20" i="1"/>
  <c r="BV32" i="1"/>
  <c r="BR19" i="1"/>
  <c r="BR11" i="1"/>
  <c r="BN25" i="1"/>
  <c r="BN20" i="1"/>
  <c r="BV26" i="1"/>
  <c r="BR31" i="1"/>
  <c r="CH31" i="1"/>
  <c r="BJ28" i="1"/>
  <c r="BJ10" i="1"/>
  <c r="BN22" i="1"/>
  <c r="BV21" i="1"/>
  <c r="BR25" i="1"/>
  <c r="CH23" i="1"/>
  <c r="CH18" i="1"/>
  <c r="BV24" i="1"/>
  <c r="CH20" i="1"/>
  <c r="CH32" i="1"/>
  <c r="CD25" i="1"/>
  <c r="CD19" i="1"/>
  <c r="BZ9" i="1"/>
  <c r="BZ10" i="1"/>
  <c r="BV29" i="1"/>
  <c r="BR29" i="1"/>
  <c r="BN18" i="1"/>
  <c r="BN26" i="1"/>
  <c r="BJ12" i="1"/>
  <c r="CH21" i="1"/>
  <c r="BV15" i="1"/>
  <c r="BZ13" i="1"/>
  <c r="BV27" i="1"/>
  <c r="CD30" i="1"/>
  <c r="CD15" i="1"/>
  <c r="BV25" i="1"/>
  <c r="BR21" i="1"/>
  <c r="BN9" i="1"/>
  <c r="BN17" i="1"/>
  <c r="CD13" i="1"/>
  <c r="BV17" i="1"/>
  <c r="BR16" i="1"/>
  <c r="BZ24" i="1"/>
  <c r="BV14" i="1"/>
  <c r="CD10" i="1"/>
  <c r="BR13" i="1"/>
  <c r="BJ9" i="1"/>
  <c r="BZ11" i="1"/>
  <c r="BJ25" i="1"/>
  <c r="BZ16" i="1"/>
  <c r="BV22" i="1"/>
  <c r="CH16" i="1"/>
  <c r="CH30" i="1"/>
  <c r="CD18" i="1"/>
  <c r="CD26" i="1"/>
  <c r="BZ12" i="1"/>
  <c r="BZ29" i="1"/>
  <c r="BV19" i="1"/>
  <c r="BR22" i="1"/>
  <c r="BN23" i="1"/>
  <c r="BN14" i="1"/>
  <c r="BJ23" i="1"/>
  <c r="BZ31" i="1"/>
  <c r="BJ20" i="1"/>
  <c r="CH24" i="1"/>
  <c r="BJ27" i="1"/>
  <c r="BV10" i="1"/>
  <c r="BZ18" i="1"/>
  <c r="BJ29" i="1"/>
  <c r="E37" i="11"/>
  <c r="CK959" i="1"/>
  <c r="CK942" i="1"/>
  <c r="CK954" i="1"/>
  <c r="CK943" i="1"/>
  <c r="CK953" i="1"/>
  <c r="CK949" i="1"/>
  <c r="CK955" i="1"/>
  <c r="CK958" i="1"/>
  <c r="CK957" i="1"/>
  <c r="CK950" i="1"/>
  <c r="CK947" i="1"/>
  <c r="CK962" i="1"/>
  <c r="CK960" i="1"/>
  <c r="CK945" i="1"/>
  <c r="CK941" i="1"/>
  <c r="CK951" i="1"/>
  <c r="CK939" i="1"/>
  <c r="CK961" i="1"/>
  <c r="CK946" i="1"/>
  <c r="CK948" i="1"/>
  <c r="CK956" i="1"/>
  <c r="CK944" i="1"/>
  <c r="CK952" i="1"/>
  <c r="CK940" i="1"/>
  <c r="CJ956" i="1"/>
  <c r="CJ947" i="1"/>
  <c r="CJ945" i="1"/>
  <c r="CJ961" i="1"/>
  <c r="CJ962" i="1"/>
  <c r="CG960" i="1"/>
  <c r="CG946" i="1"/>
  <c r="BM947" i="1"/>
  <c r="BQ950" i="1"/>
  <c r="BU955" i="1"/>
  <c r="BU958" i="1"/>
  <c r="BY954" i="1"/>
  <c r="CG942" i="1"/>
  <c r="CC958" i="1"/>
  <c r="CC952" i="1"/>
  <c r="CC945" i="1"/>
  <c r="BY961" i="1"/>
  <c r="BY960" i="1"/>
  <c r="BU945" i="1"/>
  <c r="BQ960" i="1"/>
  <c r="BQ962" i="1"/>
  <c r="BM945" i="1"/>
  <c r="CG944" i="1"/>
  <c r="BM958" i="1"/>
  <c r="BU962" i="1"/>
  <c r="CC940" i="1"/>
  <c r="BM943" i="1"/>
  <c r="BQ961" i="1"/>
  <c r="BU961" i="1"/>
  <c r="BY955" i="1"/>
  <c r="CG958" i="1"/>
  <c r="BM954" i="1"/>
  <c r="BQ956" i="1"/>
  <c r="BY948" i="1"/>
  <c r="CC944" i="1"/>
  <c r="BQ953" i="1"/>
  <c r="BY940" i="1"/>
  <c r="BU951" i="1"/>
  <c r="BM946" i="1"/>
  <c r="BQ947" i="1"/>
  <c r="BU950" i="1"/>
  <c r="CJ949" i="1"/>
  <c r="CJ942" i="1"/>
  <c r="CJ952" i="1"/>
  <c r="CJ955" i="1"/>
  <c r="CJ944" i="1"/>
  <c r="CJ957" i="1"/>
  <c r="CJ959" i="1"/>
  <c r="CG947" i="1"/>
  <c r="CG953" i="1"/>
  <c r="CG940" i="1"/>
  <c r="BM942" i="1"/>
  <c r="BQ944" i="1"/>
  <c r="BU947" i="1"/>
  <c r="BY950" i="1"/>
  <c r="CG948" i="1"/>
  <c r="CC957" i="1"/>
  <c r="CC947" i="1"/>
  <c r="CC949" i="1"/>
  <c r="BY941" i="1"/>
  <c r="BU960" i="1"/>
  <c r="BU949" i="1"/>
  <c r="BQ941" i="1"/>
  <c r="BM960" i="1"/>
  <c r="BM949" i="1"/>
  <c r="CG959" i="1"/>
  <c r="BQ940" i="1"/>
  <c r="BY946" i="1"/>
  <c r="CC959" i="1"/>
  <c r="BM959" i="1"/>
  <c r="BQ955" i="1"/>
  <c r="BY952" i="1"/>
  <c r="CC946" i="1"/>
  <c r="CG961" i="1"/>
  <c r="BQ954" i="1"/>
  <c r="BU946" i="1"/>
  <c r="BY942" i="1"/>
  <c r="CC956" i="1"/>
  <c r="BU957" i="1"/>
  <c r="CC960" i="1"/>
  <c r="BY947" i="1"/>
  <c r="BQ942" i="1"/>
  <c r="BM953" i="1"/>
  <c r="AF942" i="1"/>
  <c r="AH942" i="1"/>
  <c r="AP942" i="1"/>
  <c r="AT942" i="1"/>
  <c r="AX942" i="1"/>
  <c r="BB942" i="1"/>
  <c r="AG942" i="1"/>
  <c r="AK942" i="1"/>
  <c r="AO942" i="1"/>
  <c r="AS942" i="1"/>
  <c r="AW942" i="1"/>
  <c r="BA942" i="1"/>
  <c r="BE942" i="1"/>
  <c r="AJ942" i="1"/>
  <c r="AN942" i="1"/>
  <c r="BD942" i="1"/>
  <c r="AH950" i="1"/>
  <c r="AL950" i="1"/>
  <c r="AP950" i="1"/>
  <c r="AT950" i="1"/>
  <c r="AX950" i="1"/>
  <c r="BB950" i="1"/>
  <c r="BF948" i="1"/>
  <c r="AJ950" i="1"/>
  <c r="AR950" i="1"/>
  <c r="AZ950" i="1"/>
  <c r="CJ940" i="1"/>
  <c r="CJ953" i="1"/>
  <c r="CJ941" i="1"/>
  <c r="CJ939" i="1"/>
  <c r="CJ948" i="1"/>
  <c r="CJ960" i="1"/>
  <c r="CG943" i="1"/>
  <c r="CG950" i="1"/>
  <c r="CG952" i="1"/>
  <c r="BM962" i="1"/>
  <c r="BQ939" i="1"/>
  <c r="BU942" i="1"/>
  <c r="BY944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Q957" i="1"/>
  <c r="BY962" i="1"/>
  <c r="CG941" i="1"/>
  <c r="BQ958" i="1"/>
  <c r="BU948" i="1"/>
  <c r="BY943" i="1"/>
  <c r="CC939" i="1"/>
  <c r="BQ943" i="1"/>
  <c r="BU939" i="1"/>
  <c r="CC951" i="1"/>
  <c r="CC950" i="1"/>
  <c r="BV963" i="1"/>
  <c r="CG951" i="1"/>
  <c r="BS923" i="1"/>
  <c r="BS920" i="1"/>
  <c r="BS927" i="1"/>
  <c r="BS911" i="1"/>
  <c r="BS918" i="1"/>
  <c r="BS908" i="1"/>
  <c r="BS921" i="1"/>
  <c r="BS912" i="1"/>
  <c r="BS930" i="1"/>
  <c r="BS929" i="1"/>
  <c r="BS919" i="1"/>
  <c r="BS925" i="1"/>
  <c r="BS926" i="1"/>
  <c r="BS910" i="1"/>
  <c r="BS914" i="1"/>
  <c r="BS915" i="1"/>
  <c r="BS916" i="1"/>
  <c r="BS913" i="1"/>
  <c r="BS922" i="1"/>
  <c r="BW929" i="1"/>
  <c r="BW931" i="1"/>
  <c r="BW910" i="1"/>
  <c r="BW925" i="1"/>
  <c r="BW914" i="1"/>
  <c r="BW919" i="1"/>
  <c r="BW908" i="1"/>
  <c r="BW920" i="1"/>
  <c r="BW917" i="1"/>
  <c r="BW913" i="1"/>
  <c r="BW922" i="1"/>
  <c r="BW916" i="1"/>
  <c r="BW915" i="1"/>
  <c r="BW911" i="1"/>
  <c r="BW921" i="1"/>
  <c r="BW912" i="1"/>
  <c r="BW918" i="1"/>
  <c r="CI923" i="1"/>
  <c r="CI922" i="1"/>
  <c r="CI908" i="1"/>
  <c r="CI931" i="1"/>
  <c r="CI921" i="1"/>
  <c r="CI924" i="1"/>
  <c r="CI926" i="1"/>
  <c r="CI912" i="1"/>
  <c r="CI930" i="1"/>
  <c r="CI915" i="1"/>
  <c r="CI911" i="1"/>
  <c r="CI920" i="1"/>
  <c r="CI914" i="1"/>
  <c r="CI909" i="1"/>
  <c r="CI919" i="1"/>
  <c r="CI913" i="1"/>
  <c r="CI927" i="1"/>
  <c r="CI917" i="1"/>
  <c r="CI910" i="1"/>
  <c r="BO924" i="1"/>
  <c r="BO922" i="1"/>
  <c r="BW927" i="1"/>
  <c r="CI929" i="1"/>
  <c r="CE924" i="1"/>
  <c r="CE910" i="1"/>
  <c r="CA914" i="1"/>
  <c r="BK917" i="1"/>
  <c r="BW923" i="1"/>
  <c r="BK921" i="1"/>
  <c r="BK923" i="1"/>
  <c r="BK931" i="1"/>
  <c r="BK929" i="1"/>
  <c r="BK913" i="1"/>
  <c r="BK915" i="1"/>
  <c r="BK928" i="1"/>
  <c r="BK916" i="1"/>
  <c r="BK918" i="1"/>
  <c r="BK927" i="1"/>
  <c r="BK911" i="1"/>
  <c r="BK920" i="1"/>
  <c r="BK908" i="1"/>
  <c r="BK912" i="1"/>
  <c r="BK930" i="1"/>
  <c r="BK919" i="1"/>
  <c r="BK914" i="1"/>
  <c r="BS909" i="1"/>
  <c r="BO920" i="1"/>
  <c r="CI925" i="1"/>
  <c r="BO931" i="1"/>
  <c r="BK922" i="1"/>
  <c r="BK909" i="1"/>
  <c r="AG919" i="1"/>
  <c r="BO926" i="1"/>
  <c r="BO929" i="1"/>
  <c r="BO921" i="1"/>
  <c r="BO927" i="1"/>
  <c r="BO917" i="1"/>
  <c r="BO923" i="1"/>
  <c r="BO908" i="1"/>
  <c r="BO909" i="1"/>
  <c r="BO913" i="1"/>
  <c r="BO925" i="1"/>
  <c r="BO918" i="1"/>
  <c r="BO911" i="1"/>
  <c r="BO915" i="1"/>
  <c r="BO930" i="1"/>
  <c r="BO916" i="1"/>
  <c r="BO919" i="1"/>
  <c r="BO928" i="1"/>
  <c r="BO912" i="1"/>
  <c r="CA921" i="1"/>
  <c r="CA926" i="1"/>
  <c r="CA929" i="1"/>
  <c r="CA928" i="1"/>
  <c r="CA913" i="1"/>
  <c r="CA910" i="1"/>
  <c r="CA923" i="1"/>
  <c r="CA911" i="1"/>
  <c r="CA924" i="1"/>
  <c r="CA925" i="1"/>
  <c r="CA918" i="1"/>
  <c r="CA916" i="1"/>
  <c r="CA917" i="1"/>
  <c r="CA912" i="1"/>
  <c r="CA908" i="1"/>
  <c r="CA909" i="1"/>
  <c r="CA915" i="1"/>
  <c r="CA927" i="1"/>
  <c r="CA931" i="1"/>
  <c r="CE923" i="1"/>
  <c r="CE916" i="1"/>
  <c r="CE922" i="1"/>
  <c r="CE911" i="1"/>
  <c r="CE928" i="1"/>
  <c r="CE917" i="1"/>
  <c r="CE914" i="1"/>
  <c r="CE908" i="1"/>
  <c r="CE929" i="1"/>
  <c r="CE913" i="1"/>
  <c r="CE927" i="1"/>
  <c r="CE909" i="1"/>
  <c r="CE926" i="1"/>
  <c r="CE920" i="1"/>
  <c r="CE915" i="1"/>
  <c r="CE930" i="1"/>
  <c r="CE912" i="1"/>
  <c r="CE931" i="1"/>
  <c r="BF940" i="1"/>
  <c r="BF942" i="1" s="1"/>
  <c r="BW909" i="1"/>
  <c r="BS924" i="1"/>
  <c r="CI928" i="1"/>
  <c r="CI916" i="1"/>
  <c r="CE921" i="1"/>
  <c r="BW924" i="1"/>
  <c r="BS917" i="1"/>
  <c r="BK924" i="1"/>
  <c r="BS928" i="1"/>
  <c r="BK926" i="1"/>
  <c r="BW930" i="1"/>
  <c r="BK925" i="1"/>
  <c r="BF909" i="1"/>
  <c r="BF911" i="1" s="1"/>
  <c r="AH911" i="1"/>
  <c r="AL911" i="1"/>
  <c r="AP911" i="1"/>
  <c r="AX911" i="1"/>
  <c r="AI911" i="1"/>
  <c r="AM911" i="1"/>
  <c r="AQ911" i="1"/>
  <c r="AU911" i="1"/>
  <c r="AY911" i="1"/>
  <c r="BC911" i="1"/>
  <c r="BG911" i="1"/>
  <c r="AJ911" i="1"/>
  <c r="AN911" i="1"/>
  <c r="AV911" i="1"/>
  <c r="AZ911" i="1"/>
  <c r="BD911" i="1"/>
  <c r="AH919" i="1"/>
  <c r="AL919" i="1"/>
  <c r="AP919" i="1"/>
  <c r="AT919" i="1"/>
  <c r="AX919" i="1"/>
  <c r="BB919" i="1"/>
  <c r="BF918" i="1"/>
  <c r="AC932" i="1"/>
  <c r="CK915" i="1" s="1"/>
  <c r="AB932" i="1"/>
  <c r="CJ925" i="1" s="1"/>
  <c r="AG911" i="1"/>
  <c r="AK911" i="1"/>
  <c r="AO911" i="1"/>
  <c r="AS911" i="1"/>
  <c r="AW911" i="1"/>
  <c r="BA911" i="1"/>
  <c r="BE911" i="1"/>
  <c r="CG892" i="1"/>
  <c r="CC883" i="1"/>
  <c r="CC900" i="1"/>
  <c r="BY892" i="1"/>
  <c r="BU879" i="1"/>
  <c r="BU900" i="1"/>
  <c r="BQ892" i="1"/>
  <c r="BM877" i="1"/>
  <c r="BM900" i="1"/>
  <c r="BM882" i="1"/>
  <c r="BQ889" i="1"/>
  <c r="BU878" i="1"/>
  <c r="BY887" i="1"/>
  <c r="CC879" i="1"/>
  <c r="BM897" i="1"/>
  <c r="BQ899" i="1"/>
  <c r="BQ882" i="1"/>
  <c r="BU887" i="1"/>
  <c r="BY882" i="1"/>
  <c r="CC885" i="1"/>
  <c r="CG883" i="1"/>
  <c r="BQ888" i="1"/>
  <c r="CG895" i="1"/>
  <c r="BM895" i="1"/>
  <c r="BY888" i="1"/>
  <c r="BQ895" i="1"/>
  <c r="CC880" i="1"/>
  <c r="CG886" i="1"/>
  <c r="CC878" i="1"/>
  <c r="CC899" i="1"/>
  <c r="BY877" i="1"/>
  <c r="BU893" i="1"/>
  <c r="BQ878" i="1"/>
  <c r="BQ897" i="1"/>
  <c r="BM891" i="1"/>
  <c r="CG889" i="1"/>
  <c r="BU888" i="1"/>
  <c r="AG880" i="1"/>
  <c r="AK880" i="1"/>
  <c r="AO880" i="1"/>
  <c r="AS880" i="1"/>
  <c r="AW880" i="1"/>
  <c r="BA880" i="1"/>
  <c r="BE880" i="1"/>
  <c r="AR880" i="1"/>
  <c r="AF888" i="1"/>
  <c r="AJ888" i="1"/>
  <c r="AN888" i="1"/>
  <c r="AR888" i="1"/>
  <c r="AV888" i="1"/>
  <c r="AZ888" i="1"/>
  <c r="BD888" i="1"/>
  <c r="AB901" i="1"/>
  <c r="CJ892" i="1" s="1"/>
  <c r="CG884" i="1"/>
  <c r="CG896" i="1"/>
  <c r="CC882" i="1"/>
  <c r="BY886" i="1"/>
  <c r="BY896" i="1"/>
  <c r="BU880" i="1"/>
  <c r="BQ880" i="1"/>
  <c r="BQ896" i="1"/>
  <c r="BM878" i="1"/>
  <c r="BM885" i="1"/>
  <c r="BQ877" i="1"/>
  <c r="BU890" i="1"/>
  <c r="CC894" i="1"/>
  <c r="CG891" i="1"/>
  <c r="BM890" i="1"/>
  <c r="BQ894" i="1"/>
  <c r="BU897" i="1"/>
  <c r="BY899" i="1"/>
  <c r="BY879" i="1"/>
  <c r="CC881" i="1"/>
  <c r="CG880" i="1"/>
  <c r="BU883" i="1"/>
  <c r="BQ898" i="1"/>
  <c r="CC884" i="1"/>
  <c r="BU898" i="1"/>
  <c r="CG882" i="1"/>
  <c r="CG893" i="1"/>
  <c r="CC898" i="1"/>
  <c r="BY884" i="1"/>
  <c r="BY898" i="1"/>
  <c r="BU881" i="1"/>
  <c r="BQ887" i="1"/>
  <c r="BM887" i="1"/>
  <c r="BM886" i="1"/>
  <c r="CG898" i="1"/>
  <c r="BQ890" i="1"/>
  <c r="BF878" i="1"/>
  <c r="AG888" i="1"/>
  <c r="BG886" i="1"/>
  <c r="BG888" i="1" s="1"/>
  <c r="CG881" i="1"/>
  <c r="CG900" i="1"/>
  <c r="CC892" i="1"/>
  <c r="BY883" i="1"/>
  <c r="BY900" i="1"/>
  <c r="BU892" i="1"/>
  <c r="BQ886" i="1"/>
  <c r="BQ900" i="1"/>
  <c r="BM892" i="1"/>
  <c r="BM889" i="1"/>
  <c r="BU894" i="1"/>
  <c r="BY891" i="1"/>
  <c r="CC886" i="1"/>
  <c r="CG877" i="1"/>
  <c r="BM880" i="1"/>
  <c r="BQ883" i="1"/>
  <c r="BU891" i="1"/>
  <c r="BY894" i="1"/>
  <c r="CC897" i="1"/>
  <c r="CG899" i="1"/>
  <c r="CG888" i="1"/>
  <c r="BY889" i="1"/>
  <c r="BQ881" i="1"/>
  <c r="CG878" i="1"/>
  <c r="BU889" i="1"/>
  <c r="CG890" i="1"/>
  <c r="CC888" i="1"/>
  <c r="BY895" i="1"/>
  <c r="BM881" i="1"/>
  <c r="BM899" i="1"/>
  <c r="AI880" i="1"/>
  <c r="AM880" i="1"/>
  <c r="AQ880" i="1"/>
  <c r="AU880" i="1"/>
  <c r="AY880" i="1"/>
  <c r="BC880" i="1"/>
  <c r="AC901" i="1"/>
  <c r="BS860" i="1"/>
  <c r="BS859" i="1"/>
  <c r="BO860" i="1"/>
  <c r="BO863" i="1"/>
  <c r="BO858" i="1"/>
  <c r="CI847" i="1"/>
  <c r="CE868" i="1"/>
  <c r="CE857" i="1"/>
  <c r="CI865" i="1"/>
  <c r="CI861" i="1"/>
  <c r="CI859" i="1"/>
  <c r="CE860" i="1"/>
  <c r="BW857" i="1"/>
  <c r="BW854" i="1"/>
  <c r="BS847" i="1"/>
  <c r="BO865" i="1"/>
  <c r="CA859" i="1"/>
  <c r="CA868" i="1"/>
  <c r="CA847" i="1"/>
  <c r="CA865" i="1"/>
  <c r="CA867" i="1"/>
  <c r="CA863" i="1"/>
  <c r="BK865" i="1"/>
  <c r="CI853" i="1"/>
  <c r="BK859" i="1"/>
  <c r="BK861" i="1"/>
  <c r="BW865" i="1"/>
  <c r="BO854" i="1"/>
  <c r="BW847" i="1"/>
  <c r="BK847" i="1"/>
  <c r="BS852" i="1"/>
  <c r="BK856" i="1"/>
  <c r="BK858" i="1"/>
  <c r="BW855" i="1"/>
  <c r="BW848" i="1"/>
  <c r="BK849" i="1"/>
  <c r="BW867" i="1"/>
  <c r="AI857" i="1"/>
  <c r="AK849" i="1"/>
  <c r="AO849" i="1"/>
  <c r="AS849" i="1"/>
  <c r="AW849" i="1"/>
  <c r="BA849" i="1"/>
  <c r="BE849" i="1"/>
  <c r="AV849" i="1"/>
  <c r="AC870" i="1"/>
  <c r="CK860" i="1" s="1"/>
  <c r="AB870" i="1"/>
  <c r="BS865" i="1"/>
  <c r="BS854" i="1"/>
  <c r="BS853" i="1"/>
  <c r="BO849" i="1"/>
  <c r="BO866" i="1"/>
  <c r="BO853" i="1"/>
  <c r="CI860" i="1"/>
  <c r="CE864" i="1"/>
  <c r="CE852" i="1"/>
  <c r="CE858" i="1"/>
  <c r="CI857" i="1"/>
  <c r="CI866" i="1"/>
  <c r="CI856" i="1"/>
  <c r="CI854" i="1"/>
  <c r="CE855" i="1"/>
  <c r="BW859" i="1"/>
  <c r="BW868" i="1"/>
  <c r="BS867" i="1"/>
  <c r="BO859" i="1"/>
  <c r="CA862" i="1"/>
  <c r="CA846" i="1"/>
  <c r="CA864" i="1"/>
  <c r="CA848" i="1"/>
  <c r="CA854" i="1"/>
  <c r="BK846" i="1"/>
  <c r="CI867" i="1"/>
  <c r="BK855" i="1"/>
  <c r="CI862" i="1"/>
  <c r="BW858" i="1"/>
  <c r="BW852" i="1"/>
  <c r="BW869" i="1"/>
  <c r="BW846" i="1"/>
  <c r="CA853" i="1"/>
  <c r="BW849" i="1"/>
  <c r="BK868" i="1"/>
  <c r="CI851" i="1"/>
  <c r="BK863" i="1"/>
  <c r="BO850" i="1"/>
  <c r="BK869" i="1"/>
  <c r="BK867" i="1"/>
  <c r="BS846" i="1"/>
  <c r="BW861" i="1"/>
  <c r="BK850" i="1"/>
  <c r="BO846" i="1"/>
  <c r="BS864" i="1"/>
  <c r="BW864" i="1"/>
  <c r="CA849" i="1"/>
  <c r="CE863" i="1"/>
  <c r="CI863" i="1"/>
  <c r="BG854" i="1"/>
  <c r="BG857" i="1" s="1"/>
  <c r="BG846" i="1"/>
  <c r="BS849" i="1"/>
  <c r="BS857" i="1"/>
  <c r="BS848" i="1"/>
  <c r="BO861" i="1"/>
  <c r="BO864" i="1"/>
  <c r="BO851" i="1"/>
  <c r="CE854" i="1"/>
  <c r="CE856" i="1"/>
  <c r="CE866" i="1"/>
  <c r="CE849" i="1"/>
  <c r="CE862" i="1"/>
  <c r="CI848" i="1"/>
  <c r="CI868" i="1"/>
  <c r="CI849" i="1"/>
  <c r="CI850" i="1"/>
  <c r="BW856" i="1"/>
  <c r="BS851" i="1"/>
  <c r="BO868" i="1"/>
  <c r="CA858" i="1"/>
  <c r="CA850" i="1"/>
  <c r="CA866" i="1"/>
  <c r="CA869" i="1"/>
  <c r="CA852" i="1"/>
  <c r="BK851" i="1"/>
  <c r="CE850" i="1"/>
  <c r="CE867" i="1"/>
  <c r="BK864" i="1"/>
  <c r="CA857" i="1"/>
  <c r="BO857" i="1"/>
  <c r="BO852" i="1"/>
  <c r="BS861" i="1"/>
  <c r="BK854" i="1"/>
  <c r="BS868" i="1"/>
  <c r="BO855" i="1"/>
  <c r="BK853" i="1"/>
  <c r="BK866" i="1"/>
  <c r="BO848" i="1"/>
  <c r="BF847" i="1"/>
  <c r="AI849" i="1"/>
  <c r="AM849" i="1"/>
  <c r="AQ849" i="1"/>
  <c r="AU849" i="1"/>
  <c r="AY849" i="1"/>
  <c r="BC849" i="1"/>
  <c r="L89" i="8"/>
  <c r="R93" i="8"/>
  <c r="R76" i="8"/>
  <c r="M80" i="8"/>
  <c r="M82" i="8"/>
  <c r="BQ834" i="1"/>
  <c r="BQ818" i="1"/>
  <c r="BQ815" i="1"/>
  <c r="BQ833" i="1"/>
  <c r="BQ835" i="1"/>
  <c r="BQ817" i="1"/>
  <c r="BQ830" i="1"/>
  <c r="BQ825" i="1"/>
  <c r="BQ829" i="1"/>
  <c r="BQ832" i="1"/>
  <c r="BQ820" i="1"/>
  <c r="BQ821" i="1"/>
  <c r="BQ826" i="1"/>
  <c r="BQ824" i="1"/>
  <c r="BQ828" i="1"/>
  <c r="BQ831" i="1"/>
  <c r="BQ816" i="1"/>
  <c r="BQ819" i="1"/>
  <c r="BY832" i="1"/>
  <c r="BY816" i="1"/>
  <c r="BY823" i="1"/>
  <c r="BY830" i="1"/>
  <c r="BY819" i="1"/>
  <c r="BY815" i="1"/>
  <c r="BY828" i="1"/>
  <c r="BY827" i="1"/>
  <c r="BY822" i="1"/>
  <c r="BY829" i="1"/>
  <c r="BY817" i="1"/>
  <c r="BY837" i="1"/>
  <c r="BY824" i="1"/>
  <c r="BY826" i="1"/>
  <c r="BY821" i="1"/>
  <c r="BY834" i="1"/>
  <c r="BY835" i="1"/>
  <c r="BY818" i="1"/>
  <c r="CC833" i="1"/>
  <c r="CC817" i="1"/>
  <c r="CC820" i="1"/>
  <c r="CC831" i="1"/>
  <c r="CC816" i="1"/>
  <c r="CC822" i="1"/>
  <c r="CC829" i="1"/>
  <c r="CC836" i="1"/>
  <c r="CC819" i="1"/>
  <c r="CC830" i="1"/>
  <c r="CC823" i="1"/>
  <c r="CC828" i="1"/>
  <c r="CC825" i="1"/>
  <c r="CC835" i="1"/>
  <c r="CC818" i="1"/>
  <c r="CC815" i="1"/>
  <c r="CC827" i="1"/>
  <c r="CC826" i="1"/>
  <c r="AC23" i="8"/>
  <c r="AC17" i="8"/>
  <c r="Z31" i="8"/>
  <c r="K31" i="8"/>
  <c r="K93" i="8" s="1"/>
  <c r="X31" i="8"/>
  <c r="X93" i="8" s="1"/>
  <c r="Q31" i="8"/>
  <c r="Q88" i="8" s="1"/>
  <c r="T31" i="8"/>
  <c r="CG836" i="1"/>
  <c r="H31" i="8"/>
  <c r="H76" i="8" s="1"/>
  <c r="CC824" i="1"/>
  <c r="CC821" i="1"/>
  <c r="BY831" i="1"/>
  <c r="BU830" i="1"/>
  <c r="BU819" i="1"/>
  <c r="BQ827" i="1"/>
  <c r="BM828" i="1"/>
  <c r="BG826" i="1"/>
  <c r="AI818" i="1"/>
  <c r="BG816" i="1"/>
  <c r="BM833" i="1"/>
  <c r="BM817" i="1"/>
  <c r="BM838" i="1"/>
  <c r="BM824" i="1"/>
  <c r="BM815" i="1"/>
  <c r="BM826" i="1"/>
  <c r="BM829" i="1"/>
  <c r="BM832" i="1"/>
  <c r="BM820" i="1"/>
  <c r="BM823" i="1"/>
  <c r="BM827" i="1"/>
  <c r="BM836" i="1"/>
  <c r="BM825" i="1"/>
  <c r="BM831" i="1"/>
  <c r="BM819" i="1"/>
  <c r="BM822" i="1"/>
  <c r="BM835" i="1"/>
  <c r="BM834" i="1"/>
  <c r="V31" i="8"/>
  <c r="V89" i="8" s="1"/>
  <c r="J31" i="8"/>
  <c r="J90" i="8" s="1"/>
  <c r="O31" i="8"/>
  <c r="O85" i="8" s="1"/>
  <c r="CG825" i="1"/>
  <c r="CC838" i="1"/>
  <c r="CC837" i="1"/>
  <c r="BY825" i="1"/>
  <c r="BU821" i="1"/>
  <c r="BQ823" i="1"/>
  <c r="BM816" i="1"/>
  <c r="BM837" i="1"/>
  <c r="BU831" i="1"/>
  <c r="BU834" i="1"/>
  <c r="BU817" i="1"/>
  <c r="BU836" i="1"/>
  <c r="BU820" i="1"/>
  <c r="BU828" i="1"/>
  <c r="BU827" i="1"/>
  <c r="BU833" i="1"/>
  <c r="BU816" i="1"/>
  <c r="BU815" i="1"/>
  <c r="BU826" i="1"/>
  <c r="BU825" i="1"/>
  <c r="BU823" i="1"/>
  <c r="BU832" i="1"/>
  <c r="BU838" i="1"/>
  <c r="BU822" i="1"/>
  <c r="BU824" i="1"/>
  <c r="BU829" i="1"/>
  <c r="CG826" i="1"/>
  <c r="CG820" i="1"/>
  <c r="CG835" i="1"/>
  <c r="CG815" i="1"/>
  <c r="CG837" i="1"/>
  <c r="CG822" i="1"/>
  <c r="CG819" i="1"/>
  <c r="CG816" i="1"/>
  <c r="CG832" i="1"/>
  <c r="CG818" i="1"/>
  <c r="CG824" i="1"/>
  <c r="CG830" i="1"/>
  <c r="CG828" i="1"/>
  <c r="CG823" i="1"/>
  <c r="CG817" i="1"/>
  <c r="CG831" i="1"/>
  <c r="CG834" i="1"/>
  <c r="CG821" i="1"/>
  <c r="T60" i="8"/>
  <c r="T92" i="8"/>
  <c r="AB16" i="8"/>
  <c r="AB12" i="8"/>
  <c r="N31" i="8"/>
  <c r="N79" i="8" s="1"/>
  <c r="S31" i="8"/>
  <c r="S82" i="8" s="1"/>
  <c r="P31" i="8"/>
  <c r="P76" i="8" s="1"/>
  <c r="I31" i="8"/>
  <c r="I75" i="8" s="1"/>
  <c r="CG827" i="1"/>
  <c r="CC832" i="1"/>
  <c r="BY833" i="1"/>
  <c r="BY820" i="1"/>
  <c r="BU837" i="1"/>
  <c r="BQ836" i="1"/>
  <c r="BQ822" i="1"/>
  <c r="BM818" i="1"/>
  <c r="AL818" i="1"/>
  <c r="AP818" i="1"/>
  <c r="AT818" i="1"/>
  <c r="BB818" i="1"/>
  <c r="AN818" i="1"/>
  <c r="AV818" i="1"/>
  <c r="BD818" i="1"/>
  <c r="AH826" i="1"/>
  <c r="AL826" i="1"/>
  <c r="AP826" i="1"/>
  <c r="AT826" i="1"/>
  <c r="AX826" i="1"/>
  <c r="BB826" i="1"/>
  <c r="BF824" i="1"/>
  <c r="AV826" i="1"/>
  <c r="AC839" i="1"/>
  <c r="AB839" i="1"/>
  <c r="CJ827" i="1" s="1"/>
  <c r="BO798" i="1"/>
  <c r="BS785" i="1"/>
  <c r="BW803" i="1"/>
  <c r="CE798" i="1"/>
  <c r="CI789" i="1"/>
  <c r="BK800" i="1"/>
  <c r="BO800" i="1"/>
  <c r="BS797" i="1"/>
  <c r="CA804" i="1"/>
  <c r="CE805" i="1"/>
  <c r="CI801" i="1"/>
  <c r="CI788" i="1"/>
  <c r="CI784" i="1"/>
  <c r="CI803" i="1"/>
  <c r="CE799" i="1"/>
  <c r="CE807" i="1"/>
  <c r="CE802" i="1"/>
  <c r="CA786" i="1"/>
  <c r="CA796" i="1"/>
  <c r="CA801" i="1"/>
  <c r="BW797" i="1"/>
  <c r="BW789" i="1"/>
  <c r="BW800" i="1"/>
  <c r="BS784" i="1"/>
  <c r="BS788" i="1"/>
  <c r="BS803" i="1"/>
  <c r="BO796" i="1"/>
  <c r="BO804" i="1"/>
  <c r="BO802" i="1"/>
  <c r="BK803" i="1"/>
  <c r="BK791" i="1"/>
  <c r="BK801" i="1"/>
  <c r="CE787" i="1"/>
  <c r="BS800" i="1"/>
  <c r="CI807" i="1"/>
  <c r="BK805" i="1"/>
  <c r="BW787" i="1"/>
  <c r="BO792" i="1"/>
  <c r="BK798" i="1"/>
  <c r="BO806" i="1"/>
  <c r="CE785" i="1"/>
  <c r="BK802" i="1"/>
  <c r="BO790" i="1"/>
  <c r="BS806" i="1"/>
  <c r="BW788" i="1"/>
  <c r="CA807" i="1"/>
  <c r="CE790" i="1"/>
  <c r="CI794" i="1"/>
  <c r="BF793" i="1"/>
  <c r="BF795" i="1" s="1"/>
  <c r="AB808" i="1"/>
  <c r="CJ786" i="1" s="1"/>
  <c r="BK797" i="1"/>
  <c r="BO797" i="1"/>
  <c r="BS794" i="1"/>
  <c r="CA797" i="1"/>
  <c r="CE800" i="1"/>
  <c r="CI798" i="1"/>
  <c r="BK787" i="1"/>
  <c r="BO788" i="1"/>
  <c r="BW795" i="1"/>
  <c r="CA792" i="1"/>
  <c r="CE792" i="1"/>
  <c r="CI800" i="1"/>
  <c r="CI805" i="1"/>
  <c r="CI793" i="1"/>
  <c r="CE791" i="1"/>
  <c r="CE796" i="1"/>
  <c r="CE784" i="1"/>
  <c r="CA784" i="1"/>
  <c r="CA803" i="1"/>
  <c r="CA806" i="1"/>
  <c r="BW805" i="1"/>
  <c r="BW794" i="1"/>
  <c r="BW786" i="1"/>
  <c r="BS796" i="1"/>
  <c r="BS801" i="1"/>
  <c r="BS805" i="1"/>
  <c r="BO787" i="1"/>
  <c r="BO793" i="1"/>
  <c r="BO801" i="1"/>
  <c r="BK806" i="1"/>
  <c r="BK799" i="1"/>
  <c r="BK788" i="1"/>
  <c r="BW793" i="1"/>
  <c r="CI796" i="1"/>
  <c r="BK795" i="1"/>
  <c r="CA802" i="1"/>
  <c r="BW804" i="1"/>
  <c r="BS791" i="1"/>
  <c r="CA790" i="1"/>
  <c r="BS807" i="1"/>
  <c r="BG786" i="1"/>
  <c r="BG787" i="1" s="1"/>
  <c r="BK804" i="1"/>
  <c r="BO803" i="1"/>
  <c r="BW796" i="1"/>
  <c r="CA787" i="1"/>
  <c r="CE789" i="1"/>
  <c r="BK807" i="1"/>
  <c r="BS802" i="1"/>
  <c r="BW785" i="1"/>
  <c r="CA798" i="1"/>
  <c r="CI806" i="1"/>
  <c r="CI797" i="1"/>
  <c r="CI795" i="1"/>
  <c r="CI790" i="1"/>
  <c r="CE788" i="1"/>
  <c r="CE794" i="1"/>
  <c r="CE801" i="1"/>
  <c r="CA794" i="1"/>
  <c r="CA793" i="1"/>
  <c r="CA788" i="1"/>
  <c r="BW802" i="1"/>
  <c r="BW792" i="1"/>
  <c r="BW799" i="1"/>
  <c r="BS793" i="1"/>
  <c r="BS795" i="1"/>
  <c r="BS786" i="1"/>
  <c r="BO785" i="1"/>
  <c r="BO794" i="1"/>
  <c r="BO791" i="1"/>
  <c r="BK796" i="1"/>
  <c r="BK793" i="1"/>
  <c r="BK784" i="1"/>
  <c r="BO784" i="1"/>
  <c r="BO808" i="1" s="1"/>
  <c r="CA789" i="1"/>
  <c r="CA800" i="1"/>
  <c r="AC808" i="1"/>
  <c r="CK800" i="1" s="1"/>
  <c r="E31" i="11"/>
  <c r="CK768" i="1"/>
  <c r="CK753" i="1"/>
  <c r="CK766" i="1"/>
  <c r="CK754" i="1"/>
  <c r="CK776" i="1"/>
  <c r="CK762" i="1"/>
  <c r="CK775" i="1"/>
  <c r="CK763" i="1"/>
  <c r="CK757" i="1"/>
  <c r="CK758" i="1"/>
  <c r="CK774" i="1"/>
  <c r="CK760" i="1"/>
  <c r="CK771" i="1"/>
  <c r="CK759" i="1"/>
  <c r="CK772" i="1"/>
  <c r="CK770" i="1"/>
  <c r="CK764" i="1"/>
  <c r="CK773" i="1"/>
  <c r="CK767" i="1"/>
  <c r="BK753" i="1"/>
  <c r="BO754" i="1"/>
  <c r="BS760" i="1"/>
  <c r="BW754" i="1"/>
  <c r="BW765" i="1"/>
  <c r="CA756" i="1"/>
  <c r="CE774" i="1"/>
  <c r="CI768" i="1"/>
  <c r="BK763" i="1"/>
  <c r="BK765" i="1"/>
  <c r="BO769" i="1"/>
  <c r="BS761" i="1"/>
  <c r="BS771" i="1"/>
  <c r="BW772" i="1"/>
  <c r="CA763" i="1"/>
  <c r="CA769" i="1"/>
  <c r="CE753" i="1"/>
  <c r="CI761" i="1"/>
  <c r="CI755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56" i="1"/>
  <c r="CE763" i="1"/>
  <c r="CE776" i="1"/>
  <c r="CA767" i="1"/>
  <c r="BW766" i="1"/>
  <c r="BS774" i="1"/>
  <c r="BO770" i="1"/>
  <c r="BK757" i="1"/>
  <c r="AG756" i="1"/>
  <c r="AB777" i="1"/>
  <c r="CJ764" i="1" s="1"/>
  <c r="BK755" i="1"/>
  <c r="BK770" i="1"/>
  <c r="BO757" i="1"/>
  <c r="BS763" i="1"/>
  <c r="BW753" i="1"/>
  <c r="CA755" i="1"/>
  <c r="CA774" i="1"/>
  <c r="CE757" i="1"/>
  <c r="CI771" i="1"/>
  <c r="BK773" i="1"/>
  <c r="BK768" i="1"/>
  <c r="BO759" i="1"/>
  <c r="BS775" i="1"/>
  <c r="BS754" i="1"/>
  <c r="BW755" i="1"/>
  <c r="CA762" i="1"/>
  <c r="CA772" i="1"/>
  <c r="CE759" i="1"/>
  <c r="CI763" i="1"/>
  <c r="CI758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I767" i="1"/>
  <c r="CE758" i="1"/>
  <c r="CA770" i="1"/>
  <c r="BW761" i="1"/>
  <c r="BW774" i="1"/>
  <c r="BS765" i="1"/>
  <c r="BO768" i="1"/>
  <c r="BK772" i="1"/>
  <c r="BK758" i="1"/>
  <c r="BO756" i="1"/>
  <c r="BO775" i="1"/>
  <c r="BS766" i="1"/>
  <c r="BW757" i="1"/>
  <c r="CA760" i="1"/>
  <c r="CE756" i="1"/>
  <c r="CE767" i="1"/>
  <c r="CI774" i="1"/>
  <c r="BK756" i="1"/>
  <c r="BO764" i="1"/>
  <c r="BO762" i="1"/>
  <c r="BS758" i="1"/>
  <c r="BW762" i="1"/>
  <c r="BW760" i="1"/>
  <c r="CA765" i="1"/>
  <c r="CE764" i="1"/>
  <c r="CE762" i="1"/>
  <c r="CI766" i="1"/>
  <c r="BK776" i="1"/>
  <c r="BO761" i="1"/>
  <c r="BW758" i="1"/>
  <c r="CA764" i="1"/>
  <c r="CE761" i="1"/>
  <c r="BK769" i="1"/>
  <c r="BS776" i="1"/>
  <c r="BW756" i="1"/>
  <c r="CA773" i="1"/>
  <c r="CI764" i="1"/>
  <c r="BK754" i="1"/>
  <c r="BW767" i="1"/>
  <c r="CI773" i="1"/>
  <c r="CI762" i="1"/>
  <c r="CE754" i="1"/>
  <c r="CA766" i="1"/>
  <c r="BW776" i="1"/>
  <c r="BS772" i="1"/>
  <c r="BO763" i="1"/>
  <c r="BO776" i="1"/>
  <c r="BK767" i="1"/>
  <c r="AI756" i="1"/>
  <c r="AI764" i="1"/>
  <c r="CI723" i="1"/>
  <c r="CI739" i="1"/>
  <c r="CE731" i="1"/>
  <c r="CA723" i="1"/>
  <c r="CA739" i="1"/>
  <c r="BW731" i="1"/>
  <c r="BS723" i="1"/>
  <c r="BS739" i="1"/>
  <c r="BO731" i="1"/>
  <c r="CI732" i="1"/>
  <c r="CE729" i="1"/>
  <c r="CA726" i="1"/>
  <c r="BW724" i="1"/>
  <c r="BW745" i="1"/>
  <c r="BS742" i="1"/>
  <c r="BO740" i="1"/>
  <c r="BO736" i="1"/>
  <c r="BS724" i="1"/>
  <c r="CA729" i="1"/>
  <c r="CI734" i="1"/>
  <c r="BO741" i="1"/>
  <c r="BS736" i="1"/>
  <c r="BW732" i="1"/>
  <c r="CA728" i="1"/>
  <c r="CE722" i="1"/>
  <c r="BS741" i="1"/>
  <c r="BW737" i="1"/>
  <c r="CA733" i="1"/>
  <c r="CE728" i="1"/>
  <c r="CI724" i="1"/>
  <c r="CE733" i="1"/>
  <c r="BS725" i="1"/>
  <c r="BO744" i="1"/>
  <c r="BW736" i="1"/>
  <c r="BK723" i="1"/>
  <c r="BK731" i="1"/>
  <c r="BK739" i="1"/>
  <c r="BK722" i="1"/>
  <c r="BK730" i="1"/>
  <c r="BK738" i="1"/>
  <c r="AH725" i="1"/>
  <c r="CI727" i="1"/>
  <c r="CI743" i="1"/>
  <c r="CE735" i="1"/>
  <c r="CA727" i="1"/>
  <c r="CA743" i="1"/>
  <c r="BW735" i="1"/>
  <c r="BS727" i="1"/>
  <c r="BS743" i="1"/>
  <c r="BO735" i="1"/>
  <c r="CI737" i="1"/>
  <c r="CE734" i="1"/>
  <c r="CA732" i="1"/>
  <c r="BW729" i="1"/>
  <c r="BS726" i="1"/>
  <c r="BO724" i="1"/>
  <c r="BO745" i="1"/>
  <c r="BO728" i="1"/>
  <c r="BW733" i="1"/>
  <c r="CA722" i="1"/>
  <c r="CI728" i="1"/>
  <c r="BO733" i="1"/>
  <c r="BS729" i="1"/>
  <c r="BW725" i="1"/>
  <c r="CE744" i="1"/>
  <c r="CI740" i="1"/>
  <c r="BO738" i="1"/>
  <c r="BS734" i="1"/>
  <c r="BW730" i="1"/>
  <c r="CA725" i="1"/>
  <c r="CI745" i="1"/>
  <c r="BO722" i="1"/>
  <c r="CI729" i="1"/>
  <c r="CA745" i="1"/>
  <c r="BS740" i="1"/>
  <c r="CI744" i="1"/>
  <c r="BK725" i="1"/>
  <c r="BK733" i="1"/>
  <c r="BK741" i="1"/>
  <c r="BK724" i="1"/>
  <c r="BK732" i="1"/>
  <c r="BK740" i="1"/>
  <c r="BF724" i="1"/>
  <c r="AC746" i="1"/>
  <c r="CK742" i="1" s="1"/>
  <c r="CI731" i="1"/>
  <c r="CE723" i="1"/>
  <c r="CE739" i="1"/>
  <c r="CA731" i="1"/>
  <c r="BW723" i="1"/>
  <c r="BW739" i="1"/>
  <c r="BS731" i="1"/>
  <c r="BO723" i="1"/>
  <c r="BO739" i="1"/>
  <c r="CI742" i="1"/>
  <c r="CE740" i="1"/>
  <c r="CA737" i="1"/>
  <c r="BW734" i="1"/>
  <c r="BS732" i="1"/>
  <c r="BO729" i="1"/>
  <c r="BS738" i="1"/>
  <c r="BW726" i="1"/>
  <c r="CE732" i="1"/>
  <c r="BO726" i="1"/>
  <c r="BS722" i="1"/>
  <c r="CA741" i="1"/>
  <c r="CE737" i="1"/>
  <c r="CI733" i="1"/>
  <c r="BO732" i="1"/>
  <c r="BS728" i="1"/>
  <c r="BW722" i="1"/>
  <c r="CE742" i="1"/>
  <c r="CI738" i="1"/>
  <c r="BW742" i="1"/>
  <c r="CE741" i="1"/>
  <c r="CA730" i="1"/>
  <c r="BS733" i="1"/>
  <c r="BW728" i="1"/>
  <c r="BO737" i="1"/>
  <c r="BK727" i="1"/>
  <c r="BK735" i="1"/>
  <c r="BK743" i="1"/>
  <c r="BK726" i="1"/>
  <c r="BK734" i="1"/>
  <c r="AB746" i="1"/>
  <c r="CJ733" i="1" s="1"/>
  <c r="BM702" i="1"/>
  <c r="BU701" i="1"/>
  <c r="CC699" i="1"/>
  <c r="BM692" i="1"/>
  <c r="BU692" i="1"/>
  <c r="CC702" i="1"/>
  <c r="BQ714" i="1"/>
  <c r="BU706" i="1"/>
  <c r="CC708" i="1"/>
  <c r="CG701" i="1"/>
  <c r="CG704" i="1"/>
  <c r="CG710" i="1"/>
  <c r="CG691" i="1"/>
  <c r="CC712" i="1"/>
  <c r="CC691" i="1"/>
  <c r="CC694" i="1"/>
  <c r="CC700" i="1"/>
  <c r="BY705" i="1"/>
  <c r="BY709" i="1"/>
  <c r="BY703" i="1"/>
  <c r="BY700" i="1"/>
  <c r="BU691" i="1"/>
  <c r="BU698" i="1"/>
  <c r="BU694" i="1"/>
  <c r="BQ697" i="1"/>
  <c r="BQ700" i="1"/>
  <c r="BQ710" i="1"/>
  <c r="BQ707" i="1"/>
  <c r="BM704" i="1"/>
  <c r="BM707" i="1"/>
  <c r="BM691" i="1"/>
  <c r="BM711" i="1"/>
  <c r="CC711" i="1"/>
  <c r="BQ698" i="1"/>
  <c r="BY702" i="1"/>
  <c r="CC714" i="1"/>
  <c r="CG711" i="1"/>
  <c r="AG694" i="1"/>
  <c r="AG702" i="1"/>
  <c r="BF694" i="1"/>
  <c r="AC715" i="1"/>
  <c r="BQ694" i="1"/>
  <c r="BY712" i="1"/>
  <c r="CC710" i="1"/>
  <c r="BQ709" i="1"/>
  <c r="BY696" i="1"/>
  <c r="CC695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Y691" i="1"/>
  <c r="BM703" i="1"/>
  <c r="BU709" i="1"/>
  <c r="BM712" i="1"/>
  <c r="BQ691" i="1"/>
  <c r="BU707" i="1"/>
  <c r="AH694" i="1"/>
  <c r="BQ712" i="1"/>
  <c r="BY711" i="1"/>
  <c r="CG694" i="1"/>
  <c r="BM709" i="1"/>
  <c r="BQ695" i="1"/>
  <c r="BY694" i="1"/>
  <c r="CG693" i="1"/>
  <c r="BM705" i="1"/>
  <c r="BQ701" i="1"/>
  <c r="BY699" i="1"/>
  <c r="CG692" i="1"/>
  <c r="CG707" i="1"/>
  <c r="CG713" i="1"/>
  <c r="CG700" i="1"/>
  <c r="CG702" i="1"/>
  <c r="CC693" i="1"/>
  <c r="CC698" i="1"/>
  <c r="BY697" i="1"/>
  <c r="BY714" i="1"/>
  <c r="BY708" i="1"/>
  <c r="BU693" i="1"/>
  <c r="BU704" i="1"/>
  <c r="BU708" i="1"/>
  <c r="BQ703" i="1"/>
  <c r="BQ693" i="1"/>
  <c r="BQ696" i="1"/>
  <c r="BM693" i="1"/>
  <c r="BM696" i="1"/>
  <c r="AI694" i="1"/>
  <c r="AI702" i="1"/>
  <c r="BF702" i="1"/>
  <c r="AB715" i="1"/>
  <c r="CJ695" i="1" s="1"/>
  <c r="D28" i="11"/>
  <c r="G28" i="11" s="1"/>
  <c r="CJ666" i="1"/>
  <c r="CJ677" i="1"/>
  <c r="CJ683" i="1"/>
  <c r="CJ672" i="1"/>
  <c r="CJ680" i="1"/>
  <c r="CJ673" i="1"/>
  <c r="AI663" i="1"/>
  <c r="BF661" i="1"/>
  <c r="AG671" i="1"/>
  <c r="BG663" i="1"/>
  <c r="AB61" i="9"/>
  <c r="AB653" i="1"/>
  <c r="BG632" i="1"/>
  <c r="AC653" i="1"/>
  <c r="AC622" i="1"/>
  <c r="AI601" i="1"/>
  <c r="AI609" i="1"/>
  <c r="X84" i="8"/>
  <c r="BG607" i="1"/>
  <c r="AB622" i="1"/>
  <c r="AG601" i="1"/>
  <c r="CJ588" i="1"/>
  <c r="CJ586" i="1"/>
  <c r="CJ587" i="1"/>
  <c r="CJ568" i="1"/>
  <c r="CJ583" i="1"/>
  <c r="CJ574" i="1"/>
  <c r="CJ578" i="1"/>
  <c r="CJ584" i="1"/>
  <c r="CJ576" i="1"/>
  <c r="CJ572" i="1"/>
  <c r="CJ585" i="1"/>
  <c r="CJ573" i="1"/>
  <c r="D25" i="11"/>
  <c r="G25" i="11" s="1"/>
  <c r="CJ590" i="1"/>
  <c r="CJ567" i="1"/>
  <c r="CJ580" i="1"/>
  <c r="CJ589" i="1"/>
  <c r="CJ571" i="1"/>
  <c r="CJ579" i="1"/>
  <c r="CJ577" i="1"/>
  <c r="CJ575" i="1"/>
  <c r="CJ581" i="1"/>
  <c r="CJ569" i="1"/>
  <c r="CJ570" i="1"/>
  <c r="CJ582" i="1"/>
  <c r="BL579" i="1"/>
  <c r="BP587" i="1"/>
  <c r="BT570" i="1"/>
  <c r="BX583" i="1"/>
  <c r="BX569" i="1"/>
  <c r="CB575" i="1"/>
  <c r="CF583" i="1"/>
  <c r="BL580" i="1"/>
  <c r="BP590" i="1"/>
  <c r="BP579" i="1"/>
  <c r="BT582" i="1"/>
  <c r="BX588" i="1"/>
  <c r="BX581" i="1"/>
  <c r="CB580" i="1"/>
  <c r="CF590" i="1"/>
  <c r="CF575" i="1"/>
  <c r="BL569" i="1"/>
  <c r="BL590" i="1"/>
  <c r="BP576" i="1"/>
  <c r="BT567" i="1"/>
  <c r="BT584" i="1"/>
  <c r="BX578" i="1"/>
  <c r="CB569" i="1"/>
  <c r="CB586" i="1"/>
  <c r="CF580" i="1"/>
  <c r="CF572" i="1"/>
  <c r="CB577" i="1"/>
  <c r="BT590" i="1"/>
  <c r="BL582" i="1"/>
  <c r="BT579" i="1"/>
  <c r="CF584" i="1"/>
  <c r="BX587" i="1"/>
  <c r="BX590" i="1"/>
  <c r="CF573" i="1"/>
  <c r="BX571" i="1"/>
  <c r="CB572" i="1"/>
  <c r="CF589" i="1"/>
  <c r="BF569" i="1"/>
  <c r="BF570" i="1" s="1"/>
  <c r="BL584" i="1"/>
  <c r="BL574" i="1"/>
  <c r="BP580" i="1"/>
  <c r="BT588" i="1"/>
  <c r="BX567" i="1"/>
  <c r="CB584" i="1"/>
  <c r="CB570" i="1"/>
  <c r="CF576" i="1"/>
  <c r="BL583" i="1"/>
  <c r="BP574" i="1"/>
  <c r="BP572" i="1"/>
  <c r="BT585" i="1"/>
  <c r="BX572" i="1"/>
  <c r="BX574" i="1"/>
  <c r="CB587" i="1"/>
  <c r="CF574" i="1"/>
  <c r="CF568" i="1"/>
  <c r="BL576" i="1"/>
  <c r="BP586" i="1"/>
  <c r="BP571" i="1"/>
  <c r="BT578" i="1"/>
  <c r="BX584" i="1"/>
  <c r="BX573" i="1"/>
  <c r="CB576" i="1"/>
  <c r="CF586" i="1"/>
  <c r="CF567" i="1"/>
  <c r="CF578" i="1"/>
  <c r="BX570" i="1"/>
  <c r="BT575" i="1"/>
  <c r="BL588" i="1"/>
  <c r="BX580" i="1"/>
  <c r="BL567" i="1"/>
  <c r="CB581" i="1"/>
  <c r="BL587" i="1"/>
  <c r="BP588" i="1"/>
  <c r="BT569" i="1"/>
  <c r="AF578" i="1"/>
  <c r="AC591" i="1"/>
  <c r="BL568" i="1"/>
  <c r="BP585" i="1"/>
  <c r="BP567" i="1"/>
  <c r="BT581" i="1"/>
  <c r="BX589" i="1"/>
  <c r="CB568" i="1"/>
  <c r="CF585" i="1"/>
  <c r="CF571" i="1"/>
  <c r="BL589" i="1"/>
  <c r="BL578" i="1"/>
  <c r="BP581" i="1"/>
  <c r="BT587" i="1"/>
  <c r="BT580" i="1"/>
  <c r="BX579" i="1"/>
  <c r="CB589" i="1"/>
  <c r="CB582" i="1"/>
  <c r="CF581" i="1"/>
  <c r="BL575" i="1"/>
  <c r="BP570" i="1"/>
  <c r="BP583" i="1"/>
  <c r="BT577" i="1"/>
  <c r="BX568" i="1"/>
  <c r="BX585" i="1"/>
  <c r="CB579" i="1"/>
  <c r="CF570" i="1"/>
  <c r="CF587" i="1"/>
  <c r="CB578" i="1"/>
  <c r="BX576" i="1"/>
  <c r="BP568" i="1"/>
  <c r="BL577" i="1"/>
  <c r="E24" i="11"/>
  <c r="CK553" i="1"/>
  <c r="CK549" i="1"/>
  <c r="CK554" i="1"/>
  <c r="CK543" i="1"/>
  <c r="CK558" i="1"/>
  <c r="CK541" i="1"/>
  <c r="CK555" i="1"/>
  <c r="CK557" i="1"/>
  <c r="CK542" i="1"/>
  <c r="CK537" i="1"/>
  <c r="CK551" i="1"/>
  <c r="CK559" i="1"/>
  <c r="CK550" i="1"/>
  <c r="CK536" i="1"/>
  <c r="CK547" i="1"/>
  <c r="CK545" i="1"/>
  <c r="CK546" i="1"/>
  <c r="CK538" i="1"/>
  <c r="CK539" i="1"/>
  <c r="G24" i="11"/>
  <c r="CK540" i="1"/>
  <c r="CJ537" i="1"/>
  <c r="CJ546" i="1"/>
  <c r="CJ540" i="1"/>
  <c r="CJ549" i="1"/>
  <c r="BL556" i="1"/>
  <c r="BP558" i="1"/>
  <c r="BP537" i="1"/>
  <c r="BT540" i="1"/>
  <c r="BX542" i="1"/>
  <c r="CB545" i="1"/>
  <c r="CF548" i="1"/>
  <c r="BL544" i="1"/>
  <c r="BP546" i="1"/>
  <c r="BT549" i="1"/>
  <c r="BX552" i="1"/>
  <c r="CB554" i="1"/>
  <c r="CF557" i="1"/>
  <c r="CF536" i="1"/>
  <c r="CF551" i="1"/>
  <c r="CB543" i="1"/>
  <c r="CB559" i="1"/>
  <c r="BX551" i="1"/>
  <c r="BT543" i="1"/>
  <c r="BT559" i="1"/>
  <c r="BP551" i="1"/>
  <c r="BL543" i="1"/>
  <c r="BL559" i="1"/>
  <c r="BL537" i="1"/>
  <c r="CB548" i="1"/>
  <c r="BP556" i="1"/>
  <c r="CB542" i="1"/>
  <c r="BL536" i="1"/>
  <c r="BT541" i="1"/>
  <c r="CB546" i="1"/>
  <c r="BX550" i="1"/>
  <c r="BT536" i="1"/>
  <c r="BP554" i="1"/>
  <c r="CB541" i="1"/>
  <c r="AJ539" i="1"/>
  <c r="BG536" i="1"/>
  <c r="BG539" i="1" s="1"/>
  <c r="BF547" i="1"/>
  <c r="BG544" i="1"/>
  <c r="BG547" i="1" s="1"/>
  <c r="CJ554" i="1"/>
  <c r="CJ550" i="1"/>
  <c r="CJ538" i="1"/>
  <c r="CJ544" i="1"/>
  <c r="BL550" i="1"/>
  <c r="BP553" i="1"/>
  <c r="BT556" i="1"/>
  <c r="BX558" i="1"/>
  <c r="BX537" i="1"/>
  <c r="CB540" i="1"/>
  <c r="CF542" i="1"/>
  <c r="BL538" i="1"/>
  <c r="BP541" i="1"/>
  <c r="BT544" i="1"/>
  <c r="BX546" i="1"/>
  <c r="CB549" i="1"/>
  <c r="CF552" i="1"/>
  <c r="CF539" i="1"/>
  <c r="CF555" i="1"/>
  <c r="CB547" i="1"/>
  <c r="BX539" i="1"/>
  <c r="BX555" i="1"/>
  <c r="BT547" i="1"/>
  <c r="BP539" i="1"/>
  <c r="BP555" i="1"/>
  <c r="BL547" i="1"/>
  <c r="BP540" i="1"/>
  <c r="CB537" i="1"/>
  <c r="BT558" i="1"/>
  <c r="CF545" i="1"/>
  <c r="BP549" i="1"/>
  <c r="BX554" i="1"/>
  <c r="CB536" i="1"/>
  <c r="BL542" i="1"/>
  <c r="CB553" i="1"/>
  <c r="BL541" i="1"/>
  <c r="CJ552" i="1"/>
  <c r="CF554" i="1"/>
  <c r="BX549" i="1"/>
  <c r="BX538" i="1"/>
  <c r="BT557" i="1"/>
  <c r="CJ545" i="1"/>
  <c r="CJ536" i="1"/>
  <c r="CJ553" i="1"/>
  <c r="CJ557" i="1"/>
  <c r="CJ542" i="1"/>
  <c r="BL545" i="1"/>
  <c r="BP548" i="1"/>
  <c r="BT550" i="1"/>
  <c r="BX553" i="1"/>
  <c r="CB556" i="1"/>
  <c r="CF558" i="1"/>
  <c r="CF537" i="1"/>
  <c r="BL554" i="1"/>
  <c r="BP557" i="1"/>
  <c r="BP536" i="1"/>
  <c r="BT538" i="1"/>
  <c r="BX541" i="1"/>
  <c r="CB544" i="1"/>
  <c r="CF546" i="1"/>
  <c r="CF543" i="1"/>
  <c r="CF559" i="1"/>
  <c r="BX543" i="1"/>
  <c r="BX559" i="1"/>
  <c r="BT551" i="1"/>
  <c r="BP543" i="1"/>
  <c r="BP559" i="1"/>
  <c r="BL551" i="1"/>
  <c r="BT542" i="1"/>
  <c r="CF540" i="1"/>
  <c r="BT537" i="1"/>
  <c r="BP538" i="1"/>
  <c r="CF549" i="1"/>
  <c r="BP545" i="1"/>
  <c r="CF556" i="1"/>
  <c r="AF508" i="1"/>
  <c r="BF514" i="1"/>
  <c r="BF516" i="1" s="1"/>
  <c r="BF507" i="1"/>
  <c r="BF508" i="1" s="1"/>
  <c r="CK490" i="1"/>
  <c r="CK496" i="1"/>
  <c r="BP479" i="1"/>
  <c r="BT477" i="1"/>
  <c r="CB492" i="1"/>
  <c r="CF488" i="1"/>
  <c r="BP494" i="1"/>
  <c r="BX497" i="1"/>
  <c r="CB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BL475" i="1"/>
  <c r="CB496" i="1"/>
  <c r="BT487" i="1"/>
  <c r="BX496" i="1"/>
  <c r="CF477" i="1"/>
  <c r="CF494" i="1"/>
  <c r="BP495" i="1"/>
  <c r="BP484" i="1"/>
  <c r="CB480" i="1"/>
  <c r="AB498" i="1"/>
  <c r="CJ476" i="1" s="1"/>
  <c r="CK484" i="1"/>
  <c r="CK481" i="1"/>
  <c r="CK495" i="1"/>
  <c r="CK478" i="1"/>
  <c r="CK486" i="1"/>
  <c r="BP496" i="1"/>
  <c r="BX480" i="1"/>
  <c r="CF495" i="1"/>
  <c r="BP488" i="1"/>
  <c r="BX476" i="1"/>
  <c r="CF483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P481" i="1"/>
  <c r="CF479" i="1"/>
  <c r="CB482" i="1"/>
  <c r="CB479" i="1"/>
  <c r="BL482" i="1"/>
  <c r="BL492" i="1"/>
  <c r="BP478" i="1"/>
  <c r="BT491" i="1"/>
  <c r="BX481" i="1"/>
  <c r="CB486" i="1"/>
  <c r="CF474" i="1"/>
  <c r="AH477" i="1"/>
  <c r="BG474" i="1"/>
  <c r="BG477" i="1" s="1"/>
  <c r="CK482" i="1"/>
  <c r="CK494" i="1"/>
  <c r="CK474" i="1"/>
  <c r="CK497" i="1"/>
  <c r="CK476" i="1"/>
  <c r="CK488" i="1"/>
  <c r="CK493" i="1"/>
  <c r="BL493" i="1"/>
  <c r="BT488" i="1"/>
  <c r="BX475" i="1"/>
  <c r="CF486" i="1"/>
  <c r="BL489" i="1"/>
  <c r="BT484" i="1"/>
  <c r="BX486" i="1"/>
  <c r="CF478" i="1"/>
  <c r="CF493" i="1"/>
  <c r="CF496" i="1"/>
  <c r="CF475" i="1"/>
  <c r="CB497" i="1"/>
  <c r="CB481" i="1"/>
  <c r="CB488" i="1"/>
  <c r="BX483" i="1"/>
  <c r="BX478" i="1"/>
  <c r="BX489" i="1"/>
  <c r="BX484" i="1"/>
  <c r="BT489" i="1"/>
  <c r="BT474" i="1"/>
  <c r="BT493" i="1"/>
  <c r="BT476" i="1"/>
  <c r="BP486" i="1"/>
  <c r="BP493" i="1"/>
  <c r="BP480" i="1"/>
  <c r="BL497" i="1"/>
  <c r="BL481" i="1"/>
  <c r="CK480" i="1"/>
  <c r="CF485" i="1"/>
  <c r="E21" i="11"/>
  <c r="CK447" i="1"/>
  <c r="CK454" i="1"/>
  <c r="CK462" i="1"/>
  <c r="CK452" i="1"/>
  <c r="CK444" i="1"/>
  <c r="CK458" i="1"/>
  <c r="CK456" i="1"/>
  <c r="CK466" i="1"/>
  <c r="CK450" i="1"/>
  <c r="CK448" i="1"/>
  <c r="CK463" i="1"/>
  <c r="CK455" i="1"/>
  <c r="CK460" i="1"/>
  <c r="CK464" i="1"/>
  <c r="CK465" i="1"/>
  <c r="CK446" i="1"/>
  <c r="CK461" i="1"/>
  <c r="CK451" i="1"/>
  <c r="CK459" i="1"/>
  <c r="CK457" i="1"/>
  <c r="CK453" i="1"/>
  <c r="CK449" i="1"/>
  <c r="CK445" i="1"/>
  <c r="BL453" i="1"/>
  <c r="BP459" i="1"/>
  <c r="BT457" i="1"/>
  <c r="BX447" i="1"/>
  <c r="BX449" i="1"/>
  <c r="CB457" i="1"/>
  <c r="CF463" i="1"/>
  <c r="BL456" i="1"/>
  <c r="BP448" i="1"/>
  <c r="BT464" i="1"/>
  <c r="CB456" i="1"/>
  <c r="CF448" i="1"/>
  <c r="BL444" i="1"/>
  <c r="BL465" i="1"/>
  <c r="BP451" i="1"/>
  <c r="BT446" i="1"/>
  <c r="BT459" i="1"/>
  <c r="BX453" i="1"/>
  <c r="CB444" i="1"/>
  <c r="CB461" i="1"/>
  <c r="CF455" i="1"/>
  <c r="BL450" i="1"/>
  <c r="BP458" i="1"/>
  <c r="BX466" i="1"/>
  <c r="CB446" i="1"/>
  <c r="CF454" i="1"/>
  <c r="BT445" i="1"/>
  <c r="CF453" i="1"/>
  <c r="BP450" i="1"/>
  <c r="CB465" i="1"/>
  <c r="BP444" i="1"/>
  <c r="BL459" i="1"/>
  <c r="CF466" i="1"/>
  <c r="CB445" i="1"/>
  <c r="BX446" i="1"/>
  <c r="AG446" i="1"/>
  <c r="BF451" i="1"/>
  <c r="BF454" i="1" s="1"/>
  <c r="BF445" i="1"/>
  <c r="BF446" i="1" s="1"/>
  <c r="AB467" i="1"/>
  <c r="BL448" i="1"/>
  <c r="BL446" i="1"/>
  <c r="BP454" i="1"/>
  <c r="BT460" i="1"/>
  <c r="BX458" i="1"/>
  <c r="CB448" i="1"/>
  <c r="CB450" i="1"/>
  <c r="CF458" i="1"/>
  <c r="BL447" i="1"/>
  <c r="BP463" i="1"/>
  <c r="BX455" i="1"/>
  <c r="CB447" i="1"/>
  <c r="CF459" i="1"/>
  <c r="BL451" i="1"/>
  <c r="BP461" i="1"/>
  <c r="BP446" i="1"/>
  <c r="BT453" i="1"/>
  <c r="BX459" i="1"/>
  <c r="BX448" i="1"/>
  <c r="CB451" i="1"/>
  <c r="CF461" i="1"/>
  <c r="CF450" i="1"/>
  <c r="BL457" i="1"/>
  <c r="BT465" i="1"/>
  <c r="BX445" i="1"/>
  <c r="CB453" i="1"/>
  <c r="BL443" i="1"/>
  <c r="BX451" i="1"/>
  <c r="CF451" i="1"/>
  <c r="BT463" i="1"/>
  <c r="CF460" i="1"/>
  <c r="BT456" i="1"/>
  <c r="BP462" i="1"/>
  <c r="BL449" i="1"/>
  <c r="CB458" i="1"/>
  <c r="CK443" i="1"/>
  <c r="BL455" i="1"/>
  <c r="BP449" i="1"/>
  <c r="BP447" i="1"/>
  <c r="BT455" i="1"/>
  <c r="BX461" i="1"/>
  <c r="CB455" i="1"/>
  <c r="CF449" i="1"/>
  <c r="CF443" i="1"/>
  <c r="BL462" i="1"/>
  <c r="BT458" i="1"/>
  <c r="BX450" i="1"/>
  <c r="CB466" i="1"/>
  <c r="BL458" i="1"/>
  <c r="BP445" i="1"/>
  <c r="BP466" i="1"/>
  <c r="BT452" i="1"/>
  <c r="BX443" i="1"/>
  <c r="BX460" i="1"/>
  <c r="CB454" i="1"/>
  <c r="CF445" i="1"/>
  <c r="CF462" i="1"/>
  <c r="BP464" i="1"/>
  <c r="BT444" i="1"/>
  <c r="BX452" i="1"/>
  <c r="CF464" i="1"/>
  <c r="BP453" i="1"/>
  <c r="BX457" i="1"/>
  <c r="BL461" i="1"/>
  <c r="BX462" i="1"/>
  <c r="CF446" i="1"/>
  <c r="CB452" i="1"/>
  <c r="BT443" i="1"/>
  <c r="BT461" i="1"/>
  <c r="BT454" i="1"/>
  <c r="BL454" i="1"/>
  <c r="E20" i="11"/>
  <c r="CK421" i="1"/>
  <c r="CK431" i="1"/>
  <c r="CK432" i="1"/>
  <c r="CK435" i="1"/>
  <c r="CK414" i="1"/>
  <c r="CK412" i="1"/>
  <c r="CK426" i="1"/>
  <c r="CK420" i="1"/>
  <c r="CK422" i="1"/>
  <c r="CK415" i="1"/>
  <c r="CK419" i="1"/>
  <c r="CK429" i="1"/>
  <c r="CK425" i="1"/>
  <c r="CK427" i="1"/>
  <c r="CK418" i="1"/>
  <c r="CK433" i="1"/>
  <c r="CK417" i="1"/>
  <c r="CK424" i="1"/>
  <c r="CK430" i="1"/>
  <c r="CK428" i="1"/>
  <c r="CK413" i="1"/>
  <c r="CK416" i="1"/>
  <c r="CK423" i="1"/>
  <c r="CK434" i="1"/>
  <c r="BF423" i="1"/>
  <c r="AB436" i="1"/>
  <c r="CK383" i="1"/>
  <c r="AB10" i="8"/>
  <c r="B31" i="8"/>
  <c r="B71" i="8" s="1"/>
  <c r="AC29" i="8"/>
  <c r="AB28" i="8"/>
  <c r="AC25" i="8"/>
  <c r="AB24" i="8"/>
  <c r="AC21" i="8"/>
  <c r="AB20" i="8"/>
  <c r="AC19" i="8"/>
  <c r="AC15" i="8"/>
  <c r="AC13" i="8"/>
  <c r="AC11" i="8"/>
  <c r="F31" i="8"/>
  <c r="F74" i="8" s="1"/>
  <c r="AA31" i="8"/>
  <c r="G31" i="8"/>
  <c r="G89" i="8" s="1"/>
  <c r="C31" i="8"/>
  <c r="C93" i="8" s="1"/>
  <c r="AC9" i="8"/>
  <c r="AB8" i="8"/>
  <c r="Y31" i="8"/>
  <c r="Y75" i="8" s="1"/>
  <c r="U31" i="8"/>
  <c r="U79" i="8" s="1"/>
  <c r="AC7" i="8"/>
  <c r="E31" i="8"/>
  <c r="BF381" i="1"/>
  <c r="AF384" i="1"/>
  <c r="AG384" i="1"/>
  <c r="BG382" i="1"/>
  <c r="BF389" i="1"/>
  <c r="AH392" i="1"/>
  <c r="AF392" i="1"/>
  <c r="BF390" i="1"/>
  <c r="BM389" i="1"/>
  <c r="BM399" i="1"/>
  <c r="BM383" i="1"/>
  <c r="BM390" i="1"/>
  <c r="BM392" i="1"/>
  <c r="BM393" i="1"/>
  <c r="BM404" i="1"/>
  <c r="BM396" i="1"/>
  <c r="BM395" i="1"/>
  <c r="BM402" i="1"/>
  <c r="BM386" i="1"/>
  <c r="BM400" i="1"/>
  <c r="BM401" i="1"/>
  <c r="BM388" i="1"/>
  <c r="BM381" i="1"/>
  <c r="BM391" i="1"/>
  <c r="BM398" i="1"/>
  <c r="BM382" i="1"/>
  <c r="BQ404" i="1"/>
  <c r="BQ395" i="1"/>
  <c r="BQ402" i="1"/>
  <c r="BQ386" i="1"/>
  <c r="BQ385" i="1"/>
  <c r="BQ396" i="1"/>
  <c r="BQ389" i="1"/>
  <c r="BQ384" i="1"/>
  <c r="BQ391" i="1"/>
  <c r="BQ398" i="1"/>
  <c r="BQ382" i="1"/>
  <c r="BQ393" i="1"/>
  <c r="BQ397" i="1"/>
  <c r="BQ392" i="1"/>
  <c r="BQ403" i="1"/>
  <c r="BQ387" i="1"/>
  <c r="BQ394" i="1"/>
  <c r="BQ401" i="1"/>
  <c r="BU404" i="1"/>
  <c r="BU381" i="1"/>
  <c r="BU399" i="1"/>
  <c r="BU383" i="1"/>
  <c r="BU390" i="1"/>
  <c r="BU400" i="1"/>
  <c r="BU389" i="1"/>
  <c r="BU395" i="1"/>
  <c r="BU402" i="1"/>
  <c r="BU386" i="1"/>
  <c r="BU385" i="1"/>
  <c r="BU396" i="1"/>
  <c r="BU391" i="1"/>
  <c r="BU398" i="1"/>
  <c r="BU382" i="1"/>
  <c r="BU384" i="1"/>
  <c r="BU393" i="1"/>
  <c r="BY400" i="1"/>
  <c r="BY388" i="1"/>
  <c r="BY397" i="1"/>
  <c r="BY384" i="1"/>
  <c r="BY395" i="1"/>
  <c r="BY402" i="1"/>
  <c r="BY386" i="1"/>
  <c r="BY401" i="1"/>
  <c r="BY396" i="1"/>
  <c r="BY404" i="1"/>
  <c r="BY392" i="1"/>
  <c r="BY391" i="1"/>
  <c r="BY398" i="1"/>
  <c r="BY382" i="1"/>
  <c r="BY381" i="1"/>
  <c r="BY403" i="1"/>
  <c r="BY387" i="1"/>
  <c r="BY394" i="1"/>
  <c r="BY385" i="1"/>
  <c r="CC397" i="1"/>
  <c r="CC404" i="1"/>
  <c r="CC399" i="1"/>
  <c r="CC383" i="1"/>
  <c r="CC390" i="1"/>
  <c r="CC393" i="1"/>
  <c r="CC395" i="1"/>
  <c r="CC402" i="1"/>
  <c r="CC386" i="1"/>
  <c r="CC384" i="1"/>
  <c r="CC401" i="1"/>
  <c r="CC381" i="1"/>
  <c r="CC391" i="1"/>
  <c r="CC398" i="1"/>
  <c r="CC382" i="1"/>
  <c r="CC392" i="1"/>
  <c r="CG400" i="1"/>
  <c r="CG392" i="1"/>
  <c r="CG395" i="1"/>
  <c r="CG402" i="1"/>
  <c r="CG386" i="1"/>
  <c r="CG385" i="1"/>
  <c r="CG381" i="1"/>
  <c r="CG388" i="1"/>
  <c r="CG389" i="1"/>
  <c r="CG391" i="1"/>
  <c r="CG398" i="1"/>
  <c r="CG382" i="1"/>
  <c r="CG393" i="1"/>
  <c r="CG396" i="1"/>
  <c r="CG404" i="1"/>
  <c r="CG397" i="1"/>
  <c r="CG403" i="1"/>
  <c r="CG387" i="1"/>
  <c r="CG394" i="1"/>
  <c r="CG401" i="1"/>
  <c r="M73" i="8"/>
  <c r="P82" i="8"/>
  <c r="L86" i="8"/>
  <c r="M79" i="8"/>
  <c r="X94" i="8"/>
  <c r="V80" i="8"/>
  <c r="R79" i="8"/>
  <c r="M83" i="8"/>
  <c r="T76" i="8"/>
  <c r="T84" i="8"/>
  <c r="T80" i="8"/>
  <c r="I78" i="8"/>
  <c r="I93" i="8"/>
  <c r="P94" i="8"/>
  <c r="T89" i="8"/>
  <c r="CC396" i="1"/>
  <c r="CC388" i="1"/>
  <c r="D31" i="8"/>
  <c r="D76" i="8" s="1"/>
  <c r="BM397" i="1"/>
  <c r="BQ400" i="1"/>
  <c r="BU397" i="1"/>
  <c r="D60" i="8"/>
  <c r="H60" i="8"/>
  <c r="C61" i="8"/>
  <c r="AC61" i="8" s="1"/>
  <c r="BG384" i="1"/>
  <c r="BG392" i="1"/>
  <c r="BF383" i="1"/>
  <c r="AB405" i="1"/>
  <c r="AB61" i="8"/>
  <c r="E18" i="11"/>
  <c r="CK359" i="1"/>
  <c r="CK363" i="1"/>
  <c r="CK362" i="1"/>
  <c r="CK352" i="1"/>
  <c r="CK364" i="1"/>
  <c r="CK354" i="1"/>
  <c r="CK366" i="1"/>
  <c r="CK370" i="1"/>
  <c r="CK355" i="1"/>
  <c r="CK369" i="1"/>
  <c r="CK368" i="1"/>
  <c r="CK360" i="1"/>
  <c r="CK372" i="1"/>
  <c r="CK371" i="1"/>
  <c r="CK373" i="1"/>
  <c r="CK356" i="1"/>
  <c r="CK351" i="1"/>
  <c r="CK350" i="1"/>
  <c r="CK361" i="1"/>
  <c r="CK358" i="1"/>
  <c r="CK353" i="1"/>
  <c r="CK365" i="1"/>
  <c r="CK367" i="1"/>
  <c r="CK357" i="1"/>
  <c r="BR368" i="1"/>
  <c r="BV350" i="1"/>
  <c r="CD354" i="1"/>
  <c r="BN360" i="1"/>
  <c r="BV366" i="1"/>
  <c r="CD370" i="1"/>
  <c r="CH352" i="1"/>
  <c r="BR370" i="1"/>
  <c r="CD358" i="1"/>
  <c r="BV368" i="1"/>
  <c r="BR354" i="1"/>
  <c r="CH366" i="1"/>
  <c r="BN358" i="1"/>
  <c r="BG351" i="1"/>
  <c r="BG353" i="1" s="1"/>
  <c r="AH361" i="1"/>
  <c r="BN365" i="1"/>
  <c r="BR369" i="1"/>
  <c r="BR353" i="1"/>
  <c r="BV357" i="1"/>
  <c r="BZ361" i="1"/>
  <c r="CD365" i="1"/>
  <c r="CH369" i="1"/>
  <c r="CH353" i="1"/>
  <c r="BN367" i="1"/>
  <c r="BN351" i="1"/>
  <c r="BR359" i="1"/>
  <c r="BV367" i="1"/>
  <c r="BV351" i="1"/>
  <c r="BZ359" i="1"/>
  <c r="CD367" i="1"/>
  <c r="CD351" i="1"/>
  <c r="CH359" i="1"/>
  <c r="BN356" i="1"/>
  <c r="BV372" i="1"/>
  <c r="BZ364" i="1"/>
  <c r="CD356" i="1"/>
  <c r="BR358" i="1"/>
  <c r="BZ362" i="1"/>
  <c r="CH368" i="1"/>
  <c r="BN350" i="1"/>
  <c r="BV354" i="1"/>
  <c r="CD360" i="1"/>
  <c r="BR350" i="1"/>
  <c r="CH360" i="1"/>
  <c r="BZ350" i="1"/>
  <c r="BV358" i="1"/>
  <c r="BN362" i="1"/>
  <c r="CD368" i="1"/>
  <c r="BN373" i="1"/>
  <c r="BR373" i="1"/>
  <c r="BV373" i="1"/>
  <c r="BZ373" i="1"/>
  <c r="CD373" i="1"/>
  <c r="CH373" i="1"/>
  <c r="AH353" i="1"/>
  <c r="BN361" i="1"/>
  <c r="BR365" i="1"/>
  <c r="BV369" i="1"/>
  <c r="BV353" i="1"/>
  <c r="BZ357" i="1"/>
  <c r="CD361" i="1"/>
  <c r="CH365" i="1"/>
  <c r="BN363" i="1"/>
  <c r="BR371" i="1"/>
  <c r="BR355" i="1"/>
  <c r="BV363" i="1"/>
  <c r="BZ371" i="1"/>
  <c r="BZ355" i="1"/>
  <c r="CD363" i="1"/>
  <c r="CH371" i="1"/>
  <c r="CH355" i="1"/>
  <c r="BR372" i="1"/>
  <c r="BV364" i="1"/>
  <c r="BZ356" i="1"/>
  <c r="CH372" i="1"/>
  <c r="BV370" i="1"/>
  <c r="BZ352" i="1"/>
  <c r="CH358" i="1"/>
  <c r="BR362" i="1"/>
  <c r="BZ368" i="1"/>
  <c r="CD350" i="1"/>
  <c r="BZ360" i="1"/>
  <c r="AB374" i="1"/>
  <c r="CJ319" i="1"/>
  <c r="CJ327" i="1"/>
  <c r="CJ342" i="1"/>
  <c r="CJ338" i="1"/>
  <c r="CJ329" i="1"/>
  <c r="CJ321" i="1"/>
  <c r="CJ331" i="1"/>
  <c r="CJ323" i="1"/>
  <c r="CJ330" i="1"/>
  <c r="CJ341" i="1"/>
  <c r="CJ335" i="1"/>
  <c r="CJ325" i="1"/>
  <c r="CJ337" i="1"/>
  <c r="CJ340" i="1"/>
  <c r="D17" i="11"/>
  <c r="G17" i="11" s="1"/>
  <c r="CJ322" i="1"/>
  <c r="CJ334" i="1"/>
  <c r="CJ333" i="1"/>
  <c r="CJ339" i="1"/>
  <c r="CJ320" i="1"/>
  <c r="CJ326" i="1"/>
  <c r="CJ324" i="1"/>
  <c r="CJ328" i="1"/>
  <c r="CJ332" i="1"/>
  <c r="CJ336" i="1"/>
  <c r="CK324" i="1"/>
  <c r="CK322" i="1"/>
  <c r="CK332" i="1"/>
  <c r="CK328" i="1"/>
  <c r="BM328" i="1"/>
  <c r="BQ332" i="1"/>
  <c r="BQ342" i="1"/>
  <c r="BU320" i="1"/>
  <c r="BY324" i="1"/>
  <c r="CC328" i="1"/>
  <c r="CG332" i="1"/>
  <c r="CG341" i="1"/>
  <c r="BM330" i="1"/>
  <c r="BQ322" i="1"/>
  <c r="BY338" i="1"/>
  <c r="CC330" i="1"/>
  <c r="CG326" i="1"/>
  <c r="BM331" i="1"/>
  <c r="BQ340" i="1"/>
  <c r="BQ323" i="1"/>
  <c r="BU331" i="1"/>
  <c r="BY342" i="1"/>
  <c r="BY323" i="1"/>
  <c r="CC331" i="1"/>
  <c r="CG340" i="1"/>
  <c r="CG323" i="1"/>
  <c r="BM326" i="1"/>
  <c r="BQ339" i="1"/>
  <c r="BY334" i="1"/>
  <c r="CC322" i="1"/>
  <c r="BU325" i="1"/>
  <c r="CG333" i="1"/>
  <c r="BM333" i="1"/>
  <c r="BU339" i="1"/>
  <c r="CG325" i="1"/>
  <c r="BY321" i="1"/>
  <c r="BQ321" i="1"/>
  <c r="CC336" i="1"/>
  <c r="BU321" i="1"/>
  <c r="BM336" i="1"/>
  <c r="BG320" i="1"/>
  <c r="BG322" i="1" s="1"/>
  <c r="AH330" i="1"/>
  <c r="CK340" i="1"/>
  <c r="CK331" i="1"/>
  <c r="CK335" i="1"/>
  <c r="CK334" i="1"/>
  <c r="BM324" i="1"/>
  <c r="BQ328" i="1"/>
  <c r="BU332" i="1"/>
  <c r="BU342" i="1"/>
  <c r="BY320" i="1"/>
  <c r="CC324" i="1"/>
  <c r="CG328" i="1"/>
  <c r="BM322" i="1"/>
  <c r="BU338" i="1"/>
  <c r="BY330" i="1"/>
  <c r="CC326" i="1"/>
  <c r="CG339" i="1"/>
  <c r="BM327" i="1"/>
  <c r="BQ335" i="1"/>
  <c r="BQ319" i="1"/>
  <c r="BU327" i="1"/>
  <c r="BY335" i="1"/>
  <c r="BY319" i="1"/>
  <c r="CC327" i="1"/>
  <c r="CG335" i="1"/>
  <c r="CG319" i="1"/>
  <c r="BM342" i="1"/>
  <c r="BU334" i="1"/>
  <c r="BY326" i="1"/>
  <c r="CG338" i="1"/>
  <c r="BM325" i="1"/>
  <c r="BY333" i="1"/>
  <c r="CG342" i="1"/>
  <c r="BM340" i="1"/>
  <c r="BY325" i="1"/>
  <c r="CG337" i="1"/>
  <c r="BY337" i="1"/>
  <c r="BQ329" i="1"/>
  <c r="BU337" i="1"/>
  <c r="BY329" i="1"/>
  <c r="CK327" i="1"/>
  <c r="CK319" i="1"/>
  <c r="CK330" i="1"/>
  <c r="CK338" i="1"/>
  <c r="CK336" i="1"/>
  <c r="CK326" i="1"/>
  <c r="CK320" i="1"/>
  <c r="BM320" i="1"/>
  <c r="BQ324" i="1"/>
  <c r="BU328" i="1"/>
  <c r="BY332" i="1"/>
  <c r="BY339" i="1"/>
  <c r="CC320" i="1"/>
  <c r="CG324" i="1"/>
  <c r="BQ338" i="1"/>
  <c r="BU330" i="1"/>
  <c r="BY322" i="1"/>
  <c r="CC342" i="1"/>
  <c r="BM339" i="1"/>
  <c r="BM323" i="1"/>
  <c r="BQ331" i="1"/>
  <c r="BU341" i="1"/>
  <c r="BU323" i="1"/>
  <c r="BY331" i="1"/>
  <c r="CC339" i="1"/>
  <c r="CC323" i="1"/>
  <c r="CG331" i="1"/>
  <c r="BQ334" i="1"/>
  <c r="BY341" i="1"/>
  <c r="CG330" i="1"/>
  <c r="BQ333" i="1"/>
  <c r="BQ325" i="1"/>
  <c r="CC333" i="1"/>
  <c r="BQ337" i="1"/>
  <c r="BF321" i="1"/>
  <c r="BF322" i="1" s="1"/>
  <c r="BF291" i="1"/>
  <c r="BK303" i="1"/>
  <c r="BS308" i="1"/>
  <c r="BW289" i="1"/>
  <c r="CA297" i="1"/>
  <c r="CE305" i="1"/>
  <c r="CI309" i="1"/>
  <c r="CI311" i="1"/>
  <c r="CI298" i="1"/>
  <c r="CE300" i="1"/>
  <c r="CE288" i="1"/>
  <c r="CE306" i="1"/>
  <c r="CA308" i="1"/>
  <c r="CA307" i="1"/>
  <c r="CA298" i="1"/>
  <c r="BW293" i="1"/>
  <c r="BW288" i="1"/>
  <c r="BS290" i="1"/>
  <c r="BS289" i="1"/>
  <c r="BS307" i="1"/>
  <c r="BO298" i="1"/>
  <c r="BO297" i="1"/>
  <c r="BK295" i="1"/>
  <c r="BK306" i="1"/>
  <c r="BK289" i="1"/>
  <c r="BK292" i="1"/>
  <c r="BS295" i="1"/>
  <c r="BW294" i="1"/>
  <c r="CE289" i="1"/>
  <c r="BK293" i="1"/>
  <c r="BO293" i="1"/>
  <c r="BS301" i="1"/>
  <c r="CA310" i="1"/>
  <c r="CE291" i="1"/>
  <c r="CI299" i="1"/>
  <c r="BW298" i="1"/>
  <c r="BW309" i="1"/>
  <c r="BO308" i="1"/>
  <c r="BS300" i="1"/>
  <c r="CA294" i="1"/>
  <c r="BS299" i="1"/>
  <c r="CE293" i="1"/>
  <c r="CE303" i="1"/>
  <c r="CI308" i="1"/>
  <c r="BO303" i="1"/>
  <c r="BS303" i="1"/>
  <c r="BW311" i="1"/>
  <c r="CA292" i="1"/>
  <c r="CE296" i="1"/>
  <c r="CI293" i="1"/>
  <c r="CI304" i="1"/>
  <c r="CI291" i="1"/>
  <c r="CE301" i="1"/>
  <c r="CE304" i="1"/>
  <c r="CE299" i="1"/>
  <c r="CA309" i="1"/>
  <c r="CA296" i="1"/>
  <c r="BW302" i="1"/>
  <c r="BW290" i="1"/>
  <c r="BW304" i="1"/>
  <c r="BS310" i="1"/>
  <c r="BS305" i="1"/>
  <c r="BS296" i="1"/>
  <c r="BO295" i="1"/>
  <c r="BO290" i="1"/>
  <c r="BK288" i="1"/>
  <c r="BK291" i="1"/>
  <c r="BK305" i="1"/>
  <c r="BO310" i="1"/>
  <c r="BS309" i="1"/>
  <c r="CA304" i="1"/>
  <c r="CI303" i="1"/>
  <c r="BK311" i="1"/>
  <c r="BO292" i="1"/>
  <c r="BW301" i="1"/>
  <c r="CA301" i="1"/>
  <c r="CE309" i="1"/>
  <c r="CI294" i="1"/>
  <c r="BK301" i="1"/>
  <c r="CE307" i="1"/>
  <c r="CA293" i="1"/>
  <c r="BW308" i="1"/>
  <c r="BW307" i="1"/>
  <c r="CA290" i="1"/>
  <c r="BK299" i="1"/>
  <c r="BK302" i="1"/>
  <c r="BO311" i="1"/>
  <c r="BS292" i="1"/>
  <c r="BW305" i="1"/>
  <c r="BG290" i="1"/>
  <c r="BG291" i="1" s="1"/>
  <c r="AC312" i="1"/>
  <c r="CK300" i="1" s="1"/>
  <c r="BK290" i="1"/>
  <c r="BO294" i="1"/>
  <c r="BS302" i="1"/>
  <c r="BW310" i="1"/>
  <c r="CE311" i="1"/>
  <c r="CI292" i="1"/>
  <c r="CI290" i="1"/>
  <c r="CI289" i="1"/>
  <c r="CI307" i="1"/>
  <c r="CE298" i="1"/>
  <c r="CE297" i="1"/>
  <c r="CA295" i="1"/>
  <c r="CA306" i="1"/>
  <c r="CA289" i="1"/>
  <c r="BW303" i="1"/>
  <c r="BW306" i="1"/>
  <c r="BW297" i="1"/>
  <c r="BS311" i="1"/>
  <c r="BS298" i="1"/>
  <c r="BO300" i="1"/>
  <c r="BO288" i="1"/>
  <c r="BO306" i="1"/>
  <c r="BK308" i="1"/>
  <c r="BK307" i="1"/>
  <c r="BO305" i="1"/>
  <c r="BW300" i="1"/>
  <c r="CA303" i="1"/>
  <c r="CI302" i="1"/>
  <c r="BO307" i="1"/>
  <c r="CA300" i="1"/>
  <c r="CE308" i="1"/>
  <c r="CE292" i="1"/>
  <c r="AB312" i="1"/>
  <c r="CJ304" i="1" s="1"/>
  <c r="BG260" i="1"/>
  <c r="BF268" i="1"/>
  <c r="N31" i="5"/>
  <c r="N92" i="5" s="1"/>
  <c r="CJ245" i="1"/>
  <c r="BG227" i="1"/>
  <c r="BG229" i="1" s="1"/>
  <c r="AI229" i="1"/>
  <c r="BF235" i="1"/>
  <c r="AH237" i="1"/>
  <c r="CH236" i="1"/>
  <c r="CH247" i="1"/>
  <c r="CH233" i="1"/>
  <c r="CH245" i="1"/>
  <c r="CH248" i="1"/>
  <c r="CH230" i="1"/>
  <c r="CH242" i="1"/>
  <c r="CH227" i="1"/>
  <c r="CH238" i="1"/>
  <c r="CH232" i="1"/>
  <c r="CH241" i="1"/>
  <c r="CH243" i="1"/>
  <c r="CH228" i="1"/>
  <c r="CH231" i="1"/>
  <c r="CH237" i="1"/>
  <c r="CH244" i="1"/>
  <c r="CH235" i="1"/>
  <c r="CH239" i="1"/>
  <c r="CH229" i="1"/>
  <c r="CH240" i="1"/>
  <c r="CD243" i="1"/>
  <c r="CD248" i="1"/>
  <c r="CD239" i="1"/>
  <c r="CD235" i="1"/>
  <c r="CD229" i="1"/>
  <c r="CD238" i="1"/>
  <c r="CD237" i="1"/>
  <c r="CD244" i="1"/>
  <c r="CD226" i="1"/>
  <c r="CD249" i="1"/>
  <c r="CD230" i="1"/>
  <c r="CD234" i="1"/>
  <c r="CD246" i="1"/>
  <c r="CD247" i="1"/>
  <c r="CD233" i="1"/>
  <c r="CD227" i="1"/>
  <c r="BZ234" i="1"/>
  <c r="BZ235" i="1"/>
  <c r="BZ236" i="1"/>
  <c r="BZ229" i="1"/>
  <c r="BZ240" i="1"/>
  <c r="BZ246" i="1"/>
  <c r="BZ232" i="1"/>
  <c r="BZ247" i="1"/>
  <c r="BZ233" i="1"/>
  <c r="BZ226" i="1"/>
  <c r="BZ242" i="1"/>
  <c r="BZ228" i="1"/>
  <c r="BZ237" i="1"/>
  <c r="BZ230" i="1"/>
  <c r="BZ239" i="1"/>
  <c r="BZ244" i="1"/>
  <c r="BZ249" i="1"/>
  <c r="BZ241" i="1"/>
  <c r="BZ245" i="1"/>
  <c r="BV245" i="1"/>
  <c r="BV239" i="1"/>
  <c r="BV226" i="1"/>
  <c r="BV228" i="1"/>
  <c r="BV240" i="1"/>
  <c r="BV234" i="1"/>
  <c r="BV242" i="1"/>
  <c r="BV236" i="1"/>
  <c r="BV237" i="1"/>
  <c r="BV243" i="1"/>
  <c r="BV248" i="1"/>
  <c r="BV247" i="1"/>
  <c r="BV235" i="1"/>
  <c r="BV244" i="1"/>
  <c r="BV241" i="1"/>
  <c r="BV230" i="1"/>
  <c r="BV249" i="1"/>
  <c r="BV231" i="1"/>
  <c r="BV232" i="1"/>
  <c r="BR233" i="1"/>
  <c r="BR237" i="1"/>
  <c r="BR228" i="1"/>
  <c r="BR235" i="1"/>
  <c r="BR248" i="1"/>
  <c r="BR230" i="1"/>
  <c r="BR229" i="1"/>
  <c r="BR240" i="1"/>
  <c r="BR244" i="1"/>
  <c r="BR232" i="1"/>
  <c r="BR241" i="1"/>
  <c r="BR249" i="1"/>
  <c r="BR227" i="1"/>
  <c r="BR226" i="1"/>
  <c r="BR245" i="1"/>
  <c r="BR239" i="1"/>
  <c r="BR242" i="1"/>
  <c r="BN248" i="1"/>
  <c r="BN246" i="1"/>
  <c r="BN238" i="1"/>
  <c r="BN227" i="1"/>
  <c r="BN235" i="1"/>
  <c r="BN242" i="1"/>
  <c r="BN228" i="1"/>
  <c r="BN232" i="1"/>
  <c r="BN249" i="1"/>
  <c r="BN236" i="1"/>
  <c r="BN244" i="1"/>
  <c r="BN245" i="1"/>
  <c r="BN229" i="1"/>
  <c r="BN247" i="1"/>
  <c r="BN233" i="1"/>
  <c r="BN237" i="1"/>
  <c r="CJ234" i="1"/>
  <c r="CJ227" i="1"/>
  <c r="CH234" i="1"/>
  <c r="CJ241" i="1"/>
  <c r="H31" i="5"/>
  <c r="H72" i="5" s="1"/>
  <c r="H10" i="10"/>
  <c r="AG229" i="1"/>
  <c r="AK229" i="1"/>
  <c r="AO229" i="1"/>
  <c r="AS229" i="1"/>
  <c r="AW229" i="1"/>
  <c r="BA229" i="1"/>
  <c r="BE229" i="1"/>
  <c r="BF236" i="1"/>
  <c r="BG237" i="1"/>
  <c r="AC250" i="1"/>
  <c r="BF195" i="1"/>
  <c r="AF198" i="1"/>
  <c r="AG198" i="1"/>
  <c r="BG196" i="1"/>
  <c r="BG198" i="1" s="1"/>
  <c r="AJ198" i="1"/>
  <c r="BF197" i="1"/>
  <c r="BF204" i="1"/>
  <c r="BF206" i="1" s="1"/>
  <c r="AF206" i="1"/>
  <c r="CI212" i="1"/>
  <c r="CI214" i="1"/>
  <c r="CI204" i="1"/>
  <c r="CI217" i="1"/>
  <c r="CI199" i="1"/>
  <c r="CI216" i="1"/>
  <c r="CI205" i="1"/>
  <c r="CI206" i="1"/>
  <c r="CI207" i="1"/>
  <c r="CI200" i="1"/>
  <c r="CI203" i="1"/>
  <c r="CI201" i="1"/>
  <c r="CI210" i="1"/>
  <c r="CI202" i="1"/>
  <c r="CI213" i="1"/>
  <c r="CI211" i="1"/>
  <c r="CI218" i="1"/>
  <c r="CI198" i="1"/>
  <c r="CI208" i="1"/>
  <c r="CI195" i="1"/>
  <c r="CE198" i="1"/>
  <c r="CE201" i="1"/>
  <c r="CE214" i="1"/>
  <c r="CE207" i="1"/>
  <c r="CE204" i="1"/>
  <c r="CE208" i="1"/>
  <c r="CE199" i="1"/>
  <c r="CE217" i="1"/>
  <c r="CE197" i="1"/>
  <c r="CE195" i="1"/>
  <c r="CE205" i="1"/>
  <c r="CE218" i="1"/>
  <c r="CE213" i="1"/>
  <c r="CE211" i="1"/>
  <c r="CE212" i="1"/>
  <c r="CE206" i="1"/>
  <c r="CE216" i="1"/>
  <c r="CE202" i="1"/>
  <c r="CE210" i="1"/>
  <c r="CA213" i="1"/>
  <c r="CA207" i="1"/>
  <c r="CA209" i="1"/>
  <c r="CA206" i="1"/>
  <c r="CA216" i="1"/>
  <c r="CA215" i="1"/>
  <c r="CA201" i="1"/>
  <c r="CA200" i="1"/>
  <c r="CA211" i="1"/>
  <c r="CA214" i="1"/>
  <c r="CA199" i="1"/>
  <c r="CA208" i="1"/>
  <c r="CA197" i="1"/>
  <c r="CA195" i="1"/>
  <c r="CA203" i="1"/>
  <c r="CA210" i="1"/>
  <c r="CA198" i="1"/>
  <c r="BW195" i="1"/>
  <c r="BW199" i="1"/>
  <c r="BW209" i="1"/>
  <c r="BW211" i="1"/>
  <c r="BW217" i="1"/>
  <c r="BW212" i="1"/>
  <c r="BW203" i="1"/>
  <c r="BW214" i="1"/>
  <c r="BW216" i="1"/>
  <c r="BW208" i="1"/>
  <c r="BW210" i="1"/>
  <c r="BW215" i="1"/>
  <c r="BW198" i="1"/>
  <c r="BW197" i="1"/>
  <c r="BW213" i="1"/>
  <c r="BW218" i="1"/>
  <c r="BW200" i="1"/>
  <c r="BW205" i="1"/>
  <c r="BS203" i="1"/>
  <c r="BS217" i="1"/>
  <c r="BS199" i="1"/>
  <c r="BS195" i="1"/>
  <c r="BS206" i="1"/>
  <c r="BS198" i="1"/>
  <c r="BS197" i="1"/>
  <c r="BS201" i="1"/>
  <c r="BS210" i="1"/>
  <c r="BS196" i="1"/>
  <c r="BS212" i="1"/>
  <c r="BS207" i="1"/>
  <c r="BS209" i="1"/>
  <c r="BS205" i="1"/>
  <c r="BS218" i="1"/>
  <c r="BS211" i="1"/>
  <c r="BS208" i="1"/>
  <c r="BS216" i="1"/>
  <c r="BO217" i="1"/>
  <c r="BO214" i="1"/>
  <c r="BO208" i="1"/>
  <c r="BO207" i="1"/>
  <c r="BO210" i="1"/>
  <c r="BO211" i="1"/>
  <c r="BO206" i="1"/>
  <c r="BO215" i="1"/>
  <c r="BO196" i="1"/>
  <c r="BO199" i="1"/>
  <c r="BO218" i="1"/>
  <c r="BO203" i="1"/>
  <c r="BO205" i="1"/>
  <c r="BO198" i="1"/>
  <c r="BO216" i="1"/>
  <c r="BO202" i="1"/>
  <c r="BO204" i="1"/>
  <c r="BK206" i="1"/>
  <c r="BK216" i="1"/>
  <c r="BK217" i="1"/>
  <c r="BK201" i="1"/>
  <c r="BK205" i="1"/>
  <c r="BK208" i="1"/>
  <c r="BK207" i="1"/>
  <c r="BK203" i="1"/>
  <c r="BK202" i="1"/>
  <c r="BK197" i="1"/>
  <c r="BK200" i="1"/>
  <c r="BK214" i="1"/>
  <c r="BK209" i="1"/>
  <c r="BK199" i="1"/>
  <c r="BK213" i="1"/>
  <c r="BK195" i="1"/>
  <c r="BK218" i="1"/>
  <c r="BK211" i="1"/>
  <c r="AC219" i="1"/>
  <c r="CK201" i="1" s="1"/>
  <c r="CK195" i="1"/>
  <c r="AB219" i="1"/>
  <c r="BO197" i="1"/>
  <c r="CE215" i="1"/>
  <c r="CE196" i="1"/>
  <c r="BW201" i="1"/>
  <c r="CJ215" i="1"/>
  <c r="Z31" i="9"/>
  <c r="Z76" i="9" s="1"/>
  <c r="BS214" i="1"/>
  <c r="CI209" i="1"/>
  <c r="CA212" i="1"/>
  <c r="CA196" i="1"/>
  <c r="BK204" i="1"/>
  <c r="AW198" i="1"/>
  <c r="BA198" i="1"/>
  <c r="BE198" i="1"/>
  <c r="B85" i="8"/>
  <c r="O93" i="8"/>
  <c r="N88" i="8"/>
  <c r="Q91" i="8"/>
  <c r="Q73" i="8"/>
  <c r="L93" i="8"/>
  <c r="L76" i="8"/>
  <c r="L81" i="8"/>
  <c r="L90" i="8"/>
  <c r="B87" i="8"/>
  <c r="C72" i="8"/>
  <c r="CJ185" i="1"/>
  <c r="CJ166" i="1"/>
  <c r="CJ176" i="1"/>
  <c r="CJ174" i="1"/>
  <c r="CJ187" i="1"/>
  <c r="CJ168" i="1"/>
  <c r="F86" i="8"/>
  <c r="R84" i="8"/>
  <c r="R74" i="8"/>
  <c r="T90" i="8"/>
  <c r="T91" i="8"/>
  <c r="T77" i="8"/>
  <c r="T81" i="8"/>
  <c r="T82" i="8"/>
  <c r="U83" i="8"/>
  <c r="R85" i="8"/>
  <c r="R71" i="8"/>
  <c r="T87" i="8"/>
  <c r="T88" i="8"/>
  <c r="T73" i="8"/>
  <c r="T86" i="8"/>
  <c r="BG175" i="1"/>
  <c r="Q23" i="10"/>
  <c r="M23" i="10"/>
  <c r="I23" i="10"/>
  <c r="AA21" i="10"/>
  <c r="S21" i="10"/>
  <c r="K21" i="10"/>
  <c r="AA17" i="10"/>
  <c r="S17" i="10"/>
  <c r="Y15" i="10"/>
  <c r="M15" i="10"/>
  <c r="I15" i="10"/>
  <c r="AA13" i="10"/>
  <c r="Y11" i="10"/>
  <c r="U11" i="10"/>
  <c r="Q11" i="10"/>
  <c r="BF164" i="1"/>
  <c r="BF167" i="1" s="1"/>
  <c r="W29" i="10"/>
  <c r="W61" i="10" s="1"/>
  <c r="O29" i="10"/>
  <c r="O61" i="10" s="1"/>
  <c r="G29" i="10"/>
  <c r="G61" i="10" s="1"/>
  <c r="G25" i="10"/>
  <c r="W21" i="10"/>
  <c r="G21" i="10"/>
  <c r="G17" i="10"/>
  <c r="W13" i="10"/>
  <c r="O13" i="10"/>
  <c r="G13" i="10"/>
  <c r="W9" i="10"/>
  <c r="O9" i="10"/>
  <c r="G9" i="10"/>
  <c r="AC188" i="1"/>
  <c r="BG166" i="1"/>
  <c r="BG167" i="1" s="1"/>
  <c r="AC60" i="8"/>
  <c r="D11" i="11"/>
  <c r="CJ143" i="1"/>
  <c r="CJ151" i="1"/>
  <c r="CJ152" i="1"/>
  <c r="CJ144" i="1"/>
  <c r="CJ135" i="1"/>
  <c r="CJ137" i="1"/>
  <c r="CJ150" i="1"/>
  <c r="CJ145" i="1"/>
  <c r="CJ141" i="1"/>
  <c r="CJ155" i="1"/>
  <c r="CJ134" i="1"/>
  <c r="CJ146" i="1"/>
  <c r="CJ154" i="1"/>
  <c r="CJ133" i="1"/>
  <c r="CJ147" i="1"/>
  <c r="CJ136" i="1"/>
  <c r="CJ142" i="1"/>
  <c r="CJ149" i="1"/>
  <c r="CJ153" i="1"/>
  <c r="CJ148" i="1"/>
  <c r="CJ140" i="1"/>
  <c r="CJ138" i="1"/>
  <c r="CJ139" i="1"/>
  <c r="CJ156" i="1"/>
  <c r="B22" i="10"/>
  <c r="B18" i="10"/>
  <c r="Y27" i="10"/>
  <c r="M27" i="10"/>
  <c r="Z26" i="10"/>
  <c r="R26" i="10"/>
  <c r="T24" i="10"/>
  <c r="L24" i="10"/>
  <c r="Z22" i="10"/>
  <c r="R22" i="10"/>
  <c r="L20" i="10"/>
  <c r="Z18" i="10"/>
  <c r="J18" i="10"/>
  <c r="T16" i="10"/>
  <c r="L16" i="10"/>
  <c r="Z14" i="10"/>
  <c r="R14" i="10"/>
  <c r="J14" i="10"/>
  <c r="T12" i="10"/>
  <c r="Y7" i="10"/>
  <c r="AG144" i="1"/>
  <c r="AG136" i="1"/>
  <c r="AC157" i="1"/>
  <c r="AJ136" i="1"/>
  <c r="AN136" i="1"/>
  <c r="AR136" i="1"/>
  <c r="AV136" i="1"/>
  <c r="AZ136" i="1"/>
  <c r="BD136" i="1"/>
  <c r="AH144" i="1"/>
  <c r="AL144" i="1"/>
  <c r="AP144" i="1"/>
  <c r="AT144" i="1"/>
  <c r="AX144" i="1"/>
  <c r="BB144" i="1"/>
  <c r="AH113" i="1"/>
  <c r="BF110" i="1"/>
  <c r="BP109" i="1"/>
  <c r="BP125" i="1"/>
  <c r="BP119" i="1"/>
  <c r="BP124" i="1"/>
  <c r="BP106" i="1"/>
  <c r="BP113" i="1"/>
  <c r="BP123" i="1"/>
  <c r="BP116" i="1"/>
  <c r="BP121" i="1"/>
  <c r="BP103" i="1"/>
  <c r="BP108" i="1"/>
  <c r="BP104" i="1"/>
  <c r="BP114" i="1"/>
  <c r="BP111" i="1"/>
  <c r="BP105" i="1"/>
  <c r="BP110" i="1"/>
  <c r="BP115" i="1"/>
  <c r="BJ124" i="1"/>
  <c r="BT114" i="1"/>
  <c r="BP112" i="1"/>
  <c r="CF123" i="1"/>
  <c r="CB110" i="1"/>
  <c r="BX109" i="1"/>
  <c r="BF102" i="1"/>
  <c r="BF105" i="1" s="1"/>
  <c r="BF111" i="1"/>
  <c r="CF113" i="1"/>
  <c r="CF119" i="1"/>
  <c r="CF124" i="1"/>
  <c r="CF102" i="1"/>
  <c r="CF111" i="1"/>
  <c r="CF109" i="1"/>
  <c r="CF121" i="1"/>
  <c r="CF103" i="1"/>
  <c r="CF108" i="1"/>
  <c r="CF107" i="1"/>
  <c r="CF120" i="1"/>
  <c r="CF105" i="1"/>
  <c r="CF110" i="1"/>
  <c r="CF115" i="1"/>
  <c r="CF116" i="1"/>
  <c r="CF114" i="1"/>
  <c r="BX121" i="1"/>
  <c r="BX122" i="1"/>
  <c r="BX108" i="1"/>
  <c r="BX114" i="1"/>
  <c r="BX116" i="1"/>
  <c r="BX120" i="1"/>
  <c r="BX119" i="1"/>
  <c r="BX105" i="1"/>
  <c r="BX106" i="1"/>
  <c r="BX123" i="1"/>
  <c r="BX104" i="1"/>
  <c r="BX125" i="1"/>
  <c r="BX102" i="1"/>
  <c r="BX103" i="1"/>
  <c r="BX112" i="1"/>
  <c r="BX117" i="1"/>
  <c r="BX113" i="1"/>
  <c r="BX107" i="1"/>
  <c r="BT105" i="1"/>
  <c r="BT115" i="1"/>
  <c r="BT103" i="1"/>
  <c r="BT122" i="1"/>
  <c r="BT120" i="1"/>
  <c r="BT125" i="1"/>
  <c r="BT107" i="1"/>
  <c r="BT119" i="1"/>
  <c r="BT121" i="1"/>
  <c r="BT118" i="1"/>
  <c r="BT104" i="1"/>
  <c r="BT109" i="1"/>
  <c r="BT106" i="1"/>
  <c r="BT117" i="1"/>
  <c r="BT102" i="1"/>
  <c r="BT111" i="1"/>
  <c r="BT116" i="1"/>
  <c r="AC126" i="1"/>
  <c r="CK108" i="1" s="1"/>
  <c r="BJ121" i="1"/>
  <c r="BT113" i="1"/>
  <c r="BL125" i="1"/>
  <c r="BL124" i="1"/>
  <c r="CF106" i="1"/>
  <c r="CF125" i="1"/>
  <c r="CB125" i="1"/>
  <c r="BX115" i="1"/>
  <c r="BP118" i="1"/>
  <c r="BP102" i="1"/>
  <c r="BT112" i="1"/>
  <c r="BX111" i="1"/>
  <c r="CF118" i="1"/>
  <c r="BJ109" i="1"/>
  <c r="BJ111" i="1"/>
  <c r="BJ112" i="1"/>
  <c r="BJ123" i="1"/>
  <c r="BJ115" i="1"/>
  <c r="BJ108" i="1"/>
  <c r="BJ113" i="1"/>
  <c r="BJ116" i="1"/>
  <c r="BJ118" i="1"/>
  <c r="BJ119" i="1"/>
  <c r="BJ107" i="1"/>
  <c r="BJ106" i="1"/>
  <c r="BJ122" i="1"/>
  <c r="BJ120" i="1"/>
  <c r="BJ105" i="1"/>
  <c r="BJ102" i="1"/>
  <c r="BJ110" i="1"/>
  <c r="BJ114" i="1"/>
  <c r="CB118" i="1"/>
  <c r="CB123" i="1"/>
  <c r="CB109" i="1"/>
  <c r="CB106" i="1"/>
  <c r="CB119" i="1"/>
  <c r="CB120" i="1"/>
  <c r="CB102" i="1"/>
  <c r="CB107" i="1"/>
  <c r="CB115" i="1"/>
  <c r="CB117" i="1"/>
  <c r="CB112" i="1"/>
  <c r="CB121" i="1"/>
  <c r="CB104" i="1"/>
  <c r="CB113" i="1"/>
  <c r="CB114" i="1"/>
  <c r="CB124" i="1"/>
  <c r="CB105" i="1"/>
  <c r="CB122" i="1"/>
  <c r="BL103" i="1"/>
  <c r="BL117" i="1"/>
  <c r="BL119" i="1"/>
  <c r="BL118" i="1"/>
  <c r="BL123" i="1"/>
  <c r="BL109" i="1"/>
  <c r="BL121" i="1"/>
  <c r="BL115" i="1"/>
  <c r="BL120" i="1"/>
  <c r="BL102" i="1"/>
  <c r="BL107" i="1"/>
  <c r="BL108" i="1"/>
  <c r="BL106" i="1"/>
  <c r="BL104" i="1"/>
  <c r="BL113" i="1"/>
  <c r="BL114" i="1"/>
  <c r="BJ104" i="1"/>
  <c r="BP122" i="1"/>
  <c r="BL116" i="1"/>
  <c r="BT108" i="1"/>
  <c r="BL105" i="1"/>
  <c r="CF122" i="1"/>
  <c r="CB116" i="1"/>
  <c r="BX110" i="1"/>
  <c r="BL122" i="1"/>
  <c r="F8" i="10"/>
  <c r="AG105" i="1"/>
  <c r="BG105" i="1"/>
  <c r="D31" i="5"/>
  <c r="D79" i="5" s="1"/>
  <c r="F31" i="5"/>
  <c r="F74" i="5" s="1"/>
  <c r="AJ105" i="1"/>
  <c r="AN105" i="1"/>
  <c r="AR105" i="1"/>
  <c r="AV105" i="1"/>
  <c r="AZ105" i="1"/>
  <c r="BD105" i="1"/>
  <c r="AB126" i="1"/>
  <c r="CJ122" i="1" s="1"/>
  <c r="Z8" i="10"/>
  <c r="Z31" i="5"/>
  <c r="Z72" i="5" s="1"/>
  <c r="B8" i="10"/>
  <c r="B31" i="5"/>
  <c r="B72" i="5" s="1"/>
  <c r="H11" i="10"/>
  <c r="AB11" i="10" s="1"/>
  <c r="BG71" i="1"/>
  <c r="AI74" i="1"/>
  <c r="AI82" i="1"/>
  <c r="BG79" i="1"/>
  <c r="BG80" i="1"/>
  <c r="AG82" i="1"/>
  <c r="BM87" i="1"/>
  <c r="BU78" i="1"/>
  <c r="BQ77" i="1"/>
  <c r="CG83" i="1"/>
  <c r="CG79" i="1"/>
  <c r="B28" i="10"/>
  <c r="P7" i="10"/>
  <c r="P31" i="5"/>
  <c r="P91" i="5" s="1"/>
  <c r="R8" i="10"/>
  <c r="R31" i="5"/>
  <c r="R75" i="5" s="1"/>
  <c r="T9" i="10"/>
  <c r="T31" i="5"/>
  <c r="T77" i="5" s="1"/>
  <c r="V31" i="5"/>
  <c r="V90" i="5" s="1"/>
  <c r="AB27" i="10"/>
  <c r="BQ81" i="1"/>
  <c r="BQ90" i="1"/>
  <c r="BQ92" i="1"/>
  <c r="BQ78" i="1"/>
  <c r="BQ75" i="1"/>
  <c r="BQ80" i="1"/>
  <c r="BQ72" i="1"/>
  <c r="BQ87" i="1"/>
  <c r="BQ85" i="1"/>
  <c r="BQ91" i="1"/>
  <c r="BQ74" i="1"/>
  <c r="BQ71" i="1"/>
  <c r="BQ82" i="1"/>
  <c r="BQ79" i="1"/>
  <c r="BQ84" i="1"/>
  <c r="BQ88" i="1"/>
  <c r="BQ94" i="1"/>
  <c r="BQ89" i="1"/>
  <c r="BY87" i="1"/>
  <c r="BY93" i="1"/>
  <c r="BY77" i="1"/>
  <c r="BY80" i="1"/>
  <c r="BY78" i="1"/>
  <c r="BY82" i="1"/>
  <c r="BY71" i="1"/>
  <c r="BY81" i="1"/>
  <c r="BY73" i="1"/>
  <c r="BY90" i="1"/>
  <c r="BY84" i="1"/>
  <c r="BY83" i="1"/>
  <c r="BY79" i="1"/>
  <c r="BY89" i="1"/>
  <c r="BY94" i="1"/>
  <c r="BY76" i="1"/>
  <c r="BY92" i="1"/>
  <c r="BY86" i="1"/>
  <c r="CC91" i="1"/>
  <c r="CC81" i="1"/>
  <c r="CC78" i="1"/>
  <c r="CC89" i="1"/>
  <c r="CC93" i="1"/>
  <c r="CC80" i="1"/>
  <c r="CC72" i="1"/>
  <c r="CC88" i="1"/>
  <c r="CC76" i="1"/>
  <c r="CC92" i="1"/>
  <c r="CC84" i="1"/>
  <c r="CC94" i="1"/>
  <c r="CC90" i="1"/>
  <c r="CC71" i="1"/>
  <c r="CC87" i="1"/>
  <c r="CC75" i="1"/>
  <c r="CC77" i="1"/>
  <c r="CC79" i="1"/>
  <c r="CC82" i="1"/>
  <c r="BU92" i="1"/>
  <c r="BQ93" i="1"/>
  <c r="CC83" i="1"/>
  <c r="CC86" i="1"/>
  <c r="BY74" i="1"/>
  <c r="D17" i="10"/>
  <c r="D25" i="10"/>
  <c r="BM90" i="1"/>
  <c r="BM93" i="1"/>
  <c r="BM77" i="1"/>
  <c r="BM86" i="1"/>
  <c r="BM83" i="1"/>
  <c r="BM72" i="1"/>
  <c r="BM92" i="1"/>
  <c r="BM78" i="1"/>
  <c r="BM75" i="1"/>
  <c r="BM80" i="1"/>
  <c r="BM82" i="1"/>
  <c r="BM81" i="1"/>
  <c r="BM79" i="1"/>
  <c r="BM85" i="1"/>
  <c r="BM91" i="1"/>
  <c r="BM74" i="1"/>
  <c r="BM71" i="1"/>
  <c r="BM73" i="1"/>
  <c r="BM89" i="1"/>
  <c r="BU90" i="1"/>
  <c r="BU79" i="1"/>
  <c r="BU85" i="1"/>
  <c r="BU91" i="1"/>
  <c r="BU74" i="1"/>
  <c r="BU71" i="1"/>
  <c r="BU87" i="1"/>
  <c r="BU84" i="1"/>
  <c r="BU88" i="1"/>
  <c r="BU94" i="1"/>
  <c r="BU72" i="1"/>
  <c r="BU93" i="1"/>
  <c r="BU77" i="1"/>
  <c r="BU86" i="1"/>
  <c r="BU83" i="1"/>
  <c r="BU82" i="1"/>
  <c r="CG92" i="1"/>
  <c r="CG90" i="1"/>
  <c r="CG72" i="1"/>
  <c r="CG89" i="1"/>
  <c r="CG78" i="1"/>
  <c r="CG84" i="1"/>
  <c r="CG77" i="1"/>
  <c r="CG82" i="1"/>
  <c r="CG76" i="1"/>
  <c r="CG80" i="1"/>
  <c r="CG75" i="1"/>
  <c r="CG91" i="1"/>
  <c r="CG93" i="1"/>
  <c r="CG85" i="1"/>
  <c r="CG86" i="1"/>
  <c r="CG73" i="1"/>
  <c r="CG71" i="1"/>
  <c r="CG87" i="1"/>
  <c r="CG74" i="1"/>
  <c r="BU89" i="1"/>
  <c r="BU80" i="1"/>
  <c r="BQ83" i="1"/>
  <c r="BM94" i="1"/>
  <c r="BY88" i="1"/>
  <c r="BY91" i="1"/>
  <c r="CC74" i="1"/>
  <c r="CC73" i="1"/>
  <c r="BM76" i="1"/>
  <c r="N26" i="10"/>
  <c r="F26" i="10"/>
  <c r="N22" i="10"/>
  <c r="F22" i="10"/>
  <c r="N18" i="10"/>
  <c r="F18" i="10"/>
  <c r="V14" i="10"/>
  <c r="N14" i="10"/>
  <c r="F14" i="10"/>
  <c r="AC95" i="1"/>
  <c r="AB19" i="10"/>
  <c r="AF74" i="1"/>
  <c r="AG74" i="1"/>
  <c r="AK74" i="1"/>
  <c r="AO74" i="1"/>
  <c r="AS74" i="1"/>
  <c r="AW74" i="1"/>
  <c r="BA74" i="1"/>
  <c r="BE74" i="1"/>
  <c r="BF81" i="1"/>
  <c r="AB23" i="10"/>
  <c r="AI51" i="1"/>
  <c r="BG49" i="1"/>
  <c r="BO54" i="1"/>
  <c r="BO51" i="1"/>
  <c r="BO63" i="1"/>
  <c r="BO45" i="1"/>
  <c r="BO46" i="1"/>
  <c r="BO53" i="1"/>
  <c r="BO56" i="1"/>
  <c r="BO52" i="1"/>
  <c r="BO62" i="1"/>
  <c r="BO61" i="1"/>
  <c r="BO41" i="1"/>
  <c r="BO59" i="1"/>
  <c r="BO44" i="1"/>
  <c r="BO49" i="1"/>
  <c r="BO58" i="1"/>
  <c r="BO55" i="1"/>
  <c r="BO42" i="1"/>
  <c r="BW60" i="1"/>
  <c r="BW55" i="1"/>
  <c r="BW51" i="1"/>
  <c r="BW57" i="1"/>
  <c r="BW40" i="1"/>
  <c r="BW58" i="1"/>
  <c r="BW63" i="1"/>
  <c r="BW44" i="1"/>
  <c r="BW43" i="1"/>
  <c r="BW49" i="1"/>
  <c r="BW56" i="1"/>
  <c r="BW48" i="1"/>
  <c r="BW42" i="1"/>
  <c r="BW62" i="1"/>
  <c r="BW47" i="1"/>
  <c r="BW50" i="1"/>
  <c r="BW41" i="1"/>
  <c r="BW61" i="1"/>
  <c r="CE51" i="1"/>
  <c r="CE53" i="1"/>
  <c r="CE58" i="1"/>
  <c r="CE61" i="1"/>
  <c r="CE57" i="1"/>
  <c r="CE48" i="1"/>
  <c r="CE47" i="1"/>
  <c r="CE59" i="1"/>
  <c r="CE52" i="1"/>
  <c r="CE49" i="1"/>
  <c r="CE40" i="1"/>
  <c r="CE62" i="1"/>
  <c r="CE43" i="1"/>
  <c r="CE44" i="1"/>
  <c r="CE45" i="1"/>
  <c r="CE42" i="1"/>
  <c r="CE41" i="1"/>
  <c r="CE63" i="1"/>
  <c r="CE54" i="1"/>
  <c r="CE50" i="1"/>
  <c r="CJ55" i="1"/>
  <c r="CJ57" i="1"/>
  <c r="CJ59" i="1"/>
  <c r="CJ56" i="1"/>
  <c r="CI61" i="1"/>
  <c r="CE46" i="1"/>
  <c r="CA47" i="1"/>
  <c r="BW45" i="1"/>
  <c r="BS61" i="1"/>
  <c r="BO47" i="1"/>
  <c r="BK58" i="1"/>
  <c r="CE60" i="1"/>
  <c r="CI62" i="1"/>
  <c r="E31" i="5"/>
  <c r="E79" i="5" s="1"/>
  <c r="CJ49" i="1"/>
  <c r="CJ53" i="1"/>
  <c r="CJ40" i="1"/>
  <c r="CJ62" i="1"/>
  <c r="CJ45" i="1"/>
  <c r="CE55" i="1"/>
  <c r="BW54" i="1"/>
  <c r="BO57" i="1"/>
  <c r="BO48" i="1"/>
  <c r="BK52" i="1"/>
  <c r="BK43" i="1"/>
  <c r="BO40" i="1"/>
  <c r="BK47" i="1"/>
  <c r="BW53" i="1"/>
  <c r="F29" i="10"/>
  <c r="AB29" i="5"/>
  <c r="BK54" i="1"/>
  <c r="BK63" i="1"/>
  <c r="BK57" i="1"/>
  <c r="BK41" i="1"/>
  <c r="BK48" i="1"/>
  <c r="BK50" i="1"/>
  <c r="BK46" i="1"/>
  <c r="BK53" i="1"/>
  <c r="BK60" i="1"/>
  <c r="BK44" i="1"/>
  <c r="BK42" i="1"/>
  <c r="BK55" i="1"/>
  <c r="BK49" i="1"/>
  <c r="BK56" i="1"/>
  <c r="BK40" i="1"/>
  <c r="BK51" i="1"/>
  <c r="BS55" i="1"/>
  <c r="BS54" i="1"/>
  <c r="BS59" i="1"/>
  <c r="BS44" i="1"/>
  <c r="BS49" i="1"/>
  <c r="BS58" i="1"/>
  <c r="BS53" i="1"/>
  <c r="BS50" i="1"/>
  <c r="BS60" i="1"/>
  <c r="BS43" i="1"/>
  <c r="BS48" i="1"/>
  <c r="BS47" i="1"/>
  <c r="BS40" i="1"/>
  <c r="BS57" i="1"/>
  <c r="BS56" i="1"/>
  <c r="BS51" i="1"/>
  <c r="BS63" i="1"/>
  <c r="BS45" i="1"/>
  <c r="BS46" i="1"/>
  <c r="CA56" i="1"/>
  <c r="CA54" i="1"/>
  <c r="CA51" i="1"/>
  <c r="CA63" i="1"/>
  <c r="CA45" i="1"/>
  <c r="CA46" i="1"/>
  <c r="CA42" i="1"/>
  <c r="CA53" i="1"/>
  <c r="CA52" i="1"/>
  <c r="CA62" i="1"/>
  <c r="CA61" i="1"/>
  <c r="CA41" i="1"/>
  <c r="CA57" i="1"/>
  <c r="CA40" i="1"/>
  <c r="CA59" i="1"/>
  <c r="CA44" i="1"/>
  <c r="CA49" i="1"/>
  <c r="CA58" i="1"/>
  <c r="CA55" i="1"/>
  <c r="CI54" i="1"/>
  <c r="CI50" i="1"/>
  <c r="CI56" i="1"/>
  <c r="CI40" i="1"/>
  <c r="CI51" i="1"/>
  <c r="CI53" i="1"/>
  <c r="CI41" i="1"/>
  <c r="CI57" i="1"/>
  <c r="CI46" i="1"/>
  <c r="CI49" i="1"/>
  <c r="CI52" i="1"/>
  <c r="CI63" i="1"/>
  <c r="CI47" i="1"/>
  <c r="CI45" i="1"/>
  <c r="CI58" i="1"/>
  <c r="CI42" i="1"/>
  <c r="CI48" i="1"/>
  <c r="CI59" i="1"/>
  <c r="CI43" i="1"/>
  <c r="CJ47" i="1"/>
  <c r="CJ60" i="1"/>
  <c r="CJ44" i="1"/>
  <c r="CJ48" i="1"/>
  <c r="BK62" i="1"/>
  <c r="CI44" i="1"/>
  <c r="CE56" i="1"/>
  <c r="CA43" i="1"/>
  <c r="BW52" i="1"/>
  <c r="BS52" i="1"/>
  <c r="BO43" i="1"/>
  <c r="BK45" i="1"/>
  <c r="BS42" i="1"/>
  <c r="BW46" i="1"/>
  <c r="X7" i="10"/>
  <c r="X31" i="5"/>
  <c r="J31" i="5"/>
  <c r="J8" i="10"/>
  <c r="L9" i="10"/>
  <c r="L31" i="5"/>
  <c r="L81" i="5" s="1"/>
  <c r="AJ43" i="1"/>
  <c r="AN43" i="1"/>
  <c r="AV43" i="1"/>
  <c r="AZ43" i="1"/>
  <c r="BD43" i="1"/>
  <c r="AQ43" i="1"/>
  <c r="AU43" i="1"/>
  <c r="AY43" i="1"/>
  <c r="BC43" i="1"/>
  <c r="BF42" i="1"/>
  <c r="AL43" i="1"/>
  <c r="AP43" i="1"/>
  <c r="AT43" i="1"/>
  <c r="AX43" i="1"/>
  <c r="BB43" i="1"/>
  <c r="AL51" i="1"/>
  <c r="AP51" i="1"/>
  <c r="AT51" i="1"/>
  <c r="AX51" i="1"/>
  <c r="BB51" i="1"/>
  <c r="AC64" i="1"/>
  <c r="BG18" i="1"/>
  <c r="S7" i="10"/>
  <c r="S31" i="5"/>
  <c r="S83" i="5" s="1"/>
  <c r="Y28" i="10"/>
  <c r="AA27" i="10"/>
  <c r="AC27" i="5"/>
  <c r="C27" i="10"/>
  <c r="E26" i="10"/>
  <c r="O25" i="10"/>
  <c r="Q24" i="10"/>
  <c r="U22" i="10"/>
  <c r="Y20" i="10"/>
  <c r="AA19" i="10"/>
  <c r="S19" i="10"/>
  <c r="U18" i="10"/>
  <c r="Y16" i="10"/>
  <c r="Z74" i="9"/>
  <c r="AC7" i="5"/>
  <c r="C7" i="10"/>
  <c r="C31" i="5"/>
  <c r="C91" i="5" s="1"/>
  <c r="I28" i="10"/>
  <c r="M26" i="10"/>
  <c r="I24" i="10"/>
  <c r="K23" i="10"/>
  <c r="O21" i="10"/>
  <c r="AC19" i="5"/>
  <c r="C19" i="10"/>
  <c r="M18" i="10"/>
  <c r="W17" i="10"/>
  <c r="Q16" i="10"/>
  <c r="S15" i="10"/>
  <c r="AA7" i="10"/>
  <c r="AA31" i="5"/>
  <c r="AA87" i="5" s="1"/>
  <c r="K7" i="10"/>
  <c r="K31" i="5"/>
  <c r="Q28" i="10"/>
  <c r="W25" i="10"/>
  <c r="Y24" i="10"/>
  <c r="AA23" i="10"/>
  <c r="AC23" i="5"/>
  <c r="C23" i="10"/>
  <c r="M22" i="10"/>
  <c r="I20" i="10"/>
  <c r="K19" i="10"/>
  <c r="E18" i="10"/>
  <c r="O17" i="10"/>
  <c r="I16" i="10"/>
  <c r="K15" i="10"/>
  <c r="AC15" i="5"/>
  <c r="C15" i="10"/>
  <c r="AC11" i="5"/>
  <c r="C11" i="10"/>
  <c r="B26" i="10"/>
  <c r="AB26" i="9"/>
  <c r="B14" i="10"/>
  <c r="AB14" i="9"/>
  <c r="B10" i="10"/>
  <c r="B31" i="9"/>
  <c r="AB10" i="9"/>
  <c r="AA61" i="9"/>
  <c r="AA29" i="10"/>
  <c r="S61" i="9"/>
  <c r="S29" i="10"/>
  <c r="O61" i="9"/>
  <c r="K61" i="9"/>
  <c r="K29" i="10"/>
  <c r="C61" i="9"/>
  <c r="AC29" i="9"/>
  <c r="T60" i="9"/>
  <c r="T28" i="10"/>
  <c r="L60" i="9"/>
  <c r="L28" i="10"/>
  <c r="D60" i="9"/>
  <c r="AB28" i="9"/>
  <c r="D28" i="10"/>
  <c r="U27" i="10"/>
  <c r="Q27" i="10"/>
  <c r="I27" i="10"/>
  <c r="E27" i="10"/>
  <c r="AC27" i="9"/>
  <c r="V26" i="10"/>
  <c r="J26" i="10"/>
  <c r="AA25" i="10"/>
  <c r="S25" i="10"/>
  <c r="K25" i="10"/>
  <c r="AC25" i="9"/>
  <c r="AB24" i="9"/>
  <c r="D24" i="10"/>
  <c r="Y23" i="10"/>
  <c r="U23" i="10"/>
  <c r="E23" i="10"/>
  <c r="AC23" i="9"/>
  <c r="V22" i="10"/>
  <c r="J22" i="10"/>
  <c r="AC21" i="9"/>
  <c r="C21" i="10"/>
  <c r="T20" i="10"/>
  <c r="D20" i="10"/>
  <c r="Y19" i="10"/>
  <c r="U19" i="10"/>
  <c r="Q19" i="10"/>
  <c r="M19" i="10"/>
  <c r="I19" i="10"/>
  <c r="E19" i="10"/>
  <c r="AC19" i="9"/>
  <c r="V18" i="10"/>
  <c r="R18" i="10"/>
  <c r="K17" i="10"/>
  <c r="C17" i="10"/>
  <c r="AC17" i="9"/>
  <c r="D16" i="10"/>
  <c r="AB16" i="9"/>
  <c r="U15" i="10"/>
  <c r="Q15" i="10"/>
  <c r="E15" i="10"/>
  <c r="AC15" i="9"/>
  <c r="S13" i="10"/>
  <c r="K13" i="10"/>
  <c r="C13" i="10"/>
  <c r="AC13" i="9"/>
  <c r="L12" i="10"/>
  <c r="D12" i="10"/>
  <c r="AB12" i="9"/>
  <c r="M11" i="10"/>
  <c r="I11" i="10"/>
  <c r="E11" i="10"/>
  <c r="AC11" i="9"/>
  <c r="V10" i="10"/>
  <c r="V31" i="9"/>
  <c r="V82" i="9" s="1"/>
  <c r="R10" i="10"/>
  <c r="R31" i="9"/>
  <c r="R82" i="9" s="1"/>
  <c r="N10" i="10"/>
  <c r="N31" i="9"/>
  <c r="N74" i="9" s="1"/>
  <c r="J31" i="9"/>
  <c r="J90" i="9" s="1"/>
  <c r="F31" i="9"/>
  <c r="F10" i="10"/>
  <c r="AA9" i="10"/>
  <c r="AA31" i="9"/>
  <c r="AA73" i="9" s="1"/>
  <c r="W31" i="9"/>
  <c r="S9" i="10"/>
  <c r="S31" i="9"/>
  <c r="S89" i="9" s="1"/>
  <c r="O31" i="9"/>
  <c r="K9" i="10"/>
  <c r="K31" i="9"/>
  <c r="G31" i="9"/>
  <c r="G81" i="9" s="1"/>
  <c r="C9" i="10"/>
  <c r="C31" i="9"/>
  <c r="AC9" i="9"/>
  <c r="X8" i="10"/>
  <c r="X31" i="9"/>
  <c r="T31" i="9"/>
  <c r="P8" i="10"/>
  <c r="P31" i="9"/>
  <c r="P76" i="9" s="1"/>
  <c r="L31" i="9"/>
  <c r="L76" i="9" s="1"/>
  <c r="H8" i="10"/>
  <c r="H31" i="9"/>
  <c r="AB8" i="9"/>
  <c r="D31" i="9"/>
  <c r="D92" i="9" s="1"/>
  <c r="U7" i="10"/>
  <c r="U31" i="9"/>
  <c r="U83" i="9" s="1"/>
  <c r="Q7" i="10"/>
  <c r="Q31" i="9"/>
  <c r="M7" i="10"/>
  <c r="M31" i="9"/>
  <c r="M83" i="9" s="1"/>
  <c r="I7" i="10"/>
  <c r="I31" i="9"/>
  <c r="I75" i="9" s="1"/>
  <c r="E7" i="10"/>
  <c r="AC7" i="9"/>
  <c r="E31" i="9"/>
  <c r="E71" i="9" s="1"/>
  <c r="O31" i="5"/>
  <c r="AB22" i="9"/>
  <c r="C29" i="10"/>
  <c r="G31" i="5"/>
  <c r="Q31" i="5"/>
  <c r="Q88" i="5" s="1"/>
  <c r="I31" i="5"/>
  <c r="I92" i="5" s="1"/>
  <c r="AB20" i="9"/>
  <c r="AB18" i="9"/>
  <c r="Y31" i="9"/>
  <c r="Y31" i="5"/>
  <c r="Y92" i="5" s="1"/>
  <c r="U31" i="5"/>
  <c r="U82" i="5" s="1"/>
  <c r="M31" i="5"/>
  <c r="W31" i="5"/>
  <c r="W81" i="5" s="1"/>
  <c r="C25" i="10"/>
  <c r="X24" i="10"/>
  <c r="P24" i="10"/>
  <c r="H24" i="10"/>
  <c r="X28" i="10"/>
  <c r="P28" i="10"/>
  <c r="H28" i="10"/>
  <c r="BK30" i="1"/>
  <c r="BK13" i="1"/>
  <c r="BK12" i="1"/>
  <c r="BK22" i="1"/>
  <c r="BK18" i="1"/>
  <c r="BK15" i="1"/>
  <c r="BK10" i="1"/>
  <c r="BK14" i="1"/>
  <c r="BK26" i="1"/>
  <c r="BK11" i="1"/>
  <c r="BK16" i="1"/>
  <c r="BK24" i="1"/>
  <c r="BK28" i="1"/>
  <c r="BK29" i="1"/>
  <c r="BK21" i="1"/>
  <c r="BK27" i="1"/>
  <c r="BO14" i="1"/>
  <c r="BO25" i="1"/>
  <c r="BO28" i="1"/>
  <c r="BO29" i="1"/>
  <c r="BO26" i="1"/>
  <c r="BO9" i="1"/>
  <c r="BO16" i="1"/>
  <c r="BO19" i="1"/>
  <c r="BS19" i="1"/>
  <c r="BS31" i="1"/>
  <c r="BS25" i="1"/>
  <c r="BS14" i="1"/>
  <c r="BS16" i="1"/>
  <c r="BW20" i="1"/>
  <c r="BW21" i="1"/>
  <c r="BW14" i="1"/>
  <c r="BW25" i="1"/>
  <c r="BW12" i="1"/>
  <c r="BW13" i="1"/>
  <c r="BW9" i="1"/>
  <c r="CA28" i="1"/>
  <c r="CA10" i="1"/>
  <c r="CA20" i="1"/>
  <c r="CA32" i="1"/>
  <c r="CA27" i="1"/>
  <c r="CA24" i="1"/>
  <c r="CA12" i="1"/>
  <c r="CA31" i="1"/>
  <c r="CA22" i="1"/>
  <c r="CA26" i="1"/>
  <c r="CE13" i="1"/>
  <c r="CE20" i="1"/>
  <c r="CE32" i="1"/>
  <c r="CE16" i="1"/>
  <c r="CE22" i="1"/>
  <c r="CE24" i="1"/>
  <c r="CI30" i="1"/>
  <c r="CI10" i="1"/>
  <c r="CI13" i="1"/>
  <c r="CI28" i="1"/>
  <c r="CI22" i="1"/>
  <c r="CI21" i="1"/>
  <c r="CI12" i="1"/>
  <c r="CI20" i="1"/>
  <c r="CI18" i="1"/>
  <c r="CI32" i="1"/>
  <c r="CI15" i="1"/>
  <c r="BN32" i="1"/>
  <c r="BZ22" i="1"/>
  <c r="BR10" i="1"/>
  <c r="CH12" i="1"/>
  <c r="BN12" i="1"/>
  <c r="BJ30" i="1"/>
  <c r="BJ17" i="1"/>
  <c r="CD27" i="1"/>
  <c r="CD22" i="1"/>
  <c r="BN10" i="1"/>
  <c r="CH17" i="1"/>
  <c r="CH14" i="1"/>
  <c r="BL33" i="1"/>
  <c r="BP33" i="1"/>
  <c r="BT33" i="1"/>
  <c r="BX33" i="1"/>
  <c r="CF33" i="1"/>
  <c r="T8" i="10"/>
  <c r="L8" i="10"/>
  <c r="D8" i="10"/>
  <c r="CH11" i="1"/>
  <c r="CD32" i="1"/>
  <c r="BR23" i="1"/>
  <c r="BZ27" i="1"/>
  <c r="BJ11" i="1"/>
  <c r="BJ15" i="1"/>
  <c r="BR18" i="1"/>
  <c r="CH13" i="1"/>
  <c r="BJ19" i="1"/>
  <c r="CC33" i="1"/>
  <c r="CG33" i="1"/>
  <c r="BF19" i="1"/>
  <c r="BN33" i="1"/>
  <c r="BV33" i="1"/>
  <c r="CH33" i="1"/>
  <c r="AB9" i="5"/>
  <c r="B9" i="10"/>
  <c r="X12" i="10"/>
  <c r="P12" i="10"/>
  <c r="H12" i="10"/>
  <c r="AB15" i="5"/>
  <c r="V15" i="10"/>
  <c r="X16" i="10"/>
  <c r="P16" i="10"/>
  <c r="H16" i="10"/>
  <c r="X20" i="10"/>
  <c r="P20" i="10"/>
  <c r="H20" i="10"/>
  <c r="AB25" i="5"/>
  <c r="Z10" i="10"/>
  <c r="J10" i="10"/>
  <c r="AB18" i="5"/>
  <c r="AT20" i="1"/>
  <c r="BD20" i="1"/>
  <c r="AN20" i="1"/>
  <c r="BG17" i="1"/>
  <c r="AC26" i="5"/>
  <c r="AC22" i="5"/>
  <c r="AC18" i="5"/>
  <c r="AC14" i="5"/>
  <c r="AC10" i="5"/>
  <c r="AC8" i="5"/>
  <c r="AB33" i="1"/>
  <c r="CJ12" i="1" s="1"/>
  <c r="AB19" i="5"/>
  <c r="AP20" i="1"/>
  <c r="AZ20" i="1"/>
  <c r="AJ20" i="1"/>
  <c r="BG19" i="1"/>
  <c r="BA20" i="1"/>
  <c r="AS20" i="1"/>
  <c r="AK20" i="1"/>
  <c r="BC20" i="1"/>
  <c r="AM20" i="1"/>
  <c r="AC29" i="5"/>
  <c r="AC25" i="5"/>
  <c r="AC21" i="5"/>
  <c r="AC17" i="5"/>
  <c r="AC13" i="5"/>
  <c r="AC9" i="5"/>
  <c r="AC33" i="1"/>
  <c r="AB20" i="5"/>
  <c r="AR20" i="1"/>
  <c r="AY20" i="1"/>
  <c r="AI20" i="1"/>
  <c r="AC28" i="5"/>
  <c r="AC24" i="5"/>
  <c r="AC20" i="5"/>
  <c r="AC16" i="5"/>
  <c r="AC12" i="5"/>
  <c r="G11" i="1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B62" i="10"/>
  <c r="AC62" i="10"/>
  <c r="BW23" i="1"/>
  <c r="CA11" i="1"/>
  <c r="CA33" i="1" s="1"/>
  <c r="AB7" i="5"/>
  <c r="AB10" i="5"/>
  <c r="AB14" i="5"/>
  <c r="AB17" i="5"/>
  <c r="AB11" i="5"/>
  <c r="AB13" i="5"/>
  <c r="BR17" i="1"/>
  <c r="BR33" i="1" s="1"/>
  <c r="F13" i="10"/>
  <c r="AB12" i="5"/>
  <c r="AB21" i="5"/>
  <c r="BG41" i="1"/>
  <c r="AI43" i="1"/>
  <c r="AH51" i="1"/>
  <c r="BF49" i="1"/>
  <c r="BF51" i="1" s="1"/>
  <c r="AB8" i="5"/>
  <c r="AB16" i="5"/>
  <c r="AB22" i="5"/>
  <c r="AB26" i="5"/>
  <c r="BF17" i="1"/>
  <c r="AF51" i="1"/>
  <c r="AB23" i="5"/>
  <c r="AB27" i="5"/>
  <c r="AH43" i="1"/>
  <c r="AB24" i="5"/>
  <c r="BG51" i="1"/>
  <c r="BG40" i="1"/>
  <c r="BG43" i="1" s="1"/>
  <c r="AG43" i="1"/>
  <c r="BF82" i="1"/>
  <c r="BF144" i="1"/>
  <c r="AF826" i="1"/>
  <c r="BG818" i="1"/>
  <c r="AK818" i="1"/>
  <c r="AO818" i="1"/>
  <c r="AS818" i="1"/>
  <c r="AW818" i="1"/>
  <c r="BA818" i="1"/>
  <c r="BE818" i="1"/>
  <c r="BF886" i="1"/>
  <c r="AJ849" i="1"/>
  <c r="AR849" i="1"/>
  <c r="AZ849" i="1"/>
  <c r="AJ857" i="1"/>
  <c r="AN857" i="1"/>
  <c r="AR857" i="1"/>
  <c r="AV857" i="1"/>
  <c r="AZ857" i="1"/>
  <c r="BD857" i="1"/>
  <c r="AN880" i="1"/>
  <c r="AV880" i="1"/>
  <c r="BD880" i="1"/>
  <c r="BF917" i="1"/>
  <c r="AB30" i="5"/>
  <c r="BF18" i="1"/>
  <c r="BE20" i="1"/>
  <c r="AW20" i="1"/>
  <c r="AO20" i="1"/>
  <c r="AG20" i="1"/>
  <c r="BF40" i="1"/>
  <c r="BF43" i="1" s="1"/>
  <c r="BF815" i="1"/>
  <c r="AF818" i="1"/>
  <c r="AF849" i="1"/>
  <c r="BF663" i="1"/>
  <c r="AB28" i="5"/>
  <c r="AG849" i="1"/>
  <c r="BG847" i="1"/>
  <c r="BG849" i="1" s="1"/>
  <c r="BF877" i="1"/>
  <c r="AF880" i="1"/>
  <c r="BG72" i="1"/>
  <c r="AF322" i="1"/>
  <c r="AF446" i="1"/>
  <c r="AF570" i="1"/>
  <c r="AF787" i="1"/>
  <c r="BF848" i="1"/>
  <c r="BF849" i="1" s="1"/>
  <c r="BF854" i="1"/>
  <c r="BF856" i="1"/>
  <c r="BF879" i="1"/>
  <c r="BF885" i="1"/>
  <c r="BF887" i="1"/>
  <c r="AR942" i="1"/>
  <c r="AZ942" i="1"/>
  <c r="BF947" i="1"/>
  <c r="BF949" i="1"/>
  <c r="BF226" i="1"/>
  <c r="BF229" i="1" s="1"/>
  <c r="AF105" i="1"/>
  <c r="AF291" i="1"/>
  <c r="AF415" i="1"/>
  <c r="AF539" i="1"/>
  <c r="AF725" i="1"/>
  <c r="BF817" i="1"/>
  <c r="BF823" i="1"/>
  <c r="BF825" i="1"/>
  <c r="AF857" i="1"/>
  <c r="AG260" i="1"/>
  <c r="AG818" i="1"/>
  <c r="AH763" i="1"/>
  <c r="AH764" i="1" s="1"/>
  <c r="AL763" i="1"/>
  <c r="AL764" i="1" s="1"/>
  <c r="AP763" i="1"/>
  <c r="AP764" i="1" s="1"/>
  <c r="AT763" i="1"/>
  <c r="AT764" i="1" s="1"/>
  <c r="AX763" i="1"/>
  <c r="AX764" i="1" s="1"/>
  <c r="BB763" i="1"/>
  <c r="BB764" i="1" s="1"/>
  <c r="AJ785" i="1"/>
  <c r="AJ787" i="1" s="1"/>
  <c r="AN785" i="1"/>
  <c r="AN787" i="1" s="1"/>
  <c r="AR785" i="1"/>
  <c r="AR787" i="1" s="1"/>
  <c r="AV785" i="1"/>
  <c r="AV787" i="1" s="1"/>
  <c r="AZ785" i="1"/>
  <c r="AZ787" i="1" s="1"/>
  <c r="BD785" i="1"/>
  <c r="BD787" i="1" s="1"/>
  <c r="AG792" i="1"/>
  <c r="AK792" i="1"/>
  <c r="AO792" i="1"/>
  <c r="AS792" i="1"/>
  <c r="AW792" i="1"/>
  <c r="BA792" i="1"/>
  <c r="BE792" i="1"/>
  <c r="AG794" i="1"/>
  <c r="AK794" i="1"/>
  <c r="AO794" i="1"/>
  <c r="AS794" i="1"/>
  <c r="AW794" i="1"/>
  <c r="BA794" i="1"/>
  <c r="BE794" i="1"/>
  <c r="AF763" i="1"/>
  <c r="AJ763" i="1"/>
  <c r="AJ764" i="1" s="1"/>
  <c r="AN763" i="1"/>
  <c r="AN764" i="1" s="1"/>
  <c r="AR763" i="1"/>
  <c r="AR764" i="1" s="1"/>
  <c r="AV763" i="1"/>
  <c r="AV764" i="1" s="1"/>
  <c r="AZ763" i="1"/>
  <c r="AZ764" i="1" s="1"/>
  <c r="AH785" i="1"/>
  <c r="AL785" i="1"/>
  <c r="AL787" i="1" s="1"/>
  <c r="AP785" i="1"/>
  <c r="AP787" i="1" s="1"/>
  <c r="AT785" i="1"/>
  <c r="AT787" i="1" s="1"/>
  <c r="AX785" i="1"/>
  <c r="AX787" i="1" s="1"/>
  <c r="AI792" i="1"/>
  <c r="AM792" i="1"/>
  <c r="AQ792" i="1"/>
  <c r="AU792" i="1"/>
  <c r="AY792" i="1"/>
  <c r="AI794" i="1"/>
  <c r="AM794" i="1"/>
  <c r="AQ794" i="1"/>
  <c r="AU794" i="1"/>
  <c r="AY794" i="1"/>
  <c r="BJ33" i="1" l="1"/>
  <c r="BJ126" i="1"/>
  <c r="BK219" i="1"/>
  <c r="BO219" i="1"/>
  <c r="BF198" i="1"/>
  <c r="BN250" i="1"/>
  <c r="CD250" i="1"/>
  <c r="CH250" i="1"/>
  <c r="CI312" i="1"/>
  <c r="BS312" i="1"/>
  <c r="CC343" i="1"/>
  <c r="BU343" i="1"/>
  <c r="CH374" i="1"/>
  <c r="BQ405" i="1"/>
  <c r="BF384" i="1"/>
  <c r="CJ454" i="1"/>
  <c r="CJ458" i="1"/>
  <c r="BT498" i="1"/>
  <c r="CB560" i="1"/>
  <c r="BX560" i="1"/>
  <c r="BW746" i="1"/>
  <c r="CI746" i="1"/>
  <c r="BS777" i="1"/>
  <c r="BW808" i="1"/>
  <c r="CK898" i="1"/>
  <c r="CK886" i="1"/>
  <c r="CG963" i="1"/>
  <c r="BM963" i="1"/>
  <c r="BY963" i="1"/>
  <c r="BP188" i="1"/>
  <c r="CG219" i="1"/>
  <c r="BM219" i="1"/>
  <c r="CI250" i="1"/>
  <c r="BP312" i="1"/>
  <c r="BX312" i="1"/>
  <c r="CB312" i="1"/>
  <c r="BL312" i="1"/>
  <c r="CF312" i="1"/>
  <c r="CE374" i="1"/>
  <c r="CK397" i="1"/>
  <c r="CK389" i="1"/>
  <c r="CK544" i="1"/>
  <c r="CK548" i="1"/>
  <c r="BJ622" i="1"/>
  <c r="BJ684" i="1"/>
  <c r="BZ684" i="1"/>
  <c r="CI684" i="1"/>
  <c r="BP653" i="1"/>
  <c r="BL653" i="1"/>
  <c r="BG640" i="1"/>
  <c r="CI715" i="1"/>
  <c r="BK715" i="1"/>
  <c r="BG702" i="1"/>
  <c r="BY777" i="1"/>
  <c r="BU777" i="1"/>
  <c r="BG880" i="1"/>
  <c r="BF578" i="1"/>
  <c r="CI870" i="1"/>
  <c r="F75" i="8"/>
  <c r="N86" i="8"/>
  <c r="N91" i="8"/>
  <c r="X72" i="8"/>
  <c r="X73" i="8"/>
  <c r="F81" i="8"/>
  <c r="F88" i="8"/>
  <c r="N76" i="8"/>
  <c r="H85" i="8"/>
  <c r="F91" i="8"/>
  <c r="N89" i="8"/>
  <c r="X79" i="8"/>
  <c r="X91" i="8"/>
  <c r="O92" i="8"/>
  <c r="I89" i="8"/>
  <c r="I86" i="8"/>
  <c r="O77" i="8"/>
  <c r="I91" i="8"/>
  <c r="K81" i="8"/>
  <c r="O72" i="8"/>
  <c r="K90" i="8"/>
  <c r="K86" i="8"/>
  <c r="O76" i="8"/>
  <c r="I87" i="8"/>
  <c r="K79" i="8"/>
  <c r="K84" i="8"/>
  <c r="W82" i="8"/>
  <c r="B79" i="8"/>
  <c r="B86" i="8"/>
  <c r="B77" i="8"/>
  <c r="B73" i="8"/>
  <c r="B76" i="8"/>
  <c r="B93" i="8"/>
  <c r="B82" i="8"/>
  <c r="B75" i="8"/>
  <c r="B80" i="8"/>
  <c r="B72" i="8"/>
  <c r="B88" i="8"/>
  <c r="B90" i="8"/>
  <c r="B78" i="8"/>
  <c r="B89" i="8"/>
  <c r="B81" i="8"/>
  <c r="B83" i="8"/>
  <c r="B92" i="8"/>
  <c r="B74" i="8"/>
  <c r="B84" i="8"/>
  <c r="U93" i="8"/>
  <c r="C80" i="8"/>
  <c r="L72" i="8"/>
  <c r="L73" i="8"/>
  <c r="L74" i="8"/>
  <c r="L71" i="8"/>
  <c r="Q92" i="8"/>
  <c r="Q75" i="8"/>
  <c r="L79" i="8"/>
  <c r="V94" i="8"/>
  <c r="L94" i="8"/>
  <c r="L88" i="8"/>
  <c r="U82" i="8"/>
  <c r="C79" i="8"/>
  <c r="C85" i="8"/>
  <c r="L82" i="8"/>
  <c r="L77" i="8"/>
  <c r="L91" i="8"/>
  <c r="L92" i="8"/>
  <c r="Q78" i="8"/>
  <c r="V86" i="8"/>
  <c r="V84" i="8"/>
  <c r="L85" i="8"/>
  <c r="C81" i="8"/>
  <c r="C73" i="8"/>
  <c r="L84" i="8"/>
  <c r="L78" i="8"/>
  <c r="L83" i="8"/>
  <c r="L87" i="8"/>
  <c r="Q80" i="8"/>
  <c r="L75" i="8"/>
  <c r="BQ963" i="1"/>
  <c r="BU963" i="1"/>
  <c r="D37" i="11"/>
  <c r="G37" i="11" s="1"/>
  <c r="CJ951" i="1"/>
  <c r="CJ943" i="1"/>
  <c r="CJ954" i="1"/>
  <c r="CJ958" i="1"/>
  <c r="CC963" i="1"/>
  <c r="CK963" i="1"/>
  <c r="CJ950" i="1"/>
  <c r="CJ963" i="1" s="1"/>
  <c r="BO932" i="1"/>
  <c r="CJ917" i="1"/>
  <c r="CE932" i="1"/>
  <c r="CA932" i="1"/>
  <c r="CK919" i="1"/>
  <c r="CI932" i="1"/>
  <c r="CK923" i="1"/>
  <c r="BK932" i="1"/>
  <c r="BW932" i="1"/>
  <c r="BS932" i="1"/>
  <c r="CG901" i="1"/>
  <c r="BY901" i="1"/>
  <c r="BQ901" i="1"/>
  <c r="BM901" i="1"/>
  <c r="BU901" i="1"/>
  <c r="CC901" i="1"/>
  <c r="BS870" i="1"/>
  <c r="BK870" i="1"/>
  <c r="CA870" i="1"/>
  <c r="BO870" i="1"/>
  <c r="BW870" i="1"/>
  <c r="CE870" i="1"/>
  <c r="Q71" i="8"/>
  <c r="Q86" i="8"/>
  <c r="Q89" i="8"/>
  <c r="Q72" i="8"/>
  <c r="Q81" i="8"/>
  <c r="O89" i="8"/>
  <c r="O80" i="8"/>
  <c r="O94" i="8"/>
  <c r="O86" i="8"/>
  <c r="Q77" i="8"/>
  <c r="Q94" i="8"/>
  <c r="H79" i="8"/>
  <c r="CG839" i="1"/>
  <c r="BU839" i="1"/>
  <c r="BM839" i="1"/>
  <c r="BQ839" i="1"/>
  <c r="W88" i="8"/>
  <c r="CC839" i="1"/>
  <c r="BY839" i="1"/>
  <c r="Q87" i="8"/>
  <c r="Q84" i="8"/>
  <c r="Q76" i="8"/>
  <c r="Q93" i="8"/>
  <c r="O74" i="8"/>
  <c r="O79" i="8"/>
  <c r="O78" i="8"/>
  <c r="O73" i="8"/>
  <c r="O84" i="8"/>
  <c r="W79" i="8"/>
  <c r="O82" i="8"/>
  <c r="Q85" i="8"/>
  <c r="Q90" i="8"/>
  <c r="Q79" i="8"/>
  <c r="O81" i="8"/>
  <c r="O71" i="8"/>
  <c r="O87" i="8"/>
  <c r="O90" i="8"/>
  <c r="O91" i="8"/>
  <c r="W77" i="8"/>
  <c r="W93" i="8"/>
  <c r="W89" i="8"/>
  <c r="W73" i="8"/>
  <c r="W71" i="8"/>
  <c r="CI808" i="1"/>
  <c r="CJ798" i="1"/>
  <c r="CA808" i="1"/>
  <c r="BS808" i="1"/>
  <c r="CK788" i="1"/>
  <c r="CE808" i="1"/>
  <c r="CK792" i="1"/>
  <c r="BK808" i="1"/>
  <c r="CK804" i="1"/>
  <c r="CA777" i="1"/>
  <c r="CI777" i="1"/>
  <c r="AB21" i="10"/>
  <c r="CG777" i="1"/>
  <c r="BG756" i="1"/>
  <c r="CK756" i="1"/>
  <c r="CK755" i="1"/>
  <c r="CE777" i="1"/>
  <c r="BK777" i="1"/>
  <c r="BG764" i="1"/>
  <c r="BW777" i="1"/>
  <c r="CK777" i="1"/>
  <c r="BM777" i="1"/>
  <c r="CC777" i="1"/>
  <c r="BO777" i="1"/>
  <c r="BQ777" i="1"/>
  <c r="BK746" i="1"/>
  <c r="CE746" i="1"/>
  <c r="BS746" i="1"/>
  <c r="BO746" i="1"/>
  <c r="CA746" i="1"/>
  <c r="BF725" i="1"/>
  <c r="BM715" i="1"/>
  <c r="CC715" i="1"/>
  <c r="BW715" i="1"/>
  <c r="BG694" i="1"/>
  <c r="CA715" i="1"/>
  <c r="BQ715" i="1"/>
  <c r="BY715" i="1"/>
  <c r="BU715" i="1"/>
  <c r="BS715" i="1"/>
  <c r="BO715" i="1"/>
  <c r="CG715" i="1"/>
  <c r="CE715" i="1"/>
  <c r="Z81" i="9"/>
  <c r="CA653" i="1"/>
  <c r="BW653" i="1"/>
  <c r="CB653" i="1"/>
  <c r="CI653" i="1"/>
  <c r="Z73" i="9"/>
  <c r="Z93" i="9"/>
  <c r="AB25" i="10"/>
  <c r="BK653" i="1"/>
  <c r="CE653" i="1"/>
  <c r="Z79" i="9"/>
  <c r="Z75" i="9"/>
  <c r="AB17" i="10"/>
  <c r="BS653" i="1"/>
  <c r="BO653" i="1"/>
  <c r="CF653" i="1"/>
  <c r="E28" i="11"/>
  <c r="CK673" i="1"/>
  <c r="CK676" i="1"/>
  <c r="CK663" i="1"/>
  <c r="CK665" i="1"/>
  <c r="CK677" i="1"/>
  <c r="CK675" i="1"/>
  <c r="CK672" i="1"/>
  <c r="CK671" i="1"/>
  <c r="CK668" i="1"/>
  <c r="CK669" i="1"/>
  <c r="CK679" i="1"/>
  <c r="CK681" i="1"/>
  <c r="CK680" i="1"/>
  <c r="CK661" i="1"/>
  <c r="CK682" i="1"/>
  <c r="CK683" i="1"/>
  <c r="CK664" i="1"/>
  <c r="CK660" i="1"/>
  <c r="CK670" i="1"/>
  <c r="CK667" i="1"/>
  <c r="CJ662" i="1"/>
  <c r="CJ665" i="1"/>
  <c r="CJ669" i="1"/>
  <c r="CJ681" i="1"/>
  <c r="CJ678" i="1"/>
  <c r="CJ682" i="1"/>
  <c r="BV684" i="1"/>
  <c r="CD684" i="1"/>
  <c r="CK666" i="1"/>
  <c r="CJ671" i="1"/>
  <c r="CJ664" i="1"/>
  <c r="CJ663" i="1"/>
  <c r="CJ675" i="1"/>
  <c r="CJ676" i="1"/>
  <c r="CJ679" i="1"/>
  <c r="BG671" i="1"/>
  <c r="CH684" i="1"/>
  <c r="BN684" i="1"/>
  <c r="BR684" i="1"/>
  <c r="CE684" i="1"/>
  <c r="BS684" i="1"/>
  <c r="CK674" i="1"/>
  <c r="CK662" i="1"/>
  <c r="CJ670" i="1"/>
  <c r="CJ668" i="1"/>
  <c r="CJ674" i="1"/>
  <c r="CJ661" i="1"/>
  <c r="CJ660" i="1"/>
  <c r="BO684" i="1"/>
  <c r="CK678" i="1"/>
  <c r="M76" i="8"/>
  <c r="M92" i="8"/>
  <c r="M78" i="8"/>
  <c r="M71" i="8"/>
  <c r="M72" i="8"/>
  <c r="M88" i="8"/>
  <c r="BZ622" i="1"/>
  <c r="CD622" i="1"/>
  <c r="M77" i="8"/>
  <c r="M86" i="8"/>
  <c r="M75" i="8"/>
  <c r="M90" i="8"/>
  <c r="M94" i="8"/>
  <c r="M85" i="8"/>
  <c r="BR622" i="1"/>
  <c r="P88" i="8"/>
  <c r="M84" i="8"/>
  <c r="M93" i="8"/>
  <c r="BG609" i="1"/>
  <c r="M89" i="8"/>
  <c r="M74" i="8"/>
  <c r="M81" i="8"/>
  <c r="BN622" i="1"/>
  <c r="BV622" i="1"/>
  <c r="BL591" i="1"/>
  <c r="CJ591" i="1"/>
  <c r="CF591" i="1"/>
  <c r="BT591" i="1"/>
  <c r="CB591" i="1"/>
  <c r="BP591" i="1"/>
  <c r="BX591" i="1"/>
  <c r="CJ560" i="1"/>
  <c r="CK552" i="1"/>
  <c r="BT560" i="1"/>
  <c r="BL560" i="1"/>
  <c r="CK556" i="1"/>
  <c r="CK560" i="1" s="1"/>
  <c r="BP560" i="1"/>
  <c r="CF560" i="1"/>
  <c r="CK529" i="1"/>
  <c r="CB498" i="1"/>
  <c r="BL498" i="1"/>
  <c r="BX498" i="1"/>
  <c r="CK498" i="1"/>
  <c r="BP498" i="1"/>
  <c r="CF498" i="1"/>
  <c r="BX467" i="1"/>
  <c r="BT467" i="1"/>
  <c r="CF467" i="1"/>
  <c r="CK467" i="1"/>
  <c r="BP467" i="1"/>
  <c r="CB467" i="1"/>
  <c r="BL467" i="1"/>
  <c r="Z80" i="9"/>
  <c r="Z91" i="9"/>
  <c r="Z71" i="9"/>
  <c r="Z83" i="9"/>
  <c r="Z92" i="9"/>
  <c r="Z87" i="9"/>
  <c r="Z90" i="9"/>
  <c r="Z89" i="9"/>
  <c r="Z82" i="9"/>
  <c r="Z88" i="9"/>
  <c r="Z77" i="9"/>
  <c r="Z72" i="9"/>
  <c r="Z86" i="9"/>
  <c r="Z85" i="9"/>
  <c r="Z84" i="9"/>
  <c r="Z78" i="9"/>
  <c r="Z94" i="9"/>
  <c r="CK436" i="1"/>
  <c r="R94" i="8"/>
  <c r="R88" i="8"/>
  <c r="N81" i="8"/>
  <c r="N94" i="8"/>
  <c r="N84" i="8"/>
  <c r="N90" i="8"/>
  <c r="X76" i="8"/>
  <c r="N71" i="8"/>
  <c r="R80" i="8"/>
  <c r="X77" i="8"/>
  <c r="X87" i="8"/>
  <c r="CC405" i="1"/>
  <c r="BY405" i="1"/>
  <c r="X92" i="8"/>
  <c r="X75" i="8"/>
  <c r="R92" i="8"/>
  <c r="R75" i="8"/>
  <c r="CK393" i="1"/>
  <c r="R90" i="8"/>
  <c r="G72" i="8"/>
  <c r="R81" i="8"/>
  <c r="R78" i="8"/>
  <c r="N78" i="8"/>
  <c r="N93" i="8"/>
  <c r="N80" i="8"/>
  <c r="N75" i="8"/>
  <c r="N77" i="8"/>
  <c r="X81" i="8"/>
  <c r="X71" i="8"/>
  <c r="CG405" i="1"/>
  <c r="BM405" i="1"/>
  <c r="X90" i="8"/>
  <c r="X82" i="8"/>
  <c r="R77" i="8"/>
  <c r="R82" i="8"/>
  <c r="R83" i="8"/>
  <c r="R73" i="8"/>
  <c r="R87" i="8"/>
  <c r="N83" i="8"/>
  <c r="N87" i="8"/>
  <c r="N82" i="8"/>
  <c r="N73" i="8"/>
  <c r="N92" i="8"/>
  <c r="X80" i="8"/>
  <c r="R91" i="8"/>
  <c r="X74" i="8"/>
  <c r="BU405" i="1"/>
  <c r="X89" i="8"/>
  <c r="X86" i="8"/>
  <c r="X88" i="8"/>
  <c r="R72" i="8"/>
  <c r="R89" i="8"/>
  <c r="M91" i="8"/>
  <c r="E19" i="11"/>
  <c r="CK392" i="1"/>
  <c r="CK381" i="1"/>
  <c r="CK395" i="1"/>
  <c r="CK391" i="1"/>
  <c r="CK398" i="1"/>
  <c r="CK403" i="1"/>
  <c r="CK386" i="1"/>
  <c r="CK399" i="1"/>
  <c r="CK384" i="1"/>
  <c r="CK396" i="1"/>
  <c r="CK400" i="1"/>
  <c r="CK388" i="1"/>
  <c r="CK390" i="1"/>
  <c r="CK394" i="1"/>
  <c r="CK382" i="1"/>
  <c r="CK404" i="1"/>
  <c r="CK402" i="1"/>
  <c r="CK387" i="1"/>
  <c r="CK385" i="1"/>
  <c r="CK401" i="1"/>
  <c r="BR374" i="1"/>
  <c r="BW374" i="1"/>
  <c r="BN374" i="1"/>
  <c r="BV374" i="1"/>
  <c r="CK374" i="1"/>
  <c r="BK374" i="1"/>
  <c r="CA374" i="1"/>
  <c r="CI374" i="1"/>
  <c r="CD374" i="1"/>
  <c r="BZ374" i="1"/>
  <c r="BS374" i="1"/>
  <c r="BO374" i="1"/>
  <c r="E17" i="11"/>
  <c r="CK342" i="1"/>
  <c r="CK339" i="1"/>
  <c r="CK333" i="1"/>
  <c r="CK341" i="1"/>
  <c r="CK323" i="1"/>
  <c r="BQ343" i="1"/>
  <c r="CK325" i="1"/>
  <c r="BY343" i="1"/>
  <c r="CJ343" i="1"/>
  <c r="CK329" i="1"/>
  <c r="CG343" i="1"/>
  <c r="BM343" i="1"/>
  <c r="CK337" i="1"/>
  <c r="CE312" i="1"/>
  <c r="BO312" i="1"/>
  <c r="CJ292" i="1"/>
  <c r="BT312" i="1"/>
  <c r="BK312" i="1"/>
  <c r="BW312" i="1"/>
  <c r="AC14" i="10"/>
  <c r="CA312" i="1"/>
  <c r="BY281" i="1"/>
  <c r="CC281" i="1"/>
  <c r="CG281" i="1"/>
  <c r="AC10" i="10"/>
  <c r="BU281" i="1"/>
  <c r="CJ259" i="1"/>
  <c r="CJ267" i="1"/>
  <c r="E15" i="11"/>
  <c r="CK272" i="1"/>
  <c r="CK275" i="1"/>
  <c r="CK269" i="1"/>
  <c r="CK271" i="1"/>
  <c r="CK279" i="1"/>
  <c r="CK263" i="1"/>
  <c r="CK280" i="1"/>
  <c r="CK261" i="1"/>
  <c r="CK273" i="1"/>
  <c r="CK278" i="1"/>
  <c r="CK264" i="1"/>
  <c r="CK277" i="1"/>
  <c r="CK274" i="1"/>
  <c r="CK257" i="1"/>
  <c r="CK267" i="1"/>
  <c r="CK260" i="1"/>
  <c r="CK259" i="1"/>
  <c r="CK265" i="1"/>
  <c r="CK268" i="1"/>
  <c r="CK276" i="1"/>
  <c r="CK258" i="1"/>
  <c r="CJ271" i="1"/>
  <c r="N80" i="5"/>
  <c r="D15" i="11"/>
  <c r="G15" i="11" s="1"/>
  <c r="CJ273" i="1"/>
  <c r="CJ279" i="1"/>
  <c r="CJ258" i="1"/>
  <c r="CJ266" i="1"/>
  <c r="CJ272" i="1"/>
  <c r="CJ261" i="1"/>
  <c r="CJ265" i="1"/>
  <c r="CJ277" i="1"/>
  <c r="CJ274" i="1"/>
  <c r="CJ276" i="1"/>
  <c r="CJ257" i="1"/>
  <c r="CJ270" i="1"/>
  <c r="CJ278" i="1"/>
  <c r="CJ269" i="1"/>
  <c r="CJ268" i="1"/>
  <c r="CJ280" i="1"/>
  <c r="CJ262" i="1"/>
  <c r="CJ260" i="1"/>
  <c r="CJ264" i="1"/>
  <c r="BM281" i="1"/>
  <c r="BQ281" i="1"/>
  <c r="CJ263" i="1"/>
  <c r="CK262" i="1"/>
  <c r="CK266" i="1"/>
  <c r="CJ243" i="1"/>
  <c r="CJ238" i="1"/>
  <c r="CJ242" i="1"/>
  <c r="BR250" i="1"/>
  <c r="CJ229" i="1"/>
  <c r="CJ247" i="1"/>
  <c r="AC8" i="10"/>
  <c r="AC12" i="10"/>
  <c r="D14" i="11"/>
  <c r="G14" i="11" s="1"/>
  <c r="CJ249" i="1"/>
  <c r="CJ226" i="1"/>
  <c r="CJ244" i="1"/>
  <c r="CJ232" i="1"/>
  <c r="CJ233" i="1"/>
  <c r="CJ239" i="1"/>
  <c r="CJ248" i="1"/>
  <c r="CJ246" i="1"/>
  <c r="BF237" i="1"/>
  <c r="CJ231" i="1"/>
  <c r="CJ236" i="1"/>
  <c r="CJ237" i="1"/>
  <c r="CJ235" i="1"/>
  <c r="BV250" i="1"/>
  <c r="BZ250" i="1"/>
  <c r="CJ230" i="1"/>
  <c r="CJ240" i="1"/>
  <c r="CA219" i="1"/>
  <c r="CI219" i="1"/>
  <c r="BU219" i="1"/>
  <c r="BW219" i="1"/>
  <c r="BY219" i="1"/>
  <c r="CK197" i="1"/>
  <c r="CC219" i="1"/>
  <c r="BS219" i="1"/>
  <c r="CE219" i="1"/>
  <c r="BQ219" i="1"/>
  <c r="W85" i="8"/>
  <c r="P72" i="8"/>
  <c r="U78" i="8"/>
  <c r="U92" i="8"/>
  <c r="U87" i="8"/>
  <c r="U84" i="8"/>
  <c r="C83" i="8"/>
  <c r="CJ169" i="1"/>
  <c r="CJ175" i="1"/>
  <c r="CJ181" i="1"/>
  <c r="CJ178" i="1"/>
  <c r="CJ164" i="1"/>
  <c r="CJ184" i="1"/>
  <c r="D12" i="11"/>
  <c r="G12" i="11" s="1"/>
  <c r="C92" i="8"/>
  <c r="C71" i="8"/>
  <c r="C75" i="8"/>
  <c r="C86" i="8"/>
  <c r="C89" i="8"/>
  <c r="P85" i="8"/>
  <c r="P73" i="8"/>
  <c r="P80" i="8"/>
  <c r="W76" i="8"/>
  <c r="W86" i="8"/>
  <c r="W72" i="8"/>
  <c r="W87" i="8"/>
  <c r="BT188" i="1"/>
  <c r="U72" i="8"/>
  <c r="U81" i="8"/>
  <c r="U94" i="8"/>
  <c r="CJ186" i="1"/>
  <c r="CJ183" i="1"/>
  <c r="CJ172" i="1"/>
  <c r="CJ173" i="1"/>
  <c r="CJ170" i="1"/>
  <c r="CJ177" i="1"/>
  <c r="C76" i="8"/>
  <c r="C77" i="8"/>
  <c r="C91" i="8"/>
  <c r="C90" i="8"/>
  <c r="C88" i="8"/>
  <c r="P71" i="8"/>
  <c r="P84" i="8"/>
  <c r="P87" i="8"/>
  <c r="W90" i="8"/>
  <c r="W75" i="8"/>
  <c r="W74" i="8"/>
  <c r="W92" i="8"/>
  <c r="W91" i="8"/>
  <c r="CF188" i="1"/>
  <c r="BL188" i="1"/>
  <c r="CB188" i="1"/>
  <c r="P75" i="8"/>
  <c r="U91" i="8"/>
  <c r="U90" i="8"/>
  <c r="U80" i="8"/>
  <c r="CJ165" i="1"/>
  <c r="CJ180" i="1"/>
  <c r="CJ182" i="1"/>
  <c r="CJ179" i="1"/>
  <c r="CJ171" i="1"/>
  <c r="C78" i="8"/>
  <c r="C87" i="8"/>
  <c r="C94" i="8"/>
  <c r="C74" i="8"/>
  <c r="P78" i="8"/>
  <c r="P92" i="8"/>
  <c r="P89" i="8"/>
  <c r="W83" i="8"/>
  <c r="W78" i="8"/>
  <c r="W80" i="8"/>
  <c r="W94" i="8"/>
  <c r="W84" i="8"/>
  <c r="BX188" i="1"/>
  <c r="BJ188" i="1"/>
  <c r="CJ157" i="1"/>
  <c r="CJ118" i="1"/>
  <c r="BT126" i="1"/>
  <c r="BX126" i="1"/>
  <c r="BL126" i="1"/>
  <c r="CF126" i="1"/>
  <c r="CJ114" i="1"/>
  <c r="CB126" i="1"/>
  <c r="BP126" i="1"/>
  <c r="BQ95" i="1"/>
  <c r="BU95" i="1"/>
  <c r="BM95" i="1"/>
  <c r="CG95" i="1"/>
  <c r="CC95" i="1"/>
  <c r="D9" i="11"/>
  <c r="G9" i="11" s="1"/>
  <c r="CJ89" i="1"/>
  <c r="CJ84" i="1"/>
  <c r="CJ72" i="1"/>
  <c r="CJ76" i="1"/>
  <c r="CJ93" i="1"/>
  <c r="CJ75" i="1"/>
  <c r="CJ90" i="1"/>
  <c r="CJ74" i="1"/>
  <c r="CJ79" i="1"/>
  <c r="CJ71" i="1"/>
  <c r="CJ80" i="1"/>
  <c r="CJ83" i="1"/>
  <c r="CJ73" i="1"/>
  <c r="CJ87" i="1"/>
  <c r="CJ92" i="1"/>
  <c r="CJ88" i="1"/>
  <c r="CJ82" i="1"/>
  <c r="CJ81" i="1"/>
  <c r="CJ94" i="1"/>
  <c r="CJ91" i="1"/>
  <c r="CJ77" i="1"/>
  <c r="CJ85" i="1"/>
  <c r="CJ78" i="1"/>
  <c r="BY95" i="1"/>
  <c r="CJ86" i="1"/>
  <c r="BO64" i="1"/>
  <c r="BK64" i="1"/>
  <c r="CJ64" i="1"/>
  <c r="CI64" i="1"/>
  <c r="CA64" i="1"/>
  <c r="BS64" i="1"/>
  <c r="CE64" i="1"/>
  <c r="BW64" i="1"/>
  <c r="CJ20" i="1"/>
  <c r="BZ33" i="1"/>
  <c r="CI33" i="1"/>
  <c r="BS33" i="1"/>
  <c r="BO33" i="1"/>
  <c r="BK33" i="1"/>
  <c r="BG20" i="1"/>
  <c r="AB60" i="9"/>
  <c r="CD33" i="1"/>
  <c r="CE33" i="1"/>
  <c r="BF950" i="1"/>
  <c r="CJ913" i="1"/>
  <c r="CK927" i="1"/>
  <c r="BF919" i="1"/>
  <c r="D36" i="11"/>
  <c r="G36" i="11" s="1"/>
  <c r="CJ914" i="1"/>
  <c r="CJ912" i="1"/>
  <c r="CJ928" i="1"/>
  <c r="CJ923" i="1"/>
  <c r="CJ911" i="1"/>
  <c r="CJ910" i="1"/>
  <c r="CJ919" i="1"/>
  <c r="CJ915" i="1"/>
  <c r="CJ920" i="1"/>
  <c r="CJ926" i="1"/>
  <c r="CJ924" i="1"/>
  <c r="CJ908" i="1"/>
  <c r="CJ931" i="1"/>
  <c r="CJ922" i="1"/>
  <c r="CJ918" i="1"/>
  <c r="CJ916" i="1"/>
  <c r="CJ930" i="1"/>
  <c r="CJ927" i="1"/>
  <c r="CJ921" i="1"/>
  <c r="E36" i="11"/>
  <c r="CK916" i="1"/>
  <c r="CK929" i="1"/>
  <c r="CK908" i="1"/>
  <c r="CK912" i="1"/>
  <c r="CK920" i="1"/>
  <c r="CK926" i="1"/>
  <c r="CK925" i="1"/>
  <c r="CK928" i="1"/>
  <c r="CK924" i="1"/>
  <c r="CK918" i="1"/>
  <c r="CK921" i="1"/>
  <c r="CK910" i="1"/>
  <c r="CK913" i="1"/>
  <c r="CK930" i="1"/>
  <c r="CK909" i="1"/>
  <c r="CK922" i="1"/>
  <c r="CK914" i="1"/>
  <c r="CK931" i="1"/>
  <c r="CK917" i="1"/>
  <c r="CK911" i="1"/>
  <c r="CJ929" i="1"/>
  <c r="CJ909" i="1"/>
  <c r="CJ884" i="1"/>
  <c r="CK890" i="1"/>
  <c r="BF888" i="1"/>
  <c r="D35" i="11"/>
  <c r="G35" i="11" s="1"/>
  <c r="CJ895" i="1"/>
  <c r="CJ898" i="1"/>
  <c r="CJ883" i="1"/>
  <c r="CJ890" i="1"/>
  <c r="CJ878" i="1"/>
  <c r="CJ899" i="1"/>
  <c r="CJ881" i="1"/>
  <c r="CJ885" i="1"/>
  <c r="CJ894" i="1"/>
  <c r="CJ900" i="1"/>
  <c r="CJ887" i="1"/>
  <c r="CJ879" i="1"/>
  <c r="CJ891" i="1"/>
  <c r="CJ897" i="1"/>
  <c r="CJ896" i="1"/>
  <c r="CJ888" i="1"/>
  <c r="CJ877" i="1"/>
  <c r="CJ886" i="1"/>
  <c r="CJ882" i="1"/>
  <c r="CJ889" i="1"/>
  <c r="CJ893" i="1"/>
  <c r="E35" i="11"/>
  <c r="CK896" i="1"/>
  <c r="CK900" i="1"/>
  <c r="CK880" i="1"/>
  <c r="CK893" i="1"/>
  <c r="CK888" i="1"/>
  <c r="CK889" i="1"/>
  <c r="CK897" i="1"/>
  <c r="CK882" i="1"/>
  <c r="CK884" i="1"/>
  <c r="CK899" i="1"/>
  <c r="CK881" i="1"/>
  <c r="CK883" i="1"/>
  <c r="CK895" i="1"/>
  <c r="CK891" i="1"/>
  <c r="CK877" i="1"/>
  <c r="CK892" i="1"/>
  <c r="CK885" i="1"/>
  <c r="CK887" i="1"/>
  <c r="CK879" i="1"/>
  <c r="CK894" i="1"/>
  <c r="CK878" i="1"/>
  <c r="CJ880" i="1"/>
  <c r="BF857" i="1"/>
  <c r="D34" i="11"/>
  <c r="G34" i="11" s="1"/>
  <c r="CJ850" i="1"/>
  <c r="CJ867" i="1"/>
  <c r="CJ869" i="1"/>
  <c r="CJ853" i="1"/>
  <c r="CJ858" i="1"/>
  <c r="CJ847" i="1"/>
  <c r="CJ865" i="1"/>
  <c r="CJ868" i="1"/>
  <c r="CJ864" i="1"/>
  <c r="CJ861" i="1"/>
  <c r="CJ848" i="1"/>
  <c r="CJ862" i="1"/>
  <c r="CJ857" i="1"/>
  <c r="CJ849" i="1"/>
  <c r="CJ852" i="1"/>
  <c r="CJ856" i="1"/>
  <c r="CJ860" i="1"/>
  <c r="CJ866" i="1"/>
  <c r="CJ863" i="1"/>
  <c r="CJ854" i="1"/>
  <c r="E34" i="11"/>
  <c r="CK851" i="1"/>
  <c r="CK857" i="1"/>
  <c r="CK866" i="1"/>
  <c r="CK869" i="1"/>
  <c r="CK858" i="1"/>
  <c r="CK849" i="1"/>
  <c r="CK862" i="1"/>
  <c r="CK853" i="1"/>
  <c r="CK863" i="1"/>
  <c r="CK847" i="1"/>
  <c r="CK861" i="1"/>
  <c r="CK854" i="1"/>
  <c r="CK868" i="1"/>
  <c r="CK848" i="1"/>
  <c r="CK865" i="1"/>
  <c r="CK867" i="1"/>
  <c r="CK859" i="1"/>
  <c r="CK846" i="1"/>
  <c r="CK855" i="1"/>
  <c r="CK850" i="1"/>
  <c r="CJ859" i="1"/>
  <c r="CJ851" i="1"/>
  <c r="CJ846" i="1"/>
  <c r="CK852" i="1"/>
  <c r="CJ855" i="1"/>
  <c r="CK856" i="1"/>
  <c r="CK864" i="1"/>
  <c r="S85" i="8"/>
  <c r="S84" i="8"/>
  <c r="S83" i="8"/>
  <c r="S86" i="8"/>
  <c r="S89" i="8"/>
  <c r="S92" i="8"/>
  <c r="S79" i="8"/>
  <c r="S87" i="8"/>
  <c r="S75" i="8"/>
  <c r="S90" i="8"/>
  <c r="S80" i="8"/>
  <c r="S94" i="8"/>
  <c r="S76" i="8"/>
  <c r="S71" i="8"/>
  <c r="S88" i="8"/>
  <c r="H90" i="8"/>
  <c r="H81" i="8"/>
  <c r="H82" i="8"/>
  <c r="H91" i="8"/>
  <c r="H77" i="8"/>
  <c r="H73" i="8"/>
  <c r="H75" i="8"/>
  <c r="H83" i="8"/>
  <c r="H89" i="8"/>
  <c r="BF826" i="1"/>
  <c r="G83" i="8"/>
  <c r="AB60" i="8"/>
  <c r="K80" i="8"/>
  <c r="S78" i="8"/>
  <c r="S91" i="8"/>
  <c r="K76" i="8"/>
  <c r="H92" i="8"/>
  <c r="H71" i="8"/>
  <c r="H87" i="8"/>
  <c r="K77" i="8"/>
  <c r="K73" i="8"/>
  <c r="K71" i="8"/>
  <c r="E33" i="11"/>
  <c r="CK828" i="1"/>
  <c r="CK820" i="1"/>
  <c r="CK832" i="1"/>
  <c r="CK835" i="1"/>
  <c r="CK819" i="1"/>
  <c r="CK829" i="1"/>
  <c r="CK821" i="1"/>
  <c r="CK837" i="1"/>
  <c r="CK815" i="1"/>
  <c r="CK816" i="1"/>
  <c r="CK823" i="1"/>
  <c r="CK825" i="1"/>
  <c r="CK836" i="1"/>
  <c r="CK824" i="1"/>
  <c r="CK838" i="1"/>
  <c r="CK827" i="1"/>
  <c r="CK834" i="1"/>
  <c r="CK818" i="1"/>
  <c r="CK817" i="1"/>
  <c r="CK833" i="1"/>
  <c r="CK831" i="1"/>
  <c r="J74" i="8"/>
  <c r="N74" i="8"/>
  <c r="N72" i="8"/>
  <c r="N85" i="8"/>
  <c r="H84" i="8"/>
  <c r="CJ831" i="1"/>
  <c r="V92" i="8"/>
  <c r="V81" i="8"/>
  <c r="V83" i="8"/>
  <c r="V76" i="8"/>
  <c r="V93" i="8"/>
  <c r="V77" i="8"/>
  <c r="V85" i="8"/>
  <c r="V79" i="8"/>
  <c r="V91" i="8"/>
  <c r="V87" i="8"/>
  <c r="V73" i="8"/>
  <c r="V71" i="8"/>
  <c r="V88" i="8"/>
  <c r="V75" i="8"/>
  <c r="V74" i="8"/>
  <c r="V72" i="8"/>
  <c r="Q82" i="8"/>
  <c r="Q74" i="8"/>
  <c r="Z83" i="8"/>
  <c r="Z81" i="8"/>
  <c r="Z93" i="8"/>
  <c r="Z80" i="8"/>
  <c r="Z91" i="8"/>
  <c r="Z72" i="8"/>
  <c r="Z94" i="8"/>
  <c r="Z76" i="8"/>
  <c r="Z84" i="8"/>
  <c r="Z77" i="8"/>
  <c r="Z75" i="8"/>
  <c r="Z71" i="8"/>
  <c r="Z85" i="8"/>
  <c r="Z79" i="8"/>
  <c r="Z74" i="8"/>
  <c r="Z86" i="8"/>
  <c r="Z92" i="8"/>
  <c r="Z73" i="8"/>
  <c r="Z88" i="8"/>
  <c r="Z89" i="8"/>
  <c r="Z90" i="8"/>
  <c r="Z87" i="8"/>
  <c r="V90" i="8"/>
  <c r="V82" i="8"/>
  <c r="D33" i="11"/>
  <c r="G33" i="11" s="1"/>
  <c r="CJ817" i="1"/>
  <c r="CJ820" i="1"/>
  <c r="CJ815" i="1"/>
  <c r="CJ837" i="1"/>
  <c r="CJ818" i="1"/>
  <c r="CJ830" i="1"/>
  <c r="CJ834" i="1"/>
  <c r="CJ829" i="1"/>
  <c r="CJ836" i="1"/>
  <c r="CJ832" i="1"/>
  <c r="CJ821" i="1"/>
  <c r="CJ828" i="1"/>
  <c r="CJ822" i="1"/>
  <c r="CJ826" i="1"/>
  <c r="CJ824" i="1"/>
  <c r="CJ825" i="1"/>
  <c r="CJ833" i="1"/>
  <c r="CJ816" i="1"/>
  <c r="CJ838" i="1"/>
  <c r="J92" i="8"/>
  <c r="J94" i="8"/>
  <c r="J85" i="8"/>
  <c r="J84" i="8"/>
  <c r="J88" i="8"/>
  <c r="J83" i="8"/>
  <c r="J91" i="8"/>
  <c r="J71" i="8"/>
  <c r="J77" i="8"/>
  <c r="J93" i="8"/>
  <c r="J87" i="8"/>
  <c r="J76" i="8"/>
  <c r="J72" i="8"/>
  <c r="J82" i="8"/>
  <c r="J80" i="8"/>
  <c r="J73" i="8"/>
  <c r="J75" i="8"/>
  <c r="J89" i="8"/>
  <c r="J79" i="8"/>
  <c r="J81" i="8"/>
  <c r="J86" i="8"/>
  <c r="S93" i="8"/>
  <c r="G74" i="8"/>
  <c r="K89" i="8"/>
  <c r="S74" i="8"/>
  <c r="K74" i="8"/>
  <c r="K88" i="8"/>
  <c r="H86" i="8"/>
  <c r="H74" i="8"/>
  <c r="H93" i="8"/>
  <c r="K87" i="8"/>
  <c r="I71" i="8"/>
  <c r="I76" i="8"/>
  <c r="I94" i="8"/>
  <c r="I92" i="8"/>
  <c r="I85" i="8"/>
  <c r="I77" i="8"/>
  <c r="I72" i="8"/>
  <c r="I80" i="8"/>
  <c r="I82" i="8"/>
  <c r="I90" i="8"/>
  <c r="I74" i="8"/>
  <c r="I84" i="8"/>
  <c r="I88" i="8"/>
  <c r="I81" i="8"/>
  <c r="I73" i="8"/>
  <c r="H80" i="8"/>
  <c r="CJ835" i="1"/>
  <c r="T75" i="8"/>
  <c r="T85" i="8"/>
  <c r="T71" i="8"/>
  <c r="T78" i="8"/>
  <c r="T74" i="8"/>
  <c r="T83" i="8"/>
  <c r="T94" i="8"/>
  <c r="T79" i="8"/>
  <c r="T93" i="8"/>
  <c r="H72" i="8"/>
  <c r="CJ819" i="1"/>
  <c r="CK822" i="1"/>
  <c r="J78" i="8"/>
  <c r="S77" i="8"/>
  <c r="I83" i="8"/>
  <c r="CJ823" i="1"/>
  <c r="K94" i="8"/>
  <c r="K83" i="8"/>
  <c r="K85" i="8"/>
  <c r="K82" i="8"/>
  <c r="S73" i="8"/>
  <c r="S81" i="8"/>
  <c r="G90" i="8"/>
  <c r="K78" i="8"/>
  <c r="K72" i="8"/>
  <c r="S72" i="8"/>
  <c r="K75" i="8"/>
  <c r="H94" i="8"/>
  <c r="H78" i="8"/>
  <c r="K92" i="8"/>
  <c r="K91" i="8"/>
  <c r="P90" i="8"/>
  <c r="P77" i="8"/>
  <c r="P81" i="8"/>
  <c r="P83" i="8"/>
  <c r="P91" i="8"/>
  <c r="P93" i="8"/>
  <c r="P74" i="8"/>
  <c r="P79" i="8"/>
  <c r="P86" i="8"/>
  <c r="O88" i="8"/>
  <c r="O83" i="8"/>
  <c r="O75" i="8"/>
  <c r="H88" i="8"/>
  <c r="CK830" i="1"/>
  <c r="X78" i="8"/>
  <c r="X83" i="8"/>
  <c r="X85" i="8"/>
  <c r="Z82" i="8"/>
  <c r="CK826" i="1"/>
  <c r="Z78" i="8"/>
  <c r="T72" i="8"/>
  <c r="V78" i="8"/>
  <c r="I79" i="8"/>
  <c r="Q83" i="8"/>
  <c r="D83" i="5"/>
  <c r="CK796" i="1"/>
  <c r="E32" i="11"/>
  <c r="CK797" i="1"/>
  <c r="CK793" i="1"/>
  <c r="CK785" i="1"/>
  <c r="CK802" i="1"/>
  <c r="CK784" i="1"/>
  <c r="CK786" i="1"/>
  <c r="CK801" i="1"/>
  <c r="CK789" i="1"/>
  <c r="CK794" i="1"/>
  <c r="CK798" i="1"/>
  <c r="CK790" i="1"/>
  <c r="CK787" i="1"/>
  <c r="CK795" i="1"/>
  <c r="CK807" i="1"/>
  <c r="CK805" i="1"/>
  <c r="CK803" i="1"/>
  <c r="CK799" i="1"/>
  <c r="CK791" i="1"/>
  <c r="CK806" i="1"/>
  <c r="D32" i="11"/>
  <c r="G32" i="11" s="1"/>
  <c r="CJ803" i="1"/>
  <c r="CJ800" i="1"/>
  <c r="CJ792" i="1"/>
  <c r="CJ799" i="1"/>
  <c r="CJ784" i="1"/>
  <c r="CJ801" i="1"/>
  <c r="CJ791" i="1"/>
  <c r="CJ802" i="1"/>
  <c r="CJ805" i="1"/>
  <c r="CJ788" i="1"/>
  <c r="CJ795" i="1"/>
  <c r="CJ796" i="1"/>
  <c r="CJ787" i="1"/>
  <c r="CJ807" i="1"/>
  <c r="CJ785" i="1"/>
  <c r="CJ806" i="1"/>
  <c r="CJ789" i="1"/>
  <c r="CJ793" i="1"/>
  <c r="CJ797" i="1"/>
  <c r="CJ804" i="1"/>
  <c r="CJ790" i="1"/>
  <c r="CJ794" i="1"/>
  <c r="CJ756" i="1"/>
  <c r="D31" i="11"/>
  <c r="G31" i="11" s="1"/>
  <c r="CJ753" i="1"/>
  <c r="CJ774" i="1"/>
  <c r="CJ757" i="1"/>
  <c r="CJ761" i="1"/>
  <c r="CJ762" i="1"/>
  <c r="CJ767" i="1"/>
  <c r="CJ765" i="1"/>
  <c r="CJ763" i="1"/>
  <c r="CJ775" i="1"/>
  <c r="CJ759" i="1"/>
  <c r="CJ755" i="1"/>
  <c r="CJ766" i="1"/>
  <c r="CJ771" i="1"/>
  <c r="CJ776" i="1"/>
  <c r="CJ758" i="1"/>
  <c r="CJ769" i="1"/>
  <c r="CJ754" i="1"/>
  <c r="CJ770" i="1"/>
  <c r="CJ760" i="1"/>
  <c r="CJ772" i="1"/>
  <c r="CJ773" i="1"/>
  <c r="CJ768" i="1"/>
  <c r="N83" i="5"/>
  <c r="N82" i="5"/>
  <c r="CJ729" i="1"/>
  <c r="CK726" i="1"/>
  <c r="CJ741" i="1"/>
  <c r="D30" i="11"/>
  <c r="G30" i="11" s="1"/>
  <c r="CJ738" i="1"/>
  <c r="CJ722" i="1"/>
  <c r="CJ728" i="1"/>
  <c r="CJ723" i="1"/>
  <c r="CJ742" i="1"/>
  <c r="CJ732" i="1"/>
  <c r="CJ730" i="1"/>
  <c r="CJ726" i="1"/>
  <c r="CJ740" i="1"/>
  <c r="CJ724" i="1"/>
  <c r="CJ745" i="1"/>
  <c r="CJ735" i="1"/>
  <c r="CJ739" i="1"/>
  <c r="CJ736" i="1"/>
  <c r="CJ744" i="1"/>
  <c r="CJ734" i="1"/>
  <c r="CJ727" i="1"/>
  <c r="CJ743" i="1"/>
  <c r="CJ731" i="1"/>
  <c r="E30" i="11"/>
  <c r="CK733" i="1"/>
  <c r="CK740" i="1"/>
  <c r="CK728" i="1"/>
  <c r="CK731" i="1"/>
  <c r="CK741" i="1"/>
  <c r="CK723" i="1"/>
  <c r="CK729" i="1"/>
  <c r="CK739" i="1"/>
  <c r="CK734" i="1"/>
  <c r="CK745" i="1"/>
  <c r="CK735" i="1"/>
  <c r="CK722" i="1"/>
  <c r="CK743" i="1"/>
  <c r="CK724" i="1"/>
  <c r="CK738" i="1"/>
  <c r="CK732" i="1"/>
  <c r="CK744" i="1"/>
  <c r="CK737" i="1"/>
  <c r="CK727" i="1"/>
  <c r="CK725" i="1"/>
  <c r="CK730" i="1"/>
  <c r="CK736" i="1"/>
  <c r="CJ725" i="1"/>
  <c r="CJ737" i="1"/>
  <c r="E29" i="11"/>
  <c r="CK695" i="1"/>
  <c r="CK706" i="1"/>
  <c r="CK699" i="1"/>
  <c r="CK703" i="1"/>
  <c r="CK714" i="1"/>
  <c r="CK710" i="1"/>
  <c r="CK691" i="1"/>
  <c r="CK704" i="1"/>
  <c r="CK707" i="1"/>
  <c r="CK698" i="1"/>
  <c r="CK694" i="1"/>
  <c r="CK700" i="1"/>
  <c r="CK711" i="1"/>
  <c r="CK701" i="1"/>
  <c r="CK697" i="1"/>
  <c r="CK709" i="1"/>
  <c r="CK705" i="1"/>
  <c r="CK712" i="1"/>
  <c r="CK713" i="1"/>
  <c r="CK693" i="1"/>
  <c r="CK702" i="1"/>
  <c r="CK696" i="1"/>
  <c r="D29" i="11"/>
  <c r="G29" i="11" s="1"/>
  <c r="CJ697" i="1"/>
  <c r="CJ698" i="1"/>
  <c r="CJ710" i="1"/>
  <c r="CJ705" i="1"/>
  <c r="CJ692" i="1"/>
  <c r="CJ713" i="1"/>
  <c r="CJ712" i="1"/>
  <c r="CJ691" i="1"/>
  <c r="CJ693" i="1"/>
  <c r="CJ694" i="1"/>
  <c r="CJ706" i="1"/>
  <c r="CJ704" i="1"/>
  <c r="CJ708" i="1"/>
  <c r="CJ701" i="1"/>
  <c r="CJ707" i="1"/>
  <c r="CJ703" i="1"/>
  <c r="CJ709" i="1"/>
  <c r="CJ702" i="1"/>
  <c r="CJ714" i="1"/>
  <c r="CJ696" i="1"/>
  <c r="CJ700" i="1"/>
  <c r="CJ699" i="1"/>
  <c r="CK708" i="1"/>
  <c r="CK692" i="1"/>
  <c r="CJ711" i="1"/>
  <c r="E27" i="11"/>
  <c r="CK630" i="1"/>
  <c r="CK646" i="1"/>
  <c r="CK642" i="1"/>
  <c r="CK645" i="1"/>
  <c r="CK651" i="1"/>
  <c r="CK652" i="1"/>
  <c r="CK637" i="1"/>
  <c r="CK641" i="1"/>
  <c r="CK643" i="1"/>
  <c r="CK638" i="1"/>
  <c r="CK629" i="1"/>
  <c r="CK635" i="1"/>
  <c r="CK633" i="1"/>
  <c r="CK640" i="1"/>
  <c r="CK634" i="1"/>
  <c r="CK649" i="1"/>
  <c r="CK631" i="1"/>
  <c r="CK647" i="1"/>
  <c r="CK639" i="1"/>
  <c r="CK648" i="1"/>
  <c r="CK636" i="1"/>
  <c r="CK644" i="1"/>
  <c r="CK650" i="1"/>
  <c r="CK632" i="1"/>
  <c r="D27" i="11"/>
  <c r="G27" i="11" s="1"/>
  <c r="CJ641" i="1"/>
  <c r="CJ647" i="1"/>
  <c r="CJ652" i="1"/>
  <c r="CJ646" i="1"/>
  <c r="CJ651" i="1"/>
  <c r="CJ634" i="1"/>
  <c r="CJ630" i="1"/>
  <c r="CJ632" i="1"/>
  <c r="CJ650" i="1"/>
  <c r="CJ638" i="1"/>
  <c r="CJ645" i="1"/>
  <c r="CJ642" i="1"/>
  <c r="CJ640" i="1"/>
  <c r="CJ629" i="1"/>
  <c r="CJ631" i="1"/>
  <c r="CJ649" i="1"/>
  <c r="CJ643" i="1"/>
  <c r="CJ633" i="1"/>
  <c r="CJ636" i="1"/>
  <c r="CJ644" i="1"/>
  <c r="CJ635" i="1"/>
  <c r="CJ637" i="1"/>
  <c r="CJ639" i="1"/>
  <c r="CJ648" i="1"/>
  <c r="F92" i="8"/>
  <c r="F78" i="8"/>
  <c r="F82" i="8"/>
  <c r="F85" i="8"/>
  <c r="F93" i="8"/>
  <c r="F90" i="8"/>
  <c r="F79" i="8"/>
  <c r="AC31" i="8"/>
  <c r="AC93" i="8" s="1"/>
  <c r="E26" i="11"/>
  <c r="CK618" i="1"/>
  <c r="CK621" i="1"/>
  <c r="CK603" i="1"/>
  <c r="CK612" i="1"/>
  <c r="CK619" i="1"/>
  <c r="CK609" i="1"/>
  <c r="CK599" i="1"/>
  <c r="CK610" i="1"/>
  <c r="CK605" i="1"/>
  <c r="CK613" i="1"/>
  <c r="CK611" i="1"/>
  <c r="CK614" i="1"/>
  <c r="CK602" i="1"/>
  <c r="CK615" i="1"/>
  <c r="CK617" i="1"/>
  <c r="CK598" i="1"/>
  <c r="CK601" i="1"/>
  <c r="CK600" i="1"/>
  <c r="CK616" i="1"/>
  <c r="CK607" i="1"/>
  <c r="CK606" i="1"/>
  <c r="CK620" i="1"/>
  <c r="CK604" i="1"/>
  <c r="CK608" i="1"/>
  <c r="F89" i="8"/>
  <c r="F77" i="8"/>
  <c r="F87" i="8"/>
  <c r="F84" i="8"/>
  <c r="F73" i="8"/>
  <c r="D26" i="11"/>
  <c r="G26" i="11" s="1"/>
  <c r="CJ621" i="1"/>
  <c r="CJ599" i="1"/>
  <c r="CJ608" i="1"/>
  <c r="CJ618" i="1"/>
  <c r="CJ611" i="1"/>
  <c r="CJ617" i="1"/>
  <c r="CJ612" i="1"/>
  <c r="CJ607" i="1"/>
  <c r="CJ598" i="1"/>
  <c r="CJ600" i="1"/>
  <c r="CJ614" i="1"/>
  <c r="CJ604" i="1"/>
  <c r="CJ601" i="1"/>
  <c r="CJ615" i="1"/>
  <c r="CJ619" i="1"/>
  <c r="CJ610" i="1"/>
  <c r="CJ602" i="1"/>
  <c r="CJ609" i="1"/>
  <c r="CJ603" i="1"/>
  <c r="CJ606" i="1"/>
  <c r="CJ605" i="1"/>
  <c r="CJ613" i="1"/>
  <c r="CJ616" i="1"/>
  <c r="CJ620" i="1"/>
  <c r="F72" i="8"/>
  <c r="F80" i="8"/>
  <c r="F83" i="8"/>
  <c r="F76" i="8"/>
  <c r="Z74" i="5"/>
  <c r="Z76" i="5"/>
  <c r="AB7" i="10"/>
  <c r="Z78" i="5"/>
  <c r="E25" i="11"/>
  <c r="CK580" i="1"/>
  <c r="CK584" i="1"/>
  <c r="CK575" i="1"/>
  <c r="CK577" i="1"/>
  <c r="CK587" i="1"/>
  <c r="CK585" i="1"/>
  <c r="CK583" i="1"/>
  <c r="CK570" i="1"/>
  <c r="CK571" i="1"/>
  <c r="CK581" i="1"/>
  <c r="CK578" i="1"/>
  <c r="CK586" i="1"/>
  <c r="CK567" i="1"/>
  <c r="CK568" i="1"/>
  <c r="CK582" i="1"/>
  <c r="CK576" i="1"/>
  <c r="CK589" i="1"/>
  <c r="CK579" i="1"/>
  <c r="CK572" i="1"/>
  <c r="CK574" i="1"/>
  <c r="CK569" i="1"/>
  <c r="CK588" i="1"/>
  <c r="CK590" i="1"/>
  <c r="CK573" i="1"/>
  <c r="CJ488" i="1"/>
  <c r="L90" i="5"/>
  <c r="D22" i="11"/>
  <c r="G22" i="11" s="1"/>
  <c r="CJ474" i="1"/>
  <c r="CJ485" i="1"/>
  <c r="CJ481" i="1"/>
  <c r="CJ479" i="1"/>
  <c r="CJ495" i="1"/>
  <c r="CJ482" i="1"/>
  <c r="CJ486" i="1"/>
  <c r="CJ477" i="1"/>
  <c r="CJ478" i="1"/>
  <c r="CJ494" i="1"/>
  <c r="CJ497" i="1"/>
  <c r="CJ475" i="1"/>
  <c r="CJ489" i="1"/>
  <c r="CJ491" i="1"/>
  <c r="CJ496" i="1"/>
  <c r="CJ490" i="1"/>
  <c r="CJ493" i="1"/>
  <c r="CJ487" i="1"/>
  <c r="CJ483" i="1"/>
  <c r="CJ484" i="1"/>
  <c r="CJ480" i="1"/>
  <c r="CJ492" i="1"/>
  <c r="L75" i="5"/>
  <c r="S79" i="5"/>
  <c r="N81" i="5"/>
  <c r="CJ462" i="1"/>
  <c r="L88" i="5"/>
  <c r="D21" i="11"/>
  <c r="G21" i="11" s="1"/>
  <c r="CJ457" i="1"/>
  <c r="CJ452" i="1"/>
  <c r="CJ465" i="1"/>
  <c r="CJ445" i="1"/>
  <c r="CJ455" i="1"/>
  <c r="CJ460" i="1"/>
  <c r="CJ451" i="1"/>
  <c r="CJ449" i="1"/>
  <c r="CJ464" i="1"/>
  <c r="CJ448" i="1"/>
  <c r="CJ453" i="1"/>
  <c r="CJ456" i="1"/>
  <c r="CJ444" i="1"/>
  <c r="CJ459" i="1"/>
  <c r="CJ443" i="1"/>
  <c r="CJ447" i="1"/>
  <c r="CJ466" i="1"/>
  <c r="CJ461" i="1"/>
  <c r="CJ463" i="1"/>
  <c r="CJ446" i="1"/>
  <c r="CJ450" i="1"/>
  <c r="G73" i="9"/>
  <c r="D84" i="9"/>
  <c r="D20" i="11"/>
  <c r="G20" i="11" s="1"/>
  <c r="CJ430" i="1"/>
  <c r="CJ431" i="1"/>
  <c r="CJ423" i="1"/>
  <c r="CJ425" i="1"/>
  <c r="CJ435" i="1"/>
  <c r="CJ412" i="1"/>
  <c r="CJ415" i="1"/>
  <c r="CJ433" i="1"/>
  <c r="CJ432" i="1"/>
  <c r="CJ418" i="1"/>
  <c r="CJ434" i="1"/>
  <c r="CJ420" i="1"/>
  <c r="CJ424" i="1"/>
  <c r="CJ419" i="1"/>
  <c r="CJ426" i="1"/>
  <c r="CJ427" i="1"/>
  <c r="CJ421" i="1"/>
  <c r="CJ422" i="1"/>
  <c r="CJ413" i="1"/>
  <c r="CJ429" i="1"/>
  <c r="CJ416" i="1"/>
  <c r="CJ417" i="1"/>
  <c r="CJ428" i="1"/>
  <c r="CJ414" i="1"/>
  <c r="G89" i="9"/>
  <c r="G71" i="8"/>
  <c r="G75" i="8"/>
  <c r="BF392" i="1"/>
  <c r="E86" i="8"/>
  <c r="E73" i="8"/>
  <c r="E93" i="8"/>
  <c r="E85" i="8"/>
  <c r="E90" i="8"/>
  <c r="E92" i="8"/>
  <c r="E77" i="8"/>
  <c r="E87" i="8"/>
  <c r="E84" i="8"/>
  <c r="E82" i="8"/>
  <c r="E81" i="8"/>
  <c r="E80" i="8"/>
  <c r="E88" i="8"/>
  <c r="E94" i="8"/>
  <c r="E72" i="8"/>
  <c r="E89" i="8"/>
  <c r="E79" i="8"/>
  <c r="E76" i="8"/>
  <c r="E91" i="8"/>
  <c r="E78" i="8"/>
  <c r="E74" i="8"/>
  <c r="E71" i="8"/>
  <c r="AA85" i="8"/>
  <c r="AA88" i="8"/>
  <c r="AA94" i="8"/>
  <c r="AA78" i="8"/>
  <c r="AA71" i="8"/>
  <c r="AA79" i="8"/>
  <c r="AA82" i="8"/>
  <c r="AA92" i="8"/>
  <c r="AA87" i="8"/>
  <c r="AA76" i="8"/>
  <c r="AA73" i="8"/>
  <c r="AA91" i="8"/>
  <c r="AA89" i="8"/>
  <c r="AA90" i="8"/>
  <c r="AA72" i="8"/>
  <c r="AA84" i="8"/>
  <c r="AA93" i="8"/>
  <c r="AA77" i="8"/>
  <c r="AA75" i="8"/>
  <c r="AA86" i="8"/>
  <c r="AA74" i="8"/>
  <c r="AA83" i="8"/>
  <c r="AA81" i="8"/>
  <c r="AA80" i="8"/>
  <c r="G88" i="8"/>
  <c r="G80" i="8"/>
  <c r="G76" i="8"/>
  <c r="G92" i="8"/>
  <c r="G79" i="8"/>
  <c r="G82" i="8"/>
  <c r="G86" i="8"/>
  <c r="G73" i="8"/>
  <c r="G93" i="8"/>
  <c r="D92" i="8"/>
  <c r="G84" i="8"/>
  <c r="G87" i="8"/>
  <c r="G94" i="8"/>
  <c r="D19" i="11"/>
  <c r="G19" i="11" s="1"/>
  <c r="CJ397" i="1"/>
  <c r="CJ390" i="1"/>
  <c r="CJ392" i="1"/>
  <c r="CJ391" i="1"/>
  <c r="CJ398" i="1"/>
  <c r="CJ394" i="1"/>
  <c r="CJ383" i="1"/>
  <c r="CJ400" i="1"/>
  <c r="CJ385" i="1"/>
  <c r="CJ399" i="1"/>
  <c r="CJ393" i="1"/>
  <c r="CJ396" i="1"/>
  <c r="CJ403" i="1"/>
  <c r="CJ386" i="1"/>
  <c r="CJ402" i="1"/>
  <c r="CJ382" i="1"/>
  <c r="CJ389" i="1"/>
  <c r="CJ395" i="1"/>
  <c r="CJ388" i="1"/>
  <c r="CJ404" i="1"/>
  <c r="CJ384" i="1"/>
  <c r="CJ381" i="1"/>
  <c r="CJ401" i="1"/>
  <c r="CJ387" i="1"/>
  <c r="F71" i="8"/>
  <c r="F94" i="8"/>
  <c r="E83" i="8"/>
  <c r="D86" i="8"/>
  <c r="D85" i="8"/>
  <c r="D90" i="8"/>
  <c r="D83" i="8"/>
  <c r="D73" i="8"/>
  <c r="D71" i="8"/>
  <c r="D87" i="8"/>
  <c r="D94" i="8"/>
  <c r="D89" i="8"/>
  <c r="D75" i="8"/>
  <c r="D74" i="8"/>
  <c r="D79" i="8"/>
  <c r="D72" i="8"/>
  <c r="D93" i="8"/>
  <c r="D77" i="8"/>
  <c r="D82" i="8"/>
  <c r="D91" i="8"/>
  <c r="D84" i="8"/>
  <c r="D78" i="8"/>
  <c r="D81" i="8"/>
  <c r="D88" i="8"/>
  <c r="Y85" i="8"/>
  <c r="Y78" i="8"/>
  <c r="Y76" i="8"/>
  <c r="Y87" i="8"/>
  <c r="Y93" i="8"/>
  <c r="Y72" i="8"/>
  <c r="Y91" i="8"/>
  <c r="Y84" i="8"/>
  <c r="Y82" i="8"/>
  <c r="Y90" i="8"/>
  <c r="Y71" i="8"/>
  <c r="Y77" i="8"/>
  <c r="Y80" i="8"/>
  <c r="Y73" i="8"/>
  <c r="Y74" i="8"/>
  <c r="Y86" i="8"/>
  <c r="Y94" i="8"/>
  <c r="Y88" i="8"/>
  <c r="Y92" i="8"/>
  <c r="Y83" i="8"/>
  <c r="Y79" i="8"/>
  <c r="Y81" i="8"/>
  <c r="Y89" i="8"/>
  <c r="G81" i="8"/>
  <c r="G78" i="8"/>
  <c r="G91" i="8"/>
  <c r="G77" i="8"/>
  <c r="G85" i="8"/>
  <c r="AB31" i="8"/>
  <c r="AB88" i="8" s="1"/>
  <c r="U77" i="8"/>
  <c r="U76" i="8"/>
  <c r="U89" i="8"/>
  <c r="U74" i="8"/>
  <c r="U75" i="8"/>
  <c r="U86" i="8"/>
  <c r="U73" i="8"/>
  <c r="U71" i="8"/>
  <c r="U85" i="8"/>
  <c r="U88" i="8"/>
  <c r="C82" i="8"/>
  <c r="C84" i="8"/>
  <c r="E75" i="8"/>
  <c r="D80" i="8"/>
  <c r="B91" i="8"/>
  <c r="B94" i="8"/>
  <c r="D18" i="11"/>
  <c r="G18" i="11" s="1"/>
  <c r="CJ372" i="1"/>
  <c r="CJ363" i="1"/>
  <c r="CJ366" i="1"/>
  <c r="CJ368" i="1"/>
  <c r="CJ351" i="1"/>
  <c r="CJ373" i="1"/>
  <c r="CJ361" i="1"/>
  <c r="CJ359" i="1"/>
  <c r="CJ360" i="1"/>
  <c r="CJ350" i="1"/>
  <c r="CJ364" i="1"/>
  <c r="CJ365" i="1"/>
  <c r="CJ369" i="1"/>
  <c r="CJ354" i="1"/>
  <c r="CJ357" i="1"/>
  <c r="CJ371" i="1"/>
  <c r="CJ356" i="1"/>
  <c r="CJ352" i="1"/>
  <c r="CJ358" i="1"/>
  <c r="CJ367" i="1"/>
  <c r="CJ353" i="1"/>
  <c r="CJ370" i="1"/>
  <c r="CJ362" i="1"/>
  <c r="CJ355" i="1"/>
  <c r="L82" i="5"/>
  <c r="L73" i="5"/>
  <c r="L83" i="5"/>
  <c r="L79" i="5"/>
  <c r="L76" i="5"/>
  <c r="L84" i="5"/>
  <c r="L78" i="5"/>
  <c r="R82" i="5"/>
  <c r="B88" i="5"/>
  <c r="F80" i="5"/>
  <c r="CK292" i="1"/>
  <c r="E89" i="5"/>
  <c r="H73" i="5"/>
  <c r="N84" i="5"/>
  <c r="N78" i="5"/>
  <c r="N89" i="5"/>
  <c r="N73" i="5"/>
  <c r="CJ296" i="1"/>
  <c r="CK296" i="1"/>
  <c r="H74" i="5"/>
  <c r="H92" i="5"/>
  <c r="N85" i="5"/>
  <c r="V78" i="5"/>
  <c r="N76" i="5"/>
  <c r="N88" i="5"/>
  <c r="N91" i="5"/>
  <c r="N90" i="5"/>
  <c r="N72" i="5"/>
  <c r="E16" i="11"/>
  <c r="CK297" i="1"/>
  <c r="CK288" i="1"/>
  <c r="CK290" i="1"/>
  <c r="CK311" i="1"/>
  <c r="CK307" i="1"/>
  <c r="CK304" i="1"/>
  <c r="CK305" i="1"/>
  <c r="CK294" i="1"/>
  <c r="CK293" i="1"/>
  <c r="CK310" i="1"/>
  <c r="CK295" i="1"/>
  <c r="CK303" i="1"/>
  <c r="CK302" i="1"/>
  <c r="CK309" i="1"/>
  <c r="CK289" i="1"/>
  <c r="CK306" i="1"/>
  <c r="CK298" i="1"/>
  <c r="CK301" i="1"/>
  <c r="CK299" i="1"/>
  <c r="CK291" i="1"/>
  <c r="H84" i="5"/>
  <c r="D82" i="5"/>
  <c r="N77" i="5"/>
  <c r="D89" i="5"/>
  <c r="D78" i="5"/>
  <c r="N79" i="5"/>
  <c r="N75" i="5"/>
  <c r="H78" i="5"/>
  <c r="N86" i="5"/>
  <c r="N74" i="5"/>
  <c r="N87" i="5"/>
  <c r="D16" i="11"/>
  <c r="G16" i="11" s="1"/>
  <c r="CJ311" i="1"/>
  <c r="CJ306" i="1"/>
  <c r="CJ307" i="1"/>
  <c r="CJ303" i="1"/>
  <c r="CJ291" i="1"/>
  <c r="CJ289" i="1"/>
  <c r="CJ298" i="1"/>
  <c r="CJ305" i="1"/>
  <c r="CJ288" i="1"/>
  <c r="CJ299" i="1"/>
  <c r="CJ290" i="1"/>
  <c r="CJ293" i="1"/>
  <c r="CJ310" i="1"/>
  <c r="CJ295" i="1"/>
  <c r="CJ302" i="1"/>
  <c r="CJ301" i="1"/>
  <c r="CJ309" i="1"/>
  <c r="CJ297" i="1"/>
  <c r="CJ294" i="1"/>
  <c r="CJ300" i="1"/>
  <c r="CJ308" i="1"/>
  <c r="CK308" i="1"/>
  <c r="G31" i="10"/>
  <c r="G89" i="10" s="1"/>
  <c r="H80" i="5"/>
  <c r="H79" i="5"/>
  <c r="H81" i="5"/>
  <c r="T82" i="5"/>
  <c r="H76" i="5"/>
  <c r="H82" i="5"/>
  <c r="H89" i="5"/>
  <c r="E14" i="11"/>
  <c r="CK237" i="1"/>
  <c r="CK228" i="1"/>
  <c r="CK238" i="1"/>
  <c r="CK226" i="1"/>
  <c r="CK239" i="1"/>
  <c r="CK243" i="1"/>
  <c r="CK230" i="1"/>
  <c r="CK229" i="1"/>
  <c r="CK231" i="1"/>
  <c r="CK235" i="1"/>
  <c r="CK236" i="1"/>
  <c r="CK248" i="1"/>
  <c r="CK246" i="1"/>
  <c r="CK233" i="1"/>
  <c r="CK227" i="1"/>
  <c r="CK234" i="1"/>
  <c r="CK240" i="1"/>
  <c r="CK247" i="1"/>
  <c r="CK245" i="1"/>
  <c r="CK232" i="1"/>
  <c r="CK249" i="1"/>
  <c r="CK242" i="1"/>
  <c r="CK244" i="1"/>
  <c r="CK241" i="1"/>
  <c r="H87" i="5"/>
  <c r="T78" i="5"/>
  <c r="H86" i="5"/>
  <c r="H85" i="5"/>
  <c r="H77" i="5"/>
  <c r="H75" i="5"/>
  <c r="H91" i="5"/>
  <c r="H83" i="5"/>
  <c r="H88" i="5"/>
  <c r="H90" i="5"/>
  <c r="E87" i="9"/>
  <c r="M75" i="9"/>
  <c r="J86" i="9"/>
  <c r="P86" i="5"/>
  <c r="T74" i="5"/>
  <c r="D13" i="11"/>
  <c r="G13" i="11" s="1"/>
  <c r="CJ205" i="1"/>
  <c r="CJ218" i="1"/>
  <c r="CJ198" i="1"/>
  <c r="CJ209" i="1"/>
  <c r="CJ206" i="1"/>
  <c r="CJ200" i="1"/>
  <c r="CJ212" i="1"/>
  <c r="CJ204" i="1"/>
  <c r="CJ217" i="1"/>
  <c r="CJ202" i="1"/>
  <c r="CJ213" i="1"/>
  <c r="CJ210" i="1"/>
  <c r="CJ201" i="1"/>
  <c r="CJ216" i="1"/>
  <c r="CJ214" i="1"/>
  <c r="CJ195" i="1"/>
  <c r="CJ208" i="1"/>
  <c r="CJ197" i="1"/>
  <c r="CJ196" i="1"/>
  <c r="E13" i="11"/>
  <c r="CK202" i="1"/>
  <c r="CK214" i="1"/>
  <c r="CK200" i="1"/>
  <c r="CK210" i="1"/>
  <c r="CK218" i="1"/>
  <c r="CK211" i="1"/>
  <c r="CK216" i="1"/>
  <c r="CK204" i="1"/>
  <c r="CK215" i="1"/>
  <c r="CK217" i="1"/>
  <c r="CK199" i="1"/>
  <c r="CK208" i="1"/>
  <c r="CK198" i="1"/>
  <c r="CK206" i="1"/>
  <c r="CK207" i="1"/>
  <c r="CK196" i="1"/>
  <c r="CK205" i="1"/>
  <c r="CK212" i="1"/>
  <c r="CK203" i="1"/>
  <c r="S93" i="9"/>
  <c r="P76" i="5"/>
  <c r="B76" i="5"/>
  <c r="V74" i="5"/>
  <c r="CJ199" i="1"/>
  <c r="CK209" i="1"/>
  <c r="CJ207" i="1"/>
  <c r="S77" i="9"/>
  <c r="V74" i="9"/>
  <c r="T87" i="5"/>
  <c r="P77" i="5"/>
  <c r="CJ203" i="1"/>
  <c r="CJ211" i="1"/>
  <c r="CK213" i="1"/>
  <c r="R87" i="5"/>
  <c r="R90" i="5"/>
  <c r="E86" i="5"/>
  <c r="E76" i="5"/>
  <c r="F83" i="5"/>
  <c r="E12" i="11"/>
  <c r="CK179" i="1"/>
  <c r="CK170" i="1"/>
  <c r="CK184" i="1"/>
  <c r="CK172" i="1"/>
  <c r="CK177" i="1"/>
  <c r="CK183" i="1"/>
  <c r="CK180" i="1"/>
  <c r="CK175" i="1"/>
  <c r="CK187" i="1"/>
  <c r="CK185" i="1"/>
  <c r="CK174" i="1"/>
  <c r="CK164" i="1"/>
  <c r="CK173" i="1"/>
  <c r="CK168" i="1"/>
  <c r="CK171" i="1"/>
  <c r="CK167" i="1"/>
  <c r="CK165" i="1"/>
  <c r="CK169" i="1"/>
  <c r="CK181" i="1"/>
  <c r="CK176" i="1"/>
  <c r="CK186" i="1"/>
  <c r="CK182" i="1"/>
  <c r="CK178" i="1"/>
  <c r="CK166" i="1"/>
  <c r="R72" i="5"/>
  <c r="E75" i="5"/>
  <c r="R74" i="5"/>
  <c r="E78" i="5"/>
  <c r="R77" i="5"/>
  <c r="R80" i="5"/>
  <c r="R89" i="5"/>
  <c r="R92" i="5"/>
  <c r="R84" i="5"/>
  <c r="D87" i="5"/>
  <c r="D88" i="5"/>
  <c r="D84" i="5"/>
  <c r="D90" i="5"/>
  <c r="D91" i="5"/>
  <c r="E11" i="11"/>
  <c r="CK143" i="1"/>
  <c r="CK142" i="1"/>
  <c r="CK150" i="1"/>
  <c r="CK141" i="1"/>
  <c r="CK151" i="1"/>
  <c r="CK137" i="1"/>
  <c r="CK154" i="1"/>
  <c r="CK139" i="1"/>
  <c r="CK133" i="1"/>
  <c r="CK155" i="1"/>
  <c r="CK134" i="1"/>
  <c r="CK152" i="1"/>
  <c r="CK146" i="1"/>
  <c r="CK136" i="1"/>
  <c r="CK148" i="1"/>
  <c r="CK145" i="1"/>
  <c r="CK153" i="1"/>
  <c r="CK135" i="1"/>
  <c r="CK147" i="1"/>
  <c r="CK138" i="1"/>
  <c r="CK149" i="1"/>
  <c r="CK144" i="1"/>
  <c r="CK140" i="1"/>
  <c r="CK156" i="1"/>
  <c r="R73" i="5"/>
  <c r="R91" i="5"/>
  <c r="R79" i="5"/>
  <c r="R81" i="5"/>
  <c r="R76" i="5"/>
  <c r="R78" i="5"/>
  <c r="D77" i="5"/>
  <c r="D81" i="5"/>
  <c r="D76" i="5"/>
  <c r="D74" i="5"/>
  <c r="R86" i="5"/>
  <c r="R88" i="5"/>
  <c r="R85" i="5"/>
  <c r="R83" i="5"/>
  <c r="D80" i="5"/>
  <c r="D75" i="5"/>
  <c r="D92" i="5"/>
  <c r="D73" i="5"/>
  <c r="V86" i="5"/>
  <c r="F78" i="5"/>
  <c r="F73" i="5"/>
  <c r="F81" i="5"/>
  <c r="S91" i="5"/>
  <c r="E84" i="5"/>
  <c r="E87" i="5"/>
  <c r="E91" i="5"/>
  <c r="E77" i="5"/>
  <c r="E83" i="5"/>
  <c r="T83" i="5"/>
  <c r="P92" i="5"/>
  <c r="P82" i="5"/>
  <c r="T90" i="5"/>
  <c r="T92" i="5"/>
  <c r="P72" i="5"/>
  <c r="T91" i="5"/>
  <c r="P78" i="5"/>
  <c r="P80" i="5"/>
  <c r="F85" i="5"/>
  <c r="F86" i="5"/>
  <c r="F76" i="5"/>
  <c r="F75" i="5"/>
  <c r="F92" i="5"/>
  <c r="F82" i="5"/>
  <c r="F72" i="5"/>
  <c r="E10" i="11"/>
  <c r="CK123" i="1"/>
  <c r="CK119" i="1"/>
  <c r="CK124" i="1"/>
  <c r="CK111" i="1"/>
  <c r="CK125" i="1"/>
  <c r="CK115" i="1"/>
  <c r="CK118" i="1"/>
  <c r="CK105" i="1"/>
  <c r="CK117" i="1"/>
  <c r="CK121" i="1"/>
  <c r="CK122" i="1"/>
  <c r="CK110" i="1"/>
  <c r="CK114" i="1"/>
  <c r="CK109" i="1"/>
  <c r="CK106" i="1"/>
  <c r="CK113" i="1"/>
  <c r="CK103" i="1"/>
  <c r="CK107" i="1"/>
  <c r="CK120" i="1"/>
  <c r="E90" i="5"/>
  <c r="E81" i="5"/>
  <c r="E92" i="5"/>
  <c r="E74" i="5"/>
  <c r="E85" i="5"/>
  <c r="T89" i="5"/>
  <c r="P81" i="5"/>
  <c r="T72" i="5"/>
  <c r="P84" i="5"/>
  <c r="T79" i="5"/>
  <c r="P79" i="5"/>
  <c r="F84" i="5"/>
  <c r="T73" i="5"/>
  <c r="P75" i="5"/>
  <c r="F79" i="5"/>
  <c r="F77" i="5"/>
  <c r="F87" i="5"/>
  <c r="F90" i="5"/>
  <c r="D72" i="5"/>
  <c r="D86" i="5"/>
  <c r="D85" i="5"/>
  <c r="CK116" i="1"/>
  <c r="CK104" i="1"/>
  <c r="BF113" i="1"/>
  <c r="E82" i="5"/>
  <c r="S87" i="5"/>
  <c r="E80" i="5"/>
  <c r="E73" i="5"/>
  <c r="E88" i="5"/>
  <c r="E72" i="5"/>
  <c r="T86" i="5"/>
  <c r="P88" i="5"/>
  <c r="T81" i="5"/>
  <c r="P90" i="5"/>
  <c r="P73" i="5"/>
  <c r="T88" i="5"/>
  <c r="P85" i="5"/>
  <c r="F91" i="5"/>
  <c r="F89" i="5"/>
  <c r="F88" i="5"/>
  <c r="D10" i="11"/>
  <c r="G10" i="11" s="1"/>
  <c r="CJ121" i="1"/>
  <c r="CJ119" i="1"/>
  <c r="CJ107" i="1"/>
  <c r="CJ102" i="1"/>
  <c r="CJ103" i="1"/>
  <c r="CJ124" i="1"/>
  <c r="CJ104" i="1"/>
  <c r="CJ116" i="1"/>
  <c r="CJ109" i="1"/>
  <c r="CJ108" i="1"/>
  <c r="CJ113" i="1"/>
  <c r="CJ123" i="1"/>
  <c r="CJ111" i="1"/>
  <c r="CJ125" i="1"/>
  <c r="CJ105" i="1"/>
  <c r="CJ115" i="1"/>
  <c r="CJ117" i="1"/>
  <c r="CJ120" i="1"/>
  <c r="CJ112" i="1"/>
  <c r="CJ106" i="1"/>
  <c r="CK102" i="1"/>
  <c r="CJ110" i="1"/>
  <c r="CK112" i="1"/>
  <c r="BG74" i="1"/>
  <c r="C87" i="5"/>
  <c r="Z89" i="5"/>
  <c r="Z77" i="5"/>
  <c r="Z91" i="5"/>
  <c r="BG82" i="1"/>
  <c r="I88" i="5"/>
  <c r="Y80" i="5"/>
  <c r="Z92" i="5"/>
  <c r="Z90" i="5"/>
  <c r="Z86" i="5"/>
  <c r="V89" i="5"/>
  <c r="V87" i="5"/>
  <c r="V91" i="5"/>
  <c r="V75" i="5"/>
  <c r="V77" i="5"/>
  <c r="V72" i="5"/>
  <c r="V73" i="5"/>
  <c r="V92" i="5"/>
  <c r="V79" i="5"/>
  <c r="V84" i="5"/>
  <c r="V85" i="5"/>
  <c r="V88" i="5"/>
  <c r="V83" i="5"/>
  <c r="V81" i="5"/>
  <c r="V80" i="5"/>
  <c r="V76" i="5"/>
  <c r="V82" i="5"/>
  <c r="B79" i="5"/>
  <c r="B77" i="5"/>
  <c r="B87" i="5"/>
  <c r="B84" i="5"/>
  <c r="B73" i="5"/>
  <c r="B74" i="5"/>
  <c r="B86" i="5"/>
  <c r="B85" i="5"/>
  <c r="B91" i="5"/>
  <c r="B78" i="5"/>
  <c r="B90" i="5"/>
  <c r="B80" i="5"/>
  <c r="B81" i="5"/>
  <c r="B83" i="5"/>
  <c r="B75" i="5"/>
  <c r="B89" i="5"/>
  <c r="B82" i="5"/>
  <c r="B92" i="5"/>
  <c r="Z87" i="5"/>
  <c r="Z75" i="5"/>
  <c r="Z73" i="5"/>
  <c r="Z85" i="5"/>
  <c r="Z84" i="5"/>
  <c r="Z79" i="5"/>
  <c r="C83" i="5"/>
  <c r="Y84" i="5"/>
  <c r="Z81" i="5"/>
  <c r="Z82" i="5"/>
  <c r="Z83" i="5"/>
  <c r="E9" i="11"/>
  <c r="CK81" i="1"/>
  <c r="CK72" i="1"/>
  <c r="CK78" i="1"/>
  <c r="CK75" i="1"/>
  <c r="CK93" i="1"/>
  <c r="CK73" i="1"/>
  <c r="CK77" i="1"/>
  <c r="CK74" i="1"/>
  <c r="CK94" i="1"/>
  <c r="CK90" i="1"/>
  <c r="CK86" i="1"/>
  <c r="CK82" i="1"/>
  <c r="CK89" i="1"/>
  <c r="CK91" i="1"/>
  <c r="CK71" i="1"/>
  <c r="CK92" i="1"/>
  <c r="CK87" i="1"/>
  <c r="CK80" i="1"/>
  <c r="CK88" i="1"/>
  <c r="CK85" i="1"/>
  <c r="CK84" i="1"/>
  <c r="CK79" i="1"/>
  <c r="CK76" i="1"/>
  <c r="CK83" i="1"/>
  <c r="Z88" i="5"/>
  <c r="Z80" i="5"/>
  <c r="T85" i="5"/>
  <c r="T75" i="5"/>
  <c r="T84" i="5"/>
  <c r="T76" i="5"/>
  <c r="T80" i="5"/>
  <c r="P87" i="5"/>
  <c r="P74" i="5"/>
  <c r="P89" i="5"/>
  <c r="P83" i="5"/>
  <c r="E8" i="11"/>
  <c r="CK43" i="1"/>
  <c r="CK47" i="1"/>
  <c r="CK63" i="1"/>
  <c r="CK62" i="1"/>
  <c r="CK50" i="1"/>
  <c r="CK59" i="1"/>
  <c r="CK55" i="1"/>
  <c r="CK54" i="1"/>
  <c r="CK58" i="1"/>
  <c r="CK60" i="1"/>
  <c r="CK42" i="1"/>
  <c r="CK48" i="1"/>
  <c r="CK52" i="1"/>
  <c r="CK40" i="1"/>
  <c r="CK44" i="1"/>
  <c r="CK56" i="1"/>
  <c r="CK46" i="1"/>
  <c r="CK51" i="1"/>
  <c r="CK41" i="1"/>
  <c r="CK61" i="1"/>
  <c r="J75" i="5"/>
  <c r="J85" i="5"/>
  <c r="J91" i="5"/>
  <c r="J80" i="5"/>
  <c r="J72" i="5"/>
  <c r="J79" i="5"/>
  <c r="J73" i="5"/>
  <c r="J74" i="5"/>
  <c r="J83" i="5"/>
  <c r="J92" i="5"/>
  <c r="J76" i="5"/>
  <c r="J90" i="5"/>
  <c r="J82" i="5"/>
  <c r="J77" i="5"/>
  <c r="J88" i="5"/>
  <c r="J81" i="5"/>
  <c r="J89" i="5"/>
  <c r="J84" i="5"/>
  <c r="J86" i="5"/>
  <c r="J87" i="5"/>
  <c r="J78" i="5"/>
  <c r="I84" i="5"/>
  <c r="Y88" i="5"/>
  <c r="L92" i="5"/>
  <c r="L87" i="5"/>
  <c r="L91" i="5"/>
  <c r="L86" i="5"/>
  <c r="L89" i="5"/>
  <c r="L72" i="5"/>
  <c r="L74" i="5"/>
  <c r="L80" i="5"/>
  <c r="L85" i="5"/>
  <c r="L77" i="5"/>
  <c r="X86" i="5"/>
  <c r="X73" i="5"/>
  <c r="X87" i="5"/>
  <c r="X77" i="5"/>
  <c r="X88" i="5"/>
  <c r="X84" i="5"/>
  <c r="X85" i="5"/>
  <c r="X91" i="5"/>
  <c r="X75" i="5"/>
  <c r="X90" i="5"/>
  <c r="X81" i="5"/>
  <c r="X89" i="5"/>
  <c r="X92" i="5"/>
  <c r="X83" i="5"/>
  <c r="X78" i="5"/>
  <c r="X72" i="5"/>
  <c r="X74" i="5"/>
  <c r="X76" i="5"/>
  <c r="X79" i="5"/>
  <c r="X82" i="5"/>
  <c r="X80" i="5"/>
  <c r="CK49" i="1"/>
  <c r="CK45" i="1"/>
  <c r="CK57" i="1"/>
  <c r="I80" i="5"/>
  <c r="AC31" i="5"/>
  <c r="AC80" i="5" s="1"/>
  <c r="F61" i="10"/>
  <c r="AB61" i="10" s="1"/>
  <c r="AB29" i="10"/>
  <c r="CK53" i="1"/>
  <c r="Y71" i="9"/>
  <c r="Y78" i="9"/>
  <c r="Y86" i="9"/>
  <c r="Y94" i="9"/>
  <c r="Y76" i="9"/>
  <c r="Y89" i="9"/>
  <c r="Y93" i="9"/>
  <c r="Y92" i="9"/>
  <c r="Y77" i="9"/>
  <c r="Y85" i="9"/>
  <c r="Y79" i="9"/>
  <c r="Y74" i="9"/>
  <c r="Y75" i="9"/>
  <c r="Y72" i="9"/>
  <c r="Y84" i="9"/>
  <c r="Y82" i="9"/>
  <c r="Y73" i="9"/>
  <c r="Y91" i="9"/>
  <c r="Y88" i="9"/>
  <c r="Y80" i="9"/>
  <c r="Y90" i="9"/>
  <c r="Y81" i="9"/>
  <c r="O88" i="5"/>
  <c r="O77" i="5"/>
  <c r="O74" i="5"/>
  <c r="O87" i="5"/>
  <c r="O86" i="5"/>
  <c r="O79" i="5"/>
  <c r="O92" i="5"/>
  <c r="O82" i="5"/>
  <c r="O90" i="5"/>
  <c r="O76" i="5"/>
  <c r="O78" i="5"/>
  <c r="O91" i="5"/>
  <c r="O84" i="5"/>
  <c r="O83" i="5"/>
  <c r="O73" i="5"/>
  <c r="O80" i="5"/>
  <c r="O75" i="5"/>
  <c r="O72" i="5"/>
  <c r="M31" i="10"/>
  <c r="M71" i="10" s="1"/>
  <c r="H91" i="9"/>
  <c r="H85" i="9"/>
  <c r="H93" i="9"/>
  <c r="H79" i="9"/>
  <c r="H82" i="9"/>
  <c r="H86" i="9"/>
  <c r="H77" i="9"/>
  <c r="H90" i="9"/>
  <c r="H75" i="9"/>
  <c r="H80" i="9"/>
  <c r="H89" i="9"/>
  <c r="H87" i="9"/>
  <c r="H88" i="9"/>
  <c r="H73" i="9"/>
  <c r="H72" i="9"/>
  <c r="H81" i="9"/>
  <c r="H71" i="9"/>
  <c r="H74" i="9"/>
  <c r="H83" i="9"/>
  <c r="H94" i="9"/>
  <c r="H78" i="9"/>
  <c r="H84" i="9"/>
  <c r="H92" i="9"/>
  <c r="X74" i="9"/>
  <c r="X85" i="9"/>
  <c r="X87" i="9"/>
  <c r="X93" i="9"/>
  <c r="X75" i="9"/>
  <c r="X71" i="9"/>
  <c r="X82" i="9"/>
  <c r="X79" i="9"/>
  <c r="X83" i="9"/>
  <c r="X78" i="9"/>
  <c r="X72" i="9"/>
  <c r="X84" i="9"/>
  <c r="X94" i="9"/>
  <c r="X77" i="9"/>
  <c r="X91" i="9"/>
  <c r="X86" i="9"/>
  <c r="X90" i="9"/>
  <c r="X89" i="9"/>
  <c r="X73" i="9"/>
  <c r="X81" i="9"/>
  <c r="X92" i="9"/>
  <c r="K78" i="9"/>
  <c r="K82" i="9"/>
  <c r="K94" i="9"/>
  <c r="K83" i="9"/>
  <c r="K72" i="9"/>
  <c r="K86" i="9"/>
  <c r="K92" i="9"/>
  <c r="K90" i="9"/>
  <c r="K71" i="9"/>
  <c r="K80" i="9"/>
  <c r="K76" i="9"/>
  <c r="K88" i="9"/>
  <c r="K79" i="9"/>
  <c r="K75" i="9"/>
  <c r="K85" i="9"/>
  <c r="K87" i="9"/>
  <c r="K91" i="9"/>
  <c r="K74" i="9"/>
  <c r="K84" i="9"/>
  <c r="K77" i="9"/>
  <c r="AB16" i="10"/>
  <c r="AC15" i="10"/>
  <c r="K90" i="5"/>
  <c r="K78" i="5"/>
  <c r="K80" i="5"/>
  <c r="K74" i="5"/>
  <c r="K73" i="5"/>
  <c r="K76" i="5"/>
  <c r="K72" i="5"/>
  <c r="K75" i="5"/>
  <c r="K85" i="5"/>
  <c r="K89" i="5"/>
  <c r="K84" i="5"/>
  <c r="K86" i="5"/>
  <c r="K92" i="5"/>
  <c r="K77" i="5"/>
  <c r="K88" i="5"/>
  <c r="K82" i="5"/>
  <c r="K81" i="5"/>
  <c r="O89" i="5"/>
  <c r="S31" i="10"/>
  <c r="S71" i="10" s="1"/>
  <c r="E7" i="11"/>
  <c r="CK11" i="1"/>
  <c r="CK18" i="1"/>
  <c r="CK32" i="1"/>
  <c r="CK23" i="1"/>
  <c r="CK30" i="1"/>
  <c r="CK13" i="1"/>
  <c r="CK10" i="1"/>
  <c r="CK28" i="1"/>
  <c r="CK12" i="1"/>
  <c r="CK16" i="1"/>
  <c r="CK9" i="1"/>
  <c r="CK26" i="1"/>
  <c r="CK14" i="1"/>
  <c r="CK22" i="1"/>
  <c r="CK31" i="1"/>
  <c r="CK17" i="1"/>
  <c r="CK21" i="1"/>
  <c r="CK15" i="1"/>
  <c r="CK20" i="1"/>
  <c r="CK19" i="1"/>
  <c r="CK25" i="1"/>
  <c r="CK24" i="1"/>
  <c r="CK29" i="1"/>
  <c r="CK27" i="1"/>
  <c r="M74" i="5"/>
  <c r="M79" i="5"/>
  <c r="M73" i="5"/>
  <c r="M81" i="5"/>
  <c r="M75" i="5"/>
  <c r="M87" i="5"/>
  <c r="M85" i="5"/>
  <c r="M89" i="5"/>
  <c r="M88" i="5"/>
  <c r="M78" i="5"/>
  <c r="M80" i="5"/>
  <c r="M83" i="5"/>
  <c r="M92" i="5"/>
  <c r="M76" i="5"/>
  <c r="M91" i="5"/>
  <c r="M84" i="5"/>
  <c r="M77" i="5"/>
  <c r="M72" i="5"/>
  <c r="G84" i="5"/>
  <c r="G86" i="5"/>
  <c r="G72" i="5"/>
  <c r="G91" i="5"/>
  <c r="G75" i="5"/>
  <c r="G83" i="5"/>
  <c r="G80" i="5"/>
  <c r="G90" i="5"/>
  <c r="G78" i="5"/>
  <c r="G82" i="5"/>
  <c r="G88" i="5"/>
  <c r="G79" i="5"/>
  <c r="G74" i="5"/>
  <c r="G73" i="5"/>
  <c r="G87" i="5"/>
  <c r="G77" i="5"/>
  <c r="G76" i="5"/>
  <c r="G85" i="5"/>
  <c r="G92" i="5"/>
  <c r="Q73" i="9"/>
  <c r="Q86" i="9"/>
  <c r="Q77" i="9"/>
  <c r="Q93" i="9"/>
  <c r="Q85" i="9"/>
  <c r="Q92" i="9"/>
  <c r="Q94" i="9"/>
  <c r="Q78" i="9"/>
  <c r="Q72" i="9"/>
  <c r="Q71" i="9"/>
  <c r="Q75" i="9"/>
  <c r="Q84" i="9"/>
  <c r="Q74" i="9"/>
  <c r="Q87" i="9"/>
  <c r="Q80" i="9"/>
  <c r="Q81" i="9"/>
  <c r="Q88" i="9"/>
  <c r="Q90" i="9"/>
  <c r="Q89" i="9"/>
  <c r="Q76" i="9"/>
  <c r="Q82" i="9"/>
  <c r="U31" i="10"/>
  <c r="U86" i="10" s="1"/>
  <c r="P31" i="10"/>
  <c r="P80" i="10" s="1"/>
  <c r="X31" i="10"/>
  <c r="X84" i="10" s="1"/>
  <c r="W72" i="9"/>
  <c r="W92" i="9"/>
  <c r="W79" i="9"/>
  <c r="W94" i="9"/>
  <c r="W86" i="9"/>
  <c r="W80" i="9"/>
  <c r="W74" i="9"/>
  <c r="W77" i="9"/>
  <c r="W73" i="9"/>
  <c r="W88" i="9"/>
  <c r="W84" i="9"/>
  <c r="W78" i="9"/>
  <c r="W83" i="9"/>
  <c r="W90" i="9"/>
  <c r="W75" i="9"/>
  <c r="W87" i="9"/>
  <c r="W82" i="9"/>
  <c r="W76" i="9"/>
  <c r="W91" i="9"/>
  <c r="W81" i="9"/>
  <c r="W93" i="9"/>
  <c r="W71" i="9"/>
  <c r="N84" i="9"/>
  <c r="N89" i="9"/>
  <c r="N79" i="9"/>
  <c r="N85" i="9"/>
  <c r="N73" i="9"/>
  <c r="N80" i="9"/>
  <c r="N83" i="9"/>
  <c r="N75" i="9"/>
  <c r="N92" i="9"/>
  <c r="N94" i="9"/>
  <c r="N78" i="9"/>
  <c r="N91" i="9"/>
  <c r="N77" i="9"/>
  <c r="N76" i="9"/>
  <c r="N72" i="9"/>
  <c r="N88" i="9"/>
  <c r="N93" i="9"/>
  <c r="N81" i="9"/>
  <c r="N86" i="9"/>
  <c r="N87" i="9"/>
  <c r="N90" i="9"/>
  <c r="N71" i="9"/>
  <c r="N82" i="9"/>
  <c r="H76" i="9"/>
  <c r="X76" i="9"/>
  <c r="X80" i="9"/>
  <c r="K81" i="9"/>
  <c r="AB18" i="10"/>
  <c r="AB20" i="10"/>
  <c r="AB22" i="10"/>
  <c r="Y87" i="9"/>
  <c r="Q91" i="9"/>
  <c r="S61" i="10"/>
  <c r="AB14" i="10"/>
  <c r="AC18" i="10"/>
  <c r="AC23" i="10"/>
  <c r="K31" i="10"/>
  <c r="K71" i="10" s="1"/>
  <c r="G81" i="5"/>
  <c r="AC22" i="10"/>
  <c r="AC24" i="10"/>
  <c r="Y31" i="10"/>
  <c r="Y88" i="10" s="1"/>
  <c r="AC27" i="10"/>
  <c r="J31" i="10"/>
  <c r="J86" i="10" s="1"/>
  <c r="AB8" i="10"/>
  <c r="D31" i="10"/>
  <c r="D72" i="10" s="1"/>
  <c r="U74" i="5"/>
  <c r="U91" i="5"/>
  <c r="U81" i="5"/>
  <c r="U72" i="5"/>
  <c r="U78" i="5"/>
  <c r="U89" i="5"/>
  <c r="U73" i="5"/>
  <c r="U92" i="5"/>
  <c r="U76" i="5"/>
  <c r="U80" i="5"/>
  <c r="U85" i="5"/>
  <c r="U77" i="5"/>
  <c r="U84" i="5"/>
  <c r="U87" i="5"/>
  <c r="U75" i="5"/>
  <c r="U90" i="5"/>
  <c r="U83" i="5"/>
  <c r="U88" i="5"/>
  <c r="U79" i="5"/>
  <c r="E79" i="9"/>
  <c r="E85" i="9"/>
  <c r="E77" i="9"/>
  <c r="E80" i="9"/>
  <c r="E76" i="9"/>
  <c r="E83" i="9"/>
  <c r="E82" i="9"/>
  <c r="E93" i="9"/>
  <c r="E91" i="9"/>
  <c r="E72" i="9"/>
  <c r="E89" i="9"/>
  <c r="E88" i="9"/>
  <c r="E73" i="9"/>
  <c r="E94" i="9"/>
  <c r="E90" i="9"/>
  <c r="E75" i="9"/>
  <c r="E78" i="9"/>
  <c r="E84" i="9"/>
  <c r="E86" i="9"/>
  <c r="E81" i="9"/>
  <c r="E92" i="9"/>
  <c r="E74" i="9"/>
  <c r="Q31" i="10"/>
  <c r="Q71" i="10" s="1"/>
  <c r="T93" i="9"/>
  <c r="T91" i="9"/>
  <c r="T89" i="9"/>
  <c r="T94" i="9"/>
  <c r="T71" i="9"/>
  <c r="T88" i="9"/>
  <c r="T83" i="9"/>
  <c r="T85" i="9"/>
  <c r="T77" i="9"/>
  <c r="T76" i="9"/>
  <c r="T92" i="9"/>
  <c r="T82" i="9"/>
  <c r="T78" i="9"/>
  <c r="T74" i="9"/>
  <c r="T81" i="9"/>
  <c r="T75" i="9"/>
  <c r="T86" i="9"/>
  <c r="T73" i="9"/>
  <c r="T80" i="9"/>
  <c r="T90" i="9"/>
  <c r="T79" i="9"/>
  <c r="T87" i="9"/>
  <c r="O92" i="9"/>
  <c r="O74" i="9"/>
  <c r="O91" i="9"/>
  <c r="O80" i="9"/>
  <c r="O90" i="9"/>
  <c r="O94" i="9"/>
  <c r="O86" i="9"/>
  <c r="O76" i="9"/>
  <c r="O82" i="9"/>
  <c r="O78" i="9"/>
  <c r="O79" i="9"/>
  <c r="O83" i="9"/>
  <c r="O71" i="9"/>
  <c r="O75" i="9"/>
  <c r="O87" i="9"/>
  <c r="O73" i="9"/>
  <c r="O72" i="9"/>
  <c r="O84" i="9"/>
  <c r="O85" i="9"/>
  <c r="O88" i="9"/>
  <c r="O77" i="9"/>
  <c r="N31" i="10"/>
  <c r="N74" i="10" s="1"/>
  <c r="T84" i="9"/>
  <c r="B83" i="9"/>
  <c r="B71" i="9"/>
  <c r="B75" i="9"/>
  <c r="B85" i="9"/>
  <c r="B94" i="9"/>
  <c r="B91" i="9"/>
  <c r="B72" i="9"/>
  <c r="B79" i="9"/>
  <c r="B90" i="9"/>
  <c r="B86" i="9"/>
  <c r="B78" i="9"/>
  <c r="B80" i="9"/>
  <c r="B76" i="9"/>
  <c r="B73" i="9"/>
  <c r="B81" i="9"/>
  <c r="B92" i="9"/>
  <c r="B84" i="9"/>
  <c r="B87" i="9"/>
  <c r="B88" i="9"/>
  <c r="B82" i="9"/>
  <c r="B74" i="9"/>
  <c r="B93" i="9"/>
  <c r="B77" i="9"/>
  <c r="B89" i="9"/>
  <c r="AC11" i="10"/>
  <c r="K79" i="5"/>
  <c r="O81" i="5"/>
  <c r="K83" i="5"/>
  <c r="M86" i="5"/>
  <c r="Q92" i="5"/>
  <c r="AA75" i="5"/>
  <c r="AA74" i="5"/>
  <c r="AA81" i="5"/>
  <c r="AA85" i="5"/>
  <c r="AA78" i="5"/>
  <c r="AA82" i="5"/>
  <c r="AA92" i="5"/>
  <c r="AA86" i="5"/>
  <c r="AA72" i="5"/>
  <c r="AA89" i="5"/>
  <c r="AA77" i="5"/>
  <c r="AA76" i="5"/>
  <c r="AA84" i="5"/>
  <c r="AA73" i="5"/>
  <c r="AA80" i="5"/>
  <c r="AA88" i="5"/>
  <c r="AA79" i="5"/>
  <c r="AA90" i="5"/>
  <c r="G89" i="5"/>
  <c r="Q80" i="5"/>
  <c r="M82" i="5"/>
  <c r="K87" i="5"/>
  <c r="M90" i="5"/>
  <c r="C82" i="5"/>
  <c r="C73" i="5"/>
  <c r="C85" i="5"/>
  <c r="C86" i="5"/>
  <c r="C81" i="5"/>
  <c r="C78" i="5"/>
  <c r="C92" i="5"/>
  <c r="C80" i="5"/>
  <c r="C89" i="5"/>
  <c r="C75" i="5"/>
  <c r="C79" i="5"/>
  <c r="C76" i="5"/>
  <c r="C74" i="5"/>
  <c r="C72" i="5"/>
  <c r="C88" i="5"/>
  <c r="C84" i="5"/>
  <c r="C77" i="5"/>
  <c r="C90" i="5"/>
  <c r="W31" i="10"/>
  <c r="W81" i="10" s="1"/>
  <c r="B31" i="10"/>
  <c r="B78" i="10" s="1"/>
  <c r="AB9" i="10"/>
  <c r="T31" i="10"/>
  <c r="T84" i="10" s="1"/>
  <c r="W90" i="5"/>
  <c r="W74" i="5"/>
  <c r="W83" i="5"/>
  <c r="W77" i="5"/>
  <c r="W76" i="5"/>
  <c r="W88" i="5"/>
  <c r="W82" i="5"/>
  <c r="W73" i="5"/>
  <c r="W92" i="5"/>
  <c r="W87" i="5"/>
  <c r="W91" i="5"/>
  <c r="W72" i="5"/>
  <c r="W78" i="5"/>
  <c r="W79" i="5"/>
  <c r="W86" i="5"/>
  <c r="W84" i="5"/>
  <c r="W80" i="5"/>
  <c r="W85" i="5"/>
  <c r="W75" i="5"/>
  <c r="Q87" i="5"/>
  <c r="Q82" i="5"/>
  <c r="Q76" i="5"/>
  <c r="Q81" i="5"/>
  <c r="Q85" i="5"/>
  <c r="Q75" i="5"/>
  <c r="Q90" i="5"/>
  <c r="Q77" i="5"/>
  <c r="Q73" i="5"/>
  <c r="Q83" i="5"/>
  <c r="Q78" i="5"/>
  <c r="Q79" i="5"/>
  <c r="Q86" i="5"/>
  <c r="Q72" i="5"/>
  <c r="Q89" i="5"/>
  <c r="Q91" i="5"/>
  <c r="Q74" i="5"/>
  <c r="Q84" i="5"/>
  <c r="E31" i="10"/>
  <c r="E79" i="10" s="1"/>
  <c r="U82" i="9"/>
  <c r="U88" i="9"/>
  <c r="U81" i="9"/>
  <c r="U93" i="9"/>
  <c r="U86" i="9"/>
  <c r="U76" i="9"/>
  <c r="U74" i="9"/>
  <c r="U85" i="9"/>
  <c r="U90" i="9"/>
  <c r="U92" i="9"/>
  <c r="U89" i="9"/>
  <c r="U84" i="9"/>
  <c r="U77" i="9"/>
  <c r="U78" i="9"/>
  <c r="U73" i="9"/>
  <c r="U94" i="9"/>
  <c r="U75" i="9"/>
  <c r="U80" i="9"/>
  <c r="U72" i="9"/>
  <c r="P89" i="9"/>
  <c r="P81" i="9"/>
  <c r="P93" i="9"/>
  <c r="P91" i="9"/>
  <c r="P79" i="9"/>
  <c r="P75" i="9"/>
  <c r="P82" i="9"/>
  <c r="P85" i="9"/>
  <c r="P87" i="9"/>
  <c r="P86" i="9"/>
  <c r="P92" i="9"/>
  <c r="P94" i="9"/>
  <c r="P78" i="9"/>
  <c r="P73" i="9"/>
  <c r="P84" i="9"/>
  <c r="P88" i="9"/>
  <c r="P74" i="9"/>
  <c r="P80" i="9"/>
  <c r="P90" i="9"/>
  <c r="P77" i="9"/>
  <c r="P83" i="9"/>
  <c r="P71" i="9"/>
  <c r="AC9" i="10"/>
  <c r="R31" i="10"/>
  <c r="R74" i="10" s="1"/>
  <c r="AB12" i="10"/>
  <c r="U79" i="9"/>
  <c r="AC21" i="10"/>
  <c r="AB24" i="10"/>
  <c r="K61" i="10"/>
  <c r="I77" i="9"/>
  <c r="I80" i="9"/>
  <c r="I86" i="9"/>
  <c r="I92" i="9"/>
  <c r="I82" i="9"/>
  <c r="I84" i="9"/>
  <c r="I88" i="9"/>
  <c r="I93" i="9"/>
  <c r="I78" i="9"/>
  <c r="I79" i="9"/>
  <c r="I85" i="9"/>
  <c r="I94" i="9"/>
  <c r="I73" i="9"/>
  <c r="I74" i="9"/>
  <c r="I87" i="9"/>
  <c r="I76" i="9"/>
  <c r="I72" i="9"/>
  <c r="I71" i="9"/>
  <c r="I81" i="9"/>
  <c r="I89" i="9"/>
  <c r="I90" i="9"/>
  <c r="H31" i="10"/>
  <c r="H92" i="10" s="1"/>
  <c r="AC16" i="10"/>
  <c r="AC20" i="10"/>
  <c r="AC19" i="10"/>
  <c r="AC28" i="10"/>
  <c r="D7" i="11"/>
  <c r="CJ10" i="1"/>
  <c r="CJ15" i="1"/>
  <c r="CJ23" i="1"/>
  <c r="CJ11" i="1"/>
  <c r="CJ14" i="1"/>
  <c r="CJ19" i="1"/>
  <c r="CJ24" i="1"/>
  <c r="CJ32" i="1"/>
  <c r="CJ29" i="1"/>
  <c r="CJ26" i="1"/>
  <c r="CJ25" i="1"/>
  <c r="CJ18" i="1"/>
  <c r="CJ21" i="1"/>
  <c r="CJ16" i="1"/>
  <c r="CJ31" i="1"/>
  <c r="CJ17" i="1"/>
  <c r="CJ28" i="1"/>
  <c r="CJ30" i="1"/>
  <c r="CJ13" i="1"/>
  <c r="CJ9" i="1"/>
  <c r="CJ22" i="1"/>
  <c r="CJ27" i="1"/>
  <c r="C61" i="10"/>
  <c r="AC29" i="10"/>
  <c r="I31" i="10"/>
  <c r="I88" i="10" s="1"/>
  <c r="D91" i="9"/>
  <c r="D87" i="9"/>
  <c r="D71" i="9"/>
  <c r="D74" i="9"/>
  <c r="D93" i="9"/>
  <c r="D75" i="9"/>
  <c r="D89" i="9"/>
  <c r="D79" i="9"/>
  <c r="D73" i="9"/>
  <c r="D78" i="9"/>
  <c r="D90" i="9"/>
  <c r="D82" i="9"/>
  <c r="D83" i="9"/>
  <c r="D81" i="9"/>
  <c r="D94" i="9"/>
  <c r="D72" i="9"/>
  <c r="D85" i="9"/>
  <c r="D86" i="9"/>
  <c r="D77" i="9"/>
  <c r="L81" i="9"/>
  <c r="L94" i="9"/>
  <c r="L89" i="9"/>
  <c r="L85" i="9"/>
  <c r="L86" i="9"/>
  <c r="L90" i="9"/>
  <c r="L78" i="9"/>
  <c r="L73" i="9"/>
  <c r="L74" i="9"/>
  <c r="L84" i="9"/>
  <c r="L93" i="9"/>
  <c r="L87" i="9"/>
  <c r="L91" i="9"/>
  <c r="L77" i="9"/>
  <c r="L75" i="9"/>
  <c r="L80" i="9"/>
  <c r="L71" i="9"/>
  <c r="L79" i="9"/>
  <c r="L92" i="9"/>
  <c r="L82" i="9"/>
  <c r="L88" i="9"/>
  <c r="L83" i="9"/>
  <c r="L72" i="9"/>
  <c r="G74" i="9"/>
  <c r="G87" i="9"/>
  <c r="G80" i="9"/>
  <c r="G82" i="9"/>
  <c r="G88" i="9"/>
  <c r="G71" i="9"/>
  <c r="G79" i="9"/>
  <c r="G94" i="9"/>
  <c r="G90" i="9"/>
  <c r="G92" i="9"/>
  <c r="G75" i="9"/>
  <c r="G72" i="9"/>
  <c r="G77" i="9"/>
  <c r="G76" i="9"/>
  <c r="G84" i="9"/>
  <c r="G91" i="9"/>
  <c r="G78" i="9"/>
  <c r="G83" i="9"/>
  <c r="G93" i="9"/>
  <c r="G86" i="9"/>
  <c r="F81" i="9"/>
  <c r="F89" i="9"/>
  <c r="F80" i="9"/>
  <c r="F87" i="9"/>
  <c r="F84" i="9"/>
  <c r="F91" i="9"/>
  <c r="F94" i="9"/>
  <c r="F78" i="9"/>
  <c r="F88" i="9"/>
  <c r="F83" i="9"/>
  <c r="F73" i="9"/>
  <c r="F71" i="9"/>
  <c r="F92" i="9"/>
  <c r="F85" i="9"/>
  <c r="F77" i="9"/>
  <c r="F86" i="9"/>
  <c r="F93" i="9"/>
  <c r="F76" i="9"/>
  <c r="F75" i="9"/>
  <c r="F82" i="9"/>
  <c r="F90" i="9"/>
  <c r="F79" i="9"/>
  <c r="F72" i="9"/>
  <c r="F74" i="9"/>
  <c r="V71" i="9"/>
  <c r="V87" i="9"/>
  <c r="V77" i="9"/>
  <c r="V75" i="9"/>
  <c r="V72" i="9"/>
  <c r="V81" i="9"/>
  <c r="V92" i="9"/>
  <c r="V88" i="9"/>
  <c r="V76" i="9"/>
  <c r="V91" i="9"/>
  <c r="V94" i="9"/>
  <c r="V80" i="9"/>
  <c r="V84" i="9"/>
  <c r="V89" i="9"/>
  <c r="V79" i="9"/>
  <c r="V83" i="9"/>
  <c r="V93" i="9"/>
  <c r="V78" i="9"/>
  <c r="V73" i="9"/>
  <c r="V85" i="9"/>
  <c r="D76" i="9"/>
  <c r="Q79" i="9"/>
  <c r="D80" i="9"/>
  <c r="I83" i="9"/>
  <c r="Q83" i="9"/>
  <c r="Y83" i="9"/>
  <c r="G85" i="9"/>
  <c r="V86" i="9"/>
  <c r="X88" i="9"/>
  <c r="K89" i="9"/>
  <c r="W89" i="9"/>
  <c r="AB28" i="10"/>
  <c r="AC61" i="9"/>
  <c r="O93" i="9"/>
  <c r="BW33" i="1"/>
  <c r="Z31" i="10"/>
  <c r="AB15" i="10"/>
  <c r="L31" i="10"/>
  <c r="L72" i="10" s="1"/>
  <c r="AC25" i="10"/>
  <c r="Y83" i="5"/>
  <c r="Y86" i="5"/>
  <c r="Y77" i="5"/>
  <c r="Y90" i="5"/>
  <c r="Y85" i="5"/>
  <c r="Y89" i="5"/>
  <c r="Y82" i="5"/>
  <c r="Y73" i="5"/>
  <c r="Y78" i="5"/>
  <c r="Y91" i="5"/>
  <c r="Y87" i="5"/>
  <c r="Y79" i="5"/>
  <c r="Y74" i="5"/>
  <c r="Y81" i="5"/>
  <c r="Y72" i="5"/>
  <c r="Y75" i="5"/>
  <c r="Y76" i="5"/>
  <c r="I89" i="5"/>
  <c r="I85" i="5"/>
  <c r="I86" i="5"/>
  <c r="I82" i="5"/>
  <c r="I83" i="5"/>
  <c r="I72" i="5"/>
  <c r="I87" i="5"/>
  <c r="I81" i="5"/>
  <c r="I78" i="5"/>
  <c r="I77" i="5"/>
  <c r="I90" i="5"/>
  <c r="I91" i="5"/>
  <c r="I75" i="5"/>
  <c r="I76" i="5"/>
  <c r="I74" i="5"/>
  <c r="I79" i="5"/>
  <c r="I73" i="5"/>
  <c r="AC31" i="9"/>
  <c r="AC93" i="9" s="1"/>
  <c r="M77" i="9"/>
  <c r="M90" i="9"/>
  <c r="M81" i="9"/>
  <c r="M85" i="9"/>
  <c r="M88" i="9"/>
  <c r="M82" i="9"/>
  <c r="M74" i="9"/>
  <c r="M84" i="9"/>
  <c r="M72" i="9"/>
  <c r="M93" i="9"/>
  <c r="M71" i="9"/>
  <c r="M91" i="9"/>
  <c r="M80" i="9"/>
  <c r="M89" i="9"/>
  <c r="M86" i="9"/>
  <c r="M79" i="9"/>
  <c r="M94" i="9"/>
  <c r="M78" i="9"/>
  <c r="M92" i="9"/>
  <c r="M73" i="9"/>
  <c r="M87" i="9"/>
  <c r="M76" i="9"/>
  <c r="U71" i="9"/>
  <c r="AB31" i="9"/>
  <c r="AB82" i="9" s="1"/>
  <c r="P72" i="9"/>
  <c r="T72" i="9"/>
  <c r="C86" i="9"/>
  <c r="C92" i="9"/>
  <c r="C87" i="9"/>
  <c r="C78" i="9"/>
  <c r="C72" i="9"/>
  <c r="C71" i="9"/>
  <c r="C93" i="9"/>
  <c r="C88" i="9"/>
  <c r="C73" i="9"/>
  <c r="C81" i="9"/>
  <c r="C84" i="9"/>
  <c r="C89" i="9"/>
  <c r="C91" i="9"/>
  <c r="C90" i="9"/>
  <c r="C83" i="9"/>
  <c r="C75" i="9"/>
  <c r="C77" i="9"/>
  <c r="C74" i="9"/>
  <c r="C82" i="9"/>
  <c r="C79" i="9"/>
  <c r="C94" i="9"/>
  <c r="C85" i="9"/>
  <c r="C80" i="9"/>
  <c r="C76" i="9"/>
  <c r="K73" i="9"/>
  <c r="S87" i="9"/>
  <c r="S74" i="9"/>
  <c r="S79" i="9"/>
  <c r="S83" i="9"/>
  <c r="S71" i="9"/>
  <c r="S94" i="9"/>
  <c r="S75" i="9"/>
  <c r="S78" i="9"/>
  <c r="S81" i="9"/>
  <c r="S73" i="9"/>
  <c r="S72" i="9"/>
  <c r="S90" i="9"/>
  <c r="S91" i="9"/>
  <c r="S85" i="9"/>
  <c r="S88" i="9"/>
  <c r="S84" i="9"/>
  <c r="S82" i="9"/>
  <c r="S86" i="9"/>
  <c r="S92" i="9"/>
  <c r="S76" i="9"/>
  <c r="S80" i="9"/>
  <c r="AA78" i="9"/>
  <c r="AA87" i="9"/>
  <c r="AA80" i="9"/>
  <c r="AA88" i="9"/>
  <c r="AA71" i="9"/>
  <c r="AA83" i="9"/>
  <c r="AA84" i="9"/>
  <c r="AA74" i="9"/>
  <c r="AA86" i="9"/>
  <c r="AA92" i="9"/>
  <c r="AA91" i="9"/>
  <c r="AA72" i="9"/>
  <c r="AA94" i="9"/>
  <c r="AA93" i="9"/>
  <c r="AA77" i="9"/>
  <c r="AA82" i="9"/>
  <c r="AA76" i="9"/>
  <c r="AA75" i="9"/>
  <c r="AA85" i="9"/>
  <c r="AA79" i="9"/>
  <c r="AA90" i="9"/>
  <c r="AA81" i="9"/>
  <c r="J89" i="9"/>
  <c r="J72" i="9"/>
  <c r="J88" i="9"/>
  <c r="J81" i="9"/>
  <c r="J79" i="9"/>
  <c r="J80" i="9"/>
  <c r="J93" i="9"/>
  <c r="J82" i="9"/>
  <c r="J71" i="9"/>
  <c r="J85" i="9"/>
  <c r="J87" i="9"/>
  <c r="J84" i="9"/>
  <c r="J74" i="9"/>
  <c r="J91" i="9"/>
  <c r="J75" i="9"/>
  <c r="J76" i="9"/>
  <c r="J73" i="9"/>
  <c r="J94" i="9"/>
  <c r="J78" i="9"/>
  <c r="J92" i="9"/>
  <c r="J77" i="9"/>
  <c r="J83" i="9"/>
  <c r="R71" i="9"/>
  <c r="R93" i="9"/>
  <c r="R85" i="9"/>
  <c r="R87" i="9"/>
  <c r="R88" i="9"/>
  <c r="R77" i="9"/>
  <c r="R81" i="9"/>
  <c r="R83" i="9"/>
  <c r="R73" i="9"/>
  <c r="R91" i="9"/>
  <c r="R89" i="9"/>
  <c r="R78" i="9"/>
  <c r="R90" i="9"/>
  <c r="R79" i="9"/>
  <c r="R80" i="9"/>
  <c r="R94" i="9"/>
  <c r="R92" i="9"/>
  <c r="R76" i="9"/>
  <c r="R86" i="9"/>
  <c r="R74" i="9"/>
  <c r="R75" i="9"/>
  <c r="R72" i="9"/>
  <c r="R84" i="9"/>
  <c r="V31" i="10"/>
  <c r="AC13" i="10"/>
  <c r="AC17" i="10"/>
  <c r="O81" i="9"/>
  <c r="W85" i="9"/>
  <c r="U87" i="9"/>
  <c r="D88" i="9"/>
  <c r="O89" i="9"/>
  <c r="AA89" i="9"/>
  <c r="V90" i="9"/>
  <c r="I91" i="9"/>
  <c r="U91" i="9"/>
  <c r="K93" i="9"/>
  <c r="AA61" i="10"/>
  <c r="AB10" i="10"/>
  <c r="AB26" i="10"/>
  <c r="O31" i="10"/>
  <c r="O85" i="10" s="1"/>
  <c r="W89" i="5"/>
  <c r="AA31" i="10"/>
  <c r="AA89" i="10" s="1"/>
  <c r="O85" i="5"/>
  <c r="AC7" i="10"/>
  <c r="C31" i="10"/>
  <c r="C73" i="10" s="1"/>
  <c r="K91" i="5"/>
  <c r="AA83" i="5"/>
  <c r="U86" i="5"/>
  <c r="AC26" i="10"/>
  <c r="AA91" i="5"/>
  <c r="S88" i="5"/>
  <c r="S74" i="5"/>
  <c r="S75" i="5"/>
  <c r="S80" i="5"/>
  <c r="S82" i="5"/>
  <c r="S85" i="5"/>
  <c r="S76" i="5"/>
  <c r="S92" i="5"/>
  <c r="S81" i="5"/>
  <c r="S77" i="5"/>
  <c r="S73" i="5"/>
  <c r="S89" i="5"/>
  <c r="S90" i="5"/>
  <c r="S72" i="5"/>
  <c r="S86" i="5"/>
  <c r="S84" i="5"/>
  <c r="S78" i="5"/>
  <c r="AM795" i="1"/>
  <c r="BF763" i="1"/>
  <c r="BF764" i="1" s="1"/>
  <c r="AF764" i="1"/>
  <c r="BE795" i="1"/>
  <c r="AO795" i="1"/>
  <c r="D54" i="11"/>
  <c r="AY795" i="1"/>
  <c r="AI795" i="1"/>
  <c r="BA795" i="1"/>
  <c r="AK795" i="1"/>
  <c r="D55" i="11"/>
  <c r="AB13" i="10"/>
  <c r="F31" i="10"/>
  <c r="F77" i="10" s="1"/>
  <c r="AU795" i="1"/>
  <c r="BF785" i="1"/>
  <c r="BF787" i="1" s="1"/>
  <c r="AH787" i="1"/>
  <c r="AW795" i="1"/>
  <c r="BG792" i="1"/>
  <c r="AG795" i="1"/>
  <c r="AQ795" i="1"/>
  <c r="BG794" i="1"/>
  <c r="AS795" i="1"/>
  <c r="BF880" i="1"/>
  <c r="BF818" i="1"/>
  <c r="BF20" i="1"/>
  <c r="AB31" i="5"/>
  <c r="AB75" i="5" s="1"/>
  <c r="CK126" i="1" l="1"/>
  <c r="CK219" i="1"/>
  <c r="CJ839" i="1"/>
  <c r="CK343" i="1"/>
  <c r="R95" i="8"/>
  <c r="L95" i="8"/>
  <c r="M95" i="8"/>
  <c r="AC76" i="8"/>
  <c r="CJ932" i="1"/>
  <c r="CK932" i="1"/>
  <c r="CK901" i="1"/>
  <c r="CJ901" i="1"/>
  <c r="CJ870" i="1"/>
  <c r="Z95" i="9"/>
  <c r="CK870" i="1"/>
  <c r="AC89" i="9"/>
  <c r="CK839" i="1"/>
  <c r="CJ808" i="1"/>
  <c r="CK808" i="1"/>
  <c r="CJ777" i="1"/>
  <c r="CJ746" i="1"/>
  <c r="CK746" i="1"/>
  <c r="CJ715" i="1"/>
  <c r="CK715" i="1"/>
  <c r="AB92" i="9"/>
  <c r="AB80" i="9"/>
  <c r="CJ653" i="1"/>
  <c r="CK653" i="1"/>
  <c r="CK684" i="1"/>
  <c r="CJ684" i="1"/>
  <c r="CJ622" i="1"/>
  <c r="AC72" i="8"/>
  <c r="AC79" i="8"/>
  <c r="O95" i="8"/>
  <c r="T95" i="8"/>
  <c r="Q95" i="8"/>
  <c r="N95" i="8"/>
  <c r="AC87" i="8"/>
  <c r="AC73" i="8"/>
  <c r="CK622" i="1"/>
  <c r="CK591" i="1"/>
  <c r="CJ498" i="1"/>
  <c r="CJ467" i="1"/>
  <c r="CJ436" i="1"/>
  <c r="X95" i="8"/>
  <c r="P95" i="8"/>
  <c r="S95" i="8"/>
  <c r="V95" i="8"/>
  <c r="K95" i="8"/>
  <c r="H95" i="8"/>
  <c r="CK405" i="1"/>
  <c r="CJ374" i="1"/>
  <c r="CJ312" i="1"/>
  <c r="CK312" i="1"/>
  <c r="CK281" i="1"/>
  <c r="CJ281" i="1"/>
  <c r="CJ250" i="1"/>
  <c r="CK250" i="1"/>
  <c r="CJ219" i="1"/>
  <c r="CK188" i="1"/>
  <c r="C95" i="8"/>
  <c r="I95" i="8"/>
  <c r="J95" i="8"/>
  <c r="Z95" i="8"/>
  <c r="W95" i="8"/>
  <c r="CJ188" i="1"/>
  <c r="CK157" i="1"/>
  <c r="CJ126" i="1"/>
  <c r="CK95" i="1"/>
  <c r="CJ95" i="1"/>
  <c r="CK64" i="1"/>
  <c r="CJ33" i="1"/>
  <c r="CK33" i="1"/>
  <c r="U95" i="8"/>
  <c r="F95" i="8"/>
  <c r="BG795" i="1"/>
  <c r="M86" i="10"/>
  <c r="AC94" i="5"/>
  <c r="AC87" i="5"/>
  <c r="G72" i="10"/>
  <c r="AC80" i="8"/>
  <c r="AC71" i="8"/>
  <c r="AC75" i="8"/>
  <c r="AC86" i="8"/>
  <c r="AC94" i="8"/>
  <c r="AC89" i="8"/>
  <c r="B95" i="8"/>
  <c r="AC91" i="8"/>
  <c r="AC83" i="8"/>
  <c r="AC82" i="8"/>
  <c r="AC74" i="8"/>
  <c r="AC78" i="8"/>
  <c r="AC81" i="8"/>
  <c r="AC85" i="8"/>
  <c r="G83" i="10"/>
  <c r="AC90" i="8"/>
  <c r="AC84" i="8"/>
  <c r="AC77" i="8"/>
  <c r="AC92" i="8"/>
  <c r="AC88" i="8"/>
  <c r="G76" i="10"/>
  <c r="G73" i="10"/>
  <c r="T92" i="10"/>
  <c r="G91" i="10"/>
  <c r="W89" i="10"/>
  <c r="AB72" i="9"/>
  <c r="AC87" i="9"/>
  <c r="AB73" i="8"/>
  <c r="AB83" i="8"/>
  <c r="AB90" i="8"/>
  <c r="AB85" i="8"/>
  <c r="AB77" i="8"/>
  <c r="AB87" i="8"/>
  <c r="AB94" i="8"/>
  <c r="AB72" i="8"/>
  <c r="AB79" i="8"/>
  <c r="AB89" i="8"/>
  <c r="AB82" i="8"/>
  <c r="AB81" i="8"/>
  <c r="AB71" i="8"/>
  <c r="AB93" i="8"/>
  <c r="AB76" i="8"/>
  <c r="AB75" i="8"/>
  <c r="AB86" i="8"/>
  <c r="AB92" i="8"/>
  <c r="AB78" i="8"/>
  <c r="AB91" i="8"/>
  <c r="AB80" i="8"/>
  <c r="Y95" i="8"/>
  <c r="E95" i="8"/>
  <c r="AB84" i="8"/>
  <c r="CJ405" i="1"/>
  <c r="G95" i="8"/>
  <c r="AA95" i="8"/>
  <c r="AB74" i="8"/>
  <c r="D95" i="8"/>
  <c r="I83" i="10"/>
  <c r="G92" i="10"/>
  <c r="G90" i="10"/>
  <c r="G88" i="10"/>
  <c r="G71" i="10"/>
  <c r="G77" i="10"/>
  <c r="AC91" i="5"/>
  <c r="AC88" i="5"/>
  <c r="AC79" i="5"/>
  <c r="G79" i="10"/>
  <c r="G75" i="10"/>
  <c r="G94" i="10"/>
  <c r="G78" i="10"/>
  <c r="G82" i="10"/>
  <c r="G74" i="10"/>
  <c r="G81" i="10"/>
  <c r="N95" i="5"/>
  <c r="AC74" i="5"/>
  <c r="G85" i="10"/>
  <c r="G84" i="10"/>
  <c r="G80" i="10"/>
  <c r="G87" i="10"/>
  <c r="G86" i="10"/>
  <c r="G93" i="10"/>
  <c r="B90" i="10"/>
  <c r="S83" i="10"/>
  <c r="H95" i="5"/>
  <c r="I75" i="10"/>
  <c r="I71" i="10"/>
  <c r="AC73" i="5"/>
  <c r="K83" i="10"/>
  <c r="D92" i="10"/>
  <c r="AC77" i="9"/>
  <c r="D88" i="10"/>
  <c r="D76" i="10"/>
  <c r="R95" i="5"/>
  <c r="AC76" i="5"/>
  <c r="AC77" i="5"/>
  <c r="M82" i="10"/>
  <c r="AC82" i="5"/>
  <c r="AC72" i="5"/>
  <c r="AC90" i="5"/>
  <c r="AC75" i="5"/>
  <c r="AC92" i="5"/>
  <c r="AC71" i="5"/>
  <c r="M90" i="10"/>
  <c r="AC71" i="9"/>
  <c r="AC91" i="9"/>
  <c r="AC83" i="5"/>
  <c r="AC78" i="5"/>
  <c r="AC85" i="5"/>
  <c r="AC81" i="5"/>
  <c r="AC89" i="5"/>
  <c r="AC86" i="5"/>
  <c r="AC84" i="5"/>
  <c r="AC93" i="5"/>
  <c r="K87" i="10"/>
  <c r="E95" i="5"/>
  <c r="D95" i="5"/>
  <c r="Z95" i="5"/>
  <c r="Q83" i="10"/>
  <c r="X76" i="10"/>
  <c r="X88" i="10"/>
  <c r="B74" i="10"/>
  <c r="J90" i="10"/>
  <c r="X80" i="10"/>
  <c r="E90" i="10"/>
  <c r="L76" i="10"/>
  <c r="X92" i="10"/>
  <c r="P95" i="5"/>
  <c r="AB71" i="5"/>
  <c r="T95" i="5"/>
  <c r="B95" i="5"/>
  <c r="V95" i="5"/>
  <c r="F95" i="5"/>
  <c r="U82" i="10"/>
  <c r="Q92" i="10"/>
  <c r="Q79" i="10"/>
  <c r="K81" i="10"/>
  <c r="U91" i="10"/>
  <c r="Q91" i="10"/>
  <c r="C87" i="10"/>
  <c r="K89" i="10"/>
  <c r="Q88" i="10"/>
  <c r="K79" i="10"/>
  <c r="S77" i="10"/>
  <c r="K73" i="10"/>
  <c r="S89" i="10"/>
  <c r="S73" i="10"/>
  <c r="C91" i="10"/>
  <c r="U83" i="10"/>
  <c r="U79" i="10"/>
  <c r="AB72" i="5"/>
  <c r="AB86" i="5"/>
  <c r="Q80" i="10"/>
  <c r="S79" i="10"/>
  <c r="K93" i="10"/>
  <c r="Y92" i="10"/>
  <c r="L95" i="5"/>
  <c r="P76" i="10"/>
  <c r="J74" i="10"/>
  <c r="D84" i="10"/>
  <c r="U71" i="10"/>
  <c r="I91" i="10"/>
  <c r="AA73" i="10"/>
  <c r="X95" i="5"/>
  <c r="AB92" i="5"/>
  <c r="S95" i="5"/>
  <c r="C71" i="10"/>
  <c r="AA71" i="10"/>
  <c r="D80" i="10"/>
  <c r="J95" i="5"/>
  <c r="G95" i="5"/>
  <c r="C83" i="10"/>
  <c r="I80" i="10"/>
  <c r="H72" i="10"/>
  <c r="C95" i="5"/>
  <c r="AA87" i="10"/>
  <c r="V91" i="10"/>
  <c r="V76" i="10"/>
  <c r="V92" i="10"/>
  <c r="V94" i="10"/>
  <c r="V93" i="10"/>
  <c r="V85" i="10"/>
  <c r="V71" i="10"/>
  <c r="V77" i="10"/>
  <c r="V78" i="10"/>
  <c r="V75" i="10"/>
  <c r="V80" i="10"/>
  <c r="V89" i="10"/>
  <c r="V73" i="10"/>
  <c r="V72" i="10"/>
  <c r="V88" i="10"/>
  <c r="V83" i="10"/>
  <c r="V81" i="10"/>
  <c r="V87" i="10"/>
  <c r="V84" i="10"/>
  <c r="D95" i="9"/>
  <c r="T73" i="10"/>
  <c r="T91" i="10"/>
  <c r="T94" i="10"/>
  <c r="T87" i="10"/>
  <c r="T93" i="10"/>
  <c r="T85" i="10"/>
  <c r="T86" i="10"/>
  <c r="T77" i="10"/>
  <c r="T90" i="10"/>
  <c r="T83" i="10"/>
  <c r="T75" i="10"/>
  <c r="T81" i="10"/>
  <c r="T89" i="10"/>
  <c r="T78" i="10"/>
  <c r="T80" i="10"/>
  <c r="T88" i="10"/>
  <c r="T82" i="10"/>
  <c r="T79" i="10"/>
  <c r="T74" i="10"/>
  <c r="T76" i="10"/>
  <c r="T71" i="10"/>
  <c r="E83" i="10"/>
  <c r="AB76" i="9"/>
  <c r="AB94" i="9"/>
  <c r="AB73" i="9"/>
  <c r="AB83" i="9"/>
  <c r="AB91" i="9"/>
  <c r="AB89" i="9"/>
  <c r="AB79" i="9"/>
  <c r="AB85" i="9"/>
  <c r="AB75" i="9"/>
  <c r="AB93" i="9"/>
  <c r="AB77" i="9"/>
  <c r="AB71" i="9"/>
  <c r="AB87" i="9"/>
  <c r="AB81" i="9"/>
  <c r="V95" i="9"/>
  <c r="F95" i="9"/>
  <c r="G95" i="9"/>
  <c r="L95" i="9"/>
  <c r="AC61" i="10"/>
  <c r="D65" i="11" a="1"/>
  <c r="D65" i="11" s="1"/>
  <c r="D63" i="11" a="1"/>
  <c r="D63" i="11" s="1"/>
  <c r="D41" i="11"/>
  <c r="D62" i="11" a="1"/>
  <c r="D62" i="11" s="1"/>
  <c r="D61" i="11" a="1"/>
  <c r="D61" i="11" s="1"/>
  <c r="D64" i="11" a="1"/>
  <c r="D64" i="11" s="1"/>
  <c r="G7" i="11"/>
  <c r="D38" i="11"/>
  <c r="P88" i="10"/>
  <c r="C85" i="10"/>
  <c r="E71" i="10"/>
  <c r="Y84" i="10"/>
  <c r="AB90" i="9"/>
  <c r="T95" i="9"/>
  <c r="E95" i="9"/>
  <c r="U95" i="5"/>
  <c r="P92" i="10"/>
  <c r="R82" i="10"/>
  <c r="N95" i="9"/>
  <c r="X94" i="10"/>
  <c r="X90" i="10"/>
  <c r="X81" i="10"/>
  <c r="X86" i="10"/>
  <c r="X87" i="10"/>
  <c r="X85" i="10"/>
  <c r="X74" i="10"/>
  <c r="X75" i="10"/>
  <c r="X78" i="10"/>
  <c r="X83" i="10"/>
  <c r="X82" i="10"/>
  <c r="X79" i="10"/>
  <c r="X91" i="10"/>
  <c r="X93" i="10"/>
  <c r="X89" i="10"/>
  <c r="X73" i="10"/>
  <c r="X77" i="10"/>
  <c r="X71" i="10"/>
  <c r="S75" i="10"/>
  <c r="S88" i="10"/>
  <c r="S80" i="10"/>
  <c r="S76" i="10"/>
  <c r="S84" i="10"/>
  <c r="S74" i="10"/>
  <c r="S72" i="10"/>
  <c r="S82" i="10"/>
  <c r="S86" i="10"/>
  <c r="S81" i="10"/>
  <c r="S94" i="10"/>
  <c r="S90" i="10"/>
  <c r="S85" i="10"/>
  <c r="S78" i="10"/>
  <c r="S92" i="10"/>
  <c r="S91" i="10"/>
  <c r="S87" i="10"/>
  <c r="AA83" i="10"/>
  <c r="K95" i="5"/>
  <c r="C79" i="10"/>
  <c r="M87" i="10"/>
  <c r="M78" i="10"/>
  <c r="M79" i="10"/>
  <c r="M80" i="10"/>
  <c r="M89" i="10"/>
  <c r="M94" i="10"/>
  <c r="M88" i="10"/>
  <c r="M84" i="10"/>
  <c r="M91" i="10"/>
  <c r="M73" i="10"/>
  <c r="M77" i="10"/>
  <c r="M74" i="10"/>
  <c r="M93" i="10"/>
  <c r="M72" i="10"/>
  <c r="M85" i="10"/>
  <c r="M92" i="10"/>
  <c r="M76" i="10"/>
  <c r="M81" i="10"/>
  <c r="Y95" i="9"/>
  <c r="S95" i="9"/>
  <c r="Z82" i="10"/>
  <c r="Z73" i="10"/>
  <c r="Z92" i="10"/>
  <c r="Z79" i="10"/>
  <c r="Z90" i="10"/>
  <c r="Z71" i="10"/>
  <c r="Z83" i="10"/>
  <c r="Z87" i="10"/>
  <c r="Z77" i="10"/>
  <c r="Z84" i="10"/>
  <c r="Z94" i="10"/>
  <c r="Z93" i="10"/>
  <c r="Z91" i="10"/>
  <c r="Z86" i="10"/>
  <c r="Z78" i="10"/>
  <c r="Z80" i="10"/>
  <c r="Z89" i="10"/>
  <c r="Z88" i="10"/>
  <c r="Z76" i="10"/>
  <c r="Z85" i="10"/>
  <c r="Z72" i="10"/>
  <c r="Z75" i="10"/>
  <c r="Z81" i="10"/>
  <c r="V90" i="10"/>
  <c r="B95" i="9"/>
  <c r="AA90" i="10"/>
  <c r="AA94" i="10"/>
  <c r="AA86" i="10"/>
  <c r="AA85" i="10"/>
  <c r="AA88" i="10"/>
  <c r="AA78" i="10"/>
  <c r="AA76" i="10"/>
  <c r="AA80" i="10"/>
  <c r="AA81" i="10"/>
  <c r="AA92" i="10"/>
  <c r="AA84" i="10"/>
  <c r="AA72" i="10"/>
  <c r="AA77" i="10"/>
  <c r="AA82" i="10"/>
  <c r="AA75" i="10"/>
  <c r="AA74" i="10"/>
  <c r="AA79" i="10"/>
  <c r="AA93" i="10"/>
  <c r="AC31" i="10"/>
  <c r="AC87" i="10" s="1"/>
  <c r="O81" i="10"/>
  <c r="V86" i="10"/>
  <c r="C81" i="10"/>
  <c r="U95" i="9"/>
  <c r="M95" i="9"/>
  <c r="AC81" i="9"/>
  <c r="AC88" i="9"/>
  <c r="AC80" i="9"/>
  <c r="AC94" i="9"/>
  <c r="AC72" i="9"/>
  <c r="AC82" i="9"/>
  <c r="AC84" i="9"/>
  <c r="AC86" i="9"/>
  <c r="AC92" i="9"/>
  <c r="AC76" i="9"/>
  <c r="AC74" i="9"/>
  <c r="AC78" i="9"/>
  <c r="AC90" i="9"/>
  <c r="C89" i="10"/>
  <c r="L88" i="10"/>
  <c r="L85" i="10"/>
  <c r="L93" i="10"/>
  <c r="L81" i="10"/>
  <c r="L79" i="10"/>
  <c r="L91" i="10"/>
  <c r="L94" i="10"/>
  <c r="L75" i="10"/>
  <c r="L73" i="10"/>
  <c r="L87" i="10"/>
  <c r="L90" i="10"/>
  <c r="L83" i="10"/>
  <c r="L82" i="10"/>
  <c r="L80" i="10"/>
  <c r="L84" i="10"/>
  <c r="L74" i="10"/>
  <c r="L71" i="10"/>
  <c r="L78" i="10"/>
  <c r="L89" i="10"/>
  <c r="L86" i="10"/>
  <c r="L77" i="10"/>
  <c r="E91" i="10"/>
  <c r="AC73" i="9"/>
  <c r="I72" i="10"/>
  <c r="I74" i="10"/>
  <c r="I77" i="10"/>
  <c r="I86" i="10"/>
  <c r="I78" i="10"/>
  <c r="I76" i="10"/>
  <c r="I90" i="10"/>
  <c r="I79" i="10"/>
  <c r="I93" i="10"/>
  <c r="I73" i="10"/>
  <c r="I81" i="10"/>
  <c r="I89" i="10"/>
  <c r="I87" i="10"/>
  <c r="I82" i="10"/>
  <c r="I85" i="10"/>
  <c r="I94" i="10"/>
  <c r="AB84" i="9"/>
  <c r="P84" i="10"/>
  <c r="I92" i="10"/>
  <c r="H74" i="10"/>
  <c r="H77" i="10"/>
  <c r="H81" i="10"/>
  <c r="H85" i="10"/>
  <c r="H86" i="10"/>
  <c r="H83" i="10"/>
  <c r="H89" i="10"/>
  <c r="H79" i="10"/>
  <c r="H75" i="10"/>
  <c r="H71" i="10"/>
  <c r="H91" i="10"/>
  <c r="H82" i="10"/>
  <c r="H90" i="10"/>
  <c r="H93" i="10"/>
  <c r="H78" i="10"/>
  <c r="H87" i="10"/>
  <c r="H73" i="10"/>
  <c r="H94" i="10"/>
  <c r="H76" i="10"/>
  <c r="Q95" i="5"/>
  <c r="B73" i="10"/>
  <c r="B77" i="10"/>
  <c r="B94" i="10"/>
  <c r="B93" i="10"/>
  <c r="B72" i="10"/>
  <c r="B76" i="10"/>
  <c r="B85" i="10"/>
  <c r="B84" i="10"/>
  <c r="B87" i="10"/>
  <c r="B92" i="10"/>
  <c r="B82" i="10"/>
  <c r="B81" i="10"/>
  <c r="B91" i="10"/>
  <c r="B79" i="10"/>
  <c r="B88" i="10"/>
  <c r="B71" i="10"/>
  <c r="B89" i="10"/>
  <c r="B83" i="10"/>
  <c r="B86" i="10"/>
  <c r="B80" i="10"/>
  <c r="B75" i="10"/>
  <c r="N87" i="10"/>
  <c r="N94" i="10"/>
  <c r="N93" i="10"/>
  <c r="N71" i="10"/>
  <c r="N72" i="10"/>
  <c r="N79" i="10"/>
  <c r="N84" i="10"/>
  <c r="N76" i="10"/>
  <c r="N83" i="10"/>
  <c r="N81" i="10"/>
  <c r="N88" i="10"/>
  <c r="N92" i="10"/>
  <c r="N73" i="10"/>
  <c r="N85" i="10"/>
  <c r="N78" i="10"/>
  <c r="N82" i="10"/>
  <c r="N75" i="10"/>
  <c r="N80" i="10"/>
  <c r="N90" i="10"/>
  <c r="N89" i="10"/>
  <c r="N86" i="10"/>
  <c r="N91" i="10"/>
  <c r="N77" i="10"/>
  <c r="J75" i="10"/>
  <c r="J82" i="10"/>
  <c r="J72" i="10"/>
  <c r="J77" i="10"/>
  <c r="J80" i="10"/>
  <c r="J81" i="10"/>
  <c r="J93" i="10"/>
  <c r="J94" i="10"/>
  <c r="J76" i="10"/>
  <c r="J73" i="10"/>
  <c r="J85" i="10"/>
  <c r="J92" i="10"/>
  <c r="J78" i="10"/>
  <c r="J87" i="10"/>
  <c r="J91" i="10"/>
  <c r="J79" i="10"/>
  <c r="J83" i="10"/>
  <c r="J89" i="10"/>
  <c r="J84" i="10"/>
  <c r="J71" i="10"/>
  <c r="J88" i="10"/>
  <c r="O89" i="10"/>
  <c r="E82" i="10"/>
  <c r="AB74" i="9"/>
  <c r="L92" i="10"/>
  <c r="AB88" i="9"/>
  <c r="M75" i="10"/>
  <c r="X72" i="10"/>
  <c r="U72" i="10"/>
  <c r="U81" i="10"/>
  <c r="U73" i="10"/>
  <c r="U85" i="10"/>
  <c r="U75" i="10"/>
  <c r="U94" i="10"/>
  <c r="U93" i="10"/>
  <c r="U77" i="10"/>
  <c r="U76" i="10"/>
  <c r="U92" i="10"/>
  <c r="U84" i="10"/>
  <c r="U78" i="10"/>
  <c r="U88" i="10"/>
  <c r="U89" i="10"/>
  <c r="U74" i="10"/>
  <c r="U80" i="10"/>
  <c r="U90" i="10"/>
  <c r="Q95" i="9"/>
  <c r="AA91" i="10"/>
  <c r="U87" i="10"/>
  <c r="O95" i="5"/>
  <c r="H88" i="10"/>
  <c r="V82" i="10"/>
  <c r="E81" i="10"/>
  <c r="E85" i="10"/>
  <c r="E72" i="10"/>
  <c r="E80" i="10"/>
  <c r="E84" i="10"/>
  <c r="E77" i="10"/>
  <c r="E78" i="10"/>
  <c r="E94" i="10"/>
  <c r="E88" i="10"/>
  <c r="E92" i="10"/>
  <c r="E89" i="10"/>
  <c r="E76" i="10"/>
  <c r="E74" i="10"/>
  <c r="E73" i="10"/>
  <c r="E93" i="10"/>
  <c r="E86" i="10"/>
  <c r="AA95" i="5"/>
  <c r="Y93" i="10"/>
  <c r="Y71" i="10"/>
  <c r="Y75" i="10"/>
  <c r="Y89" i="10"/>
  <c r="Y82" i="10"/>
  <c r="Y78" i="10"/>
  <c r="Y74" i="10"/>
  <c r="Y86" i="10"/>
  <c r="Y73" i="10"/>
  <c r="Y72" i="10"/>
  <c r="Y77" i="10"/>
  <c r="Y81" i="10"/>
  <c r="Y76" i="10"/>
  <c r="Y79" i="10"/>
  <c r="Y94" i="10"/>
  <c r="Y91" i="10"/>
  <c r="Y85" i="10"/>
  <c r="Y90" i="10"/>
  <c r="P86" i="10"/>
  <c r="P77" i="10"/>
  <c r="P83" i="10"/>
  <c r="P81" i="10"/>
  <c r="P75" i="10"/>
  <c r="P93" i="10"/>
  <c r="P89" i="10"/>
  <c r="P90" i="10"/>
  <c r="P79" i="10"/>
  <c r="P78" i="10"/>
  <c r="P82" i="10"/>
  <c r="P85" i="10"/>
  <c r="P71" i="10"/>
  <c r="P91" i="10"/>
  <c r="P87" i="10"/>
  <c r="P73" i="10"/>
  <c r="P74" i="10"/>
  <c r="P94" i="10"/>
  <c r="C72" i="10"/>
  <c r="C84" i="10"/>
  <c r="C86" i="10"/>
  <c r="C88" i="10"/>
  <c r="C90" i="10"/>
  <c r="C78" i="10"/>
  <c r="C74" i="10"/>
  <c r="C92" i="10"/>
  <c r="C80" i="10"/>
  <c r="C94" i="10"/>
  <c r="C82" i="10"/>
  <c r="C76" i="10"/>
  <c r="Y83" i="10"/>
  <c r="J95" i="9"/>
  <c r="C95" i="9"/>
  <c r="V79" i="10"/>
  <c r="AB94" i="5"/>
  <c r="AB74" i="5"/>
  <c r="AB77" i="5"/>
  <c r="AB76" i="5"/>
  <c r="O72" i="10"/>
  <c r="O90" i="10"/>
  <c r="O83" i="10"/>
  <c r="O92" i="10"/>
  <c r="O88" i="10"/>
  <c r="O71" i="10"/>
  <c r="O76" i="10"/>
  <c r="O79" i="10"/>
  <c r="O82" i="10"/>
  <c r="O80" i="10"/>
  <c r="O84" i="10"/>
  <c r="O77" i="10"/>
  <c r="O87" i="10"/>
  <c r="O86" i="10"/>
  <c r="O73" i="10"/>
  <c r="O75" i="10"/>
  <c r="O94" i="10"/>
  <c r="O78" i="10"/>
  <c r="O91" i="10"/>
  <c r="O74" i="10"/>
  <c r="O93" i="10"/>
  <c r="C77" i="10"/>
  <c r="V74" i="10"/>
  <c r="R95" i="9"/>
  <c r="AA95" i="9"/>
  <c r="AB86" i="9"/>
  <c r="I95" i="5"/>
  <c r="Y95" i="5"/>
  <c r="Z74" i="10"/>
  <c r="E87" i="10"/>
  <c r="C93" i="10"/>
  <c r="I84" i="10"/>
  <c r="I95" i="9"/>
  <c r="H84" i="10"/>
  <c r="AC79" i="9"/>
  <c r="R73" i="10"/>
  <c r="R91" i="10"/>
  <c r="R83" i="10"/>
  <c r="R89" i="10"/>
  <c r="R80" i="10"/>
  <c r="R88" i="10"/>
  <c r="R90" i="10"/>
  <c r="R75" i="10"/>
  <c r="R85" i="10"/>
  <c r="R72" i="10"/>
  <c r="R84" i="10"/>
  <c r="R77" i="10"/>
  <c r="R93" i="10"/>
  <c r="R78" i="10"/>
  <c r="R79" i="10"/>
  <c r="R94" i="10"/>
  <c r="R87" i="10"/>
  <c r="R71" i="10"/>
  <c r="R81" i="10"/>
  <c r="R92" i="10"/>
  <c r="R86" i="10"/>
  <c r="R76" i="10"/>
  <c r="P95" i="9"/>
  <c r="W95" i="5"/>
  <c r="T72" i="10"/>
  <c r="W80" i="10"/>
  <c r="W76" i="10"/>
  <c r="W79" i="10"/>
  <c r="W72" i="10"/>
  <c r="W71" i="10"/>
  <c r="W75" i="10"/>
  <c r="W91" i="10"/>
  <c r="W78" i="10"/>
  <c r="W94" i="10"/>
  <c r="W86" i="10"/>
  <c r="W83" i="10"/>
  <c r="W92" i="10"/>
  <c r="W87" i="10"/>
  <c r="W84" i="10"/>
  <c r="W77" i="10"/>
  <c r="W73" i="10"/>
  <c r="W88" i="10"/>
  <c r="W85" i="10"/>
  <c r="W82" i="10"/>
  <c r="W90" i="10"/>
  <c r="W74" i="10"/>
  <c r="W93" i="10"/>
  <c r="C75" i="10"/>
  <c r="Y87" i="10"/>
  <c r="O95" i="9"/>
  <c r="Q86" i="10"/>
  <c r="Q76" i="10"/>
  <c r="Q77" i="10"/>
  <c r="Q73" i="10"/>
  <c r="Q74" i="10"/>
  <c r="Q72" i="10"/>
  <c r="Q82" i="10"/>
  <c r="Q85" i="10"/>
  <c r="Q90" i="10"/>
  <c r="Q78" i="10"/>
  <c r="Q93" i="10"/>
  <c r="Q87" i="10"/>
  <c r="Q89" i="10"/>
  <c r="Q75" i="10"/>
  <c r="Q81" i="10"/>
  <c r="Q94" i="10"/>
  <c r="Q84" i="10"/>
  <c r="D75" i="10"/>
  <c r="D89" i="10"/>
  <c r="D87" i="10"/>
  <c r="D71" i="10"/>
  <c r="D91" i="10"/>
  <c r="D86" i="10"/>
  <c r="D81" i="10"/>
  <c r="D77" i="10"/>
  <c r="D73" i="10"/>
  <c r="D83" i="10"/>
  <c r="D79" i="10"/>
  <c r="D74" i="10"/>
  <c r="D93" i="10"/>
  <c r="D94" i="10"/>
  <c r="D78" i="10"/>
  <c r="D85" i="10"/>
  <c r="D82" i="10"/>
  <c r="D90" i="10"/>
  <c r="Y80" i="10"/>
  <c r="K84" i="10"/>
  <c r="K75" i="10"/>
  <c r="K88" i="10"/>
  <c r="K92" i="10"/>
  <c r="K80" i="10"/>
  <c r="K78" i="10"/>
  <c r="K76" i="10"/>
  <c r="K74" i="10"/>
  <c r="K85" i="10"/>
  <c r="K86" i="10"/>
  <c r="K82" i="10"/>
  <c r="K94" i="10"/>
  <c r="K72" i="10"/>
  <c r="K90" i="10"/>
  <c r="K91" i="10"/>
  <c r="S93" i="10"/>
  <c r="AC85" i="9"/>
  <c r="M83" i="10"/>
  <c r="K77" i="10"/>
  <c r="E75" i="10"/>
  <c r="W95" i="9"/>
  <c r="P72" i="10"/>
  <c r="M95" i="5"/>
  <c r="E38" i="11"/>
  <c r="E41" i="11"/>
  <c r="E62" i="11" a="1"/>
  <c r="E62" i="11" s="1"/>
  <c r="E64" i="11" a="1"/>
  <c r="E64" i="11" s="1"/>
  <c r="E63" i="11" a="1"/>
  <c r="E63" i="11" s="1"/>
  <c r="E65" i="11" a="1"/>
  <c r="E65" i="11" s="1"/>
  <c r="E61" i="11" a="1"/>
  <c r="E61" i="11" s="1"/>
  <c r="AB78" i="9"/>
  <c r="AC83" i="9"/>
  <c r="AC75" i="9"/>
  <c r="K95" i="9"/>
  <c r="X95" i="9"/>
  <c r="H95" i="9"/>
  <c r="H80" i="10"/>
  <c r="AB91" i="5"/>
  <c r="AB85" i="5"/>
  <c r="AB81" i="5"/>
  <c r="AB88" i="5"/>
  <c r="F72" i="10"/>
  <c r="F71" i="10"/>
  <c r="F92" i="10"/>
  <c r="F80" i="10"/>
  <c r="F83" i="10"/>
  <c r="F94" i="10"/>
  <c r="F85" i="10"/>
  <c r="F88" i="10"/>
  <c r="F73" i="10"/>
  <c r="F75" i="10"/>
  <c r="F76" i="10"/>
  <c r="F90" i="10"/>
  <c r="F74" i="10"/>
  <c r="F79" i="10"/>
  <c r="F78" i="10"/>
  <c r="F91" i="10"/>
  <c r="F89" i="10"/>
  <c r="F82" i="10"/>
  <c r="F93" i="10"/>
  <c r="F87" i="10"/>
  <c r="F81" i="10"/>
  <c r="F84" i="10"/>
  <c r="F86" i="10"/>
  <c r="AB84" i="5"/>
  <c r="AB83" i="5"/>
  <c r="AB73" i="5"/>
  <c r="AB82" i="5"/>
  <c r="AB79" i="5"/>
  <c r="AB93" i="5"/>
  <c r="AB89" i="5"/>
  <c r="AB87" i="5"/>
  <c r="AB80" i="5"/>
  <c r="AB78" i="5"/>
  <c r="AB31" i="10"/>
  <c r="AB90" i="5"/>
  <c r="AB32" i="5" l="1"/>
  <c r="D42" i="11"/>
  <c r="AC95" i="8"/>
  <c r="AC95" i="9"/>
  <c r="AB95" i="8"/>
  <c r="G95" i="10"/>
  <c r="AC95" i="5"/>
  <c r="AC79" i="10"/>
  <c r="AC90" i="10"/>
  <c r="AC88" i="10"/>
  <c r="AC80" i="10"/>
  <c r="AC93" i="10"/>
  <c r="Z95" i="10"/>
  <c r="AC82" i="10"/>
  <c r="AC86" i="10"/>
  <c r="AC84" i="10"/>
  <c r="S95" i="10"/>
  <c r="AC83" i="10"/>
  <c r="AC77" i="10"/>
  <c r="M95" i="10"/>
  <c r="I95" i="10"/>
  <c r="AA95" i="10"/>
  <c r="Q95" i="10"/>
  <c r="AB95" i="5"/>
  <c r="Y95" i="10"/>
  <c r="E42" i="11"/>
  <c r="E43" i="11"/>
  <c r="E51" i="11"/>
  <c r="AC32" i="5"/>
  <c r="E49" i="11"/>
  <c r="E47" i="11"/>
  <c r="E45" i="11"/>
  <c r="D95" i="10"/>
  <c r="B95" i="10"/>
  <c r="X95" i="10"/>
  <c r="E95" i="10"/>
  <c r="V95" i="10"/>
  <c r="W95" i="10"/>
  <c r="R95" i="10"/>
  <c r="N95" i="10"/>
  <c r="H95" i="10"/>
  <c r="L95" i="10"/>
  <c r="AC92" i="10"/>
  <c r="AC78" i="10"/>
  <c r="AC76" i="10"/>
  <c r="AC72" i="10"/>
  <c r="AC94" i="10"/>
  <c r="AC74" i="10"/>
  <c r="AC75" i="10"/>
  <c r="AC91" i="10"/>
  <c r="AC73" i="10"/>
  <c r="D45" i="11"/>
  <c r="D47" i="11"/>
  <c r="D49" i="11"/>
  <c r="D43" i="11"/>
  <c r="D51" i="11"/>
  <c r="AB95" i="9"/>
  <c r="K95" i="10"/>
  <c r="AC89" i="10"/>
  <c r="AC81" i="10"/>
  <c r="O95" i="10"/>
  <c r="C95" i="10"/>
  <c r="P95" i="10"/>
  <c r="AC85" i="10"/>
  <c r="U95" i="10"/>
  <c r="J95" i="10"/>
  <c r="AC71" i="10"/>
  <c r="E46" i="11"/>
  <c r="D46" i="11"/>
  <c r="D67" i="11"/>
  <c r="D48" i="11"/>
  <c r="AB32" i="9" s="1"/>
  <c r="D44" i="11"/>
  <c r="AB32" i="10" s="1"/>
  <c r="E67" i="11"/>
  <c r="B65" i="5"/>
  <c r="B65" i="9"/>
  <c r="E66" i="11"/>
  <c r="E48" i="11"/>
  <c r="AC32" i="9" s="1"/>
  <c r="D66" i="11"/>
  <c r="B65" i="10"/>
  <c r="B65" i="8"/>
  <c r="E44" i="11"/>
  <c r="T95" i="10"/>
  <c r="AB86" i="10"/>
  <c r="AB73" i="10"/>
  <c r="AB72" i="10"/>
  <c r="AB94" i="10"/>
  <c r="AB91" i="10"/>
  <c r="AB78" i="10"/>
  <c r="AB89" i="10"/>
  <c r="AB92" i="10"/>
  <c r="AB93" i="10"/>
  <c r="AB76" i="10"/>
  <c r="AB81" i="10"/>
  <c r="AB83" i="10"/>
  <c r="AB79" i="10"/>
  <c r="AB84" i="10"/>
  <c r="AB90" i="10"/>
  <c r="AB80" i="10"/>
  <c r="AB71" i="10"/>
  <c r="AB85" i="10"/>
  <c r="AB87" i="10"/>
  <c r="AB82" i="10"/>
  <c r="AB74" i="10"/>
  <c r="AB88" i="10"/>
  <c r="AB75" i="10"/>
  <c r="F95" i="10"/>
  <c r="AB77" i="10"/>
  <c r="AC32" i="10" l="1"/>
  <c r="E52" i="11"/>
  <c r="E53" i="11" s="1"/>
  <c r="F54" i="8"/>
  <c r="G58" i="8"/>
  <c r="Y45" i="8"/>
  <c r="J54" i="8"/>
  <c r="T43" i="8"/>
  <c r="T44" i="8"/>
  <c r="B59" i="8"/>
  <c r="J46" i="8"/>
  <c r="H48" i="8"/>
  <c r="I57" i="8"/>
  <c r="G54" i="8"/>
  <c r="Y56" i="8"/>
  <c r="K48" i="8"/>
  <c r="R43" i="8"/>
  <c r="K53" i="8"/>
  <c r="P59" i="8"/>
  <c r="D54" i="8"/>
  <c r="N56" i="8"/>
  <c r="R42" i="8"/>
  <c r="U47" i="8"/>
  <c r="W39" i="8"/>
  <c r="AA46" i="8"/>
  <c r="P57" i="8"/>
  <c r="Q50" i="8"/>
  <c r="Y57" i="8"/>
  <c r="W56" i="8"/>
  <c r="U49" i="8"/>
  <c r="S50" i="8"/>
  <c r="T42" i="8"/>
  <c r="O44" i="8"/>
  <c r="W47" i="8"/>
  <c r="F44" i="8"/>
  <c r="S57" i="8"/>
  <c r="X56" i="8"/>
  <c r="H59" i="8"/>
  <c r="P45" i="8"/>
  <c r="Y47" i="8"/>
  <c r="G57" i="8"/>
  <c r="N48" i="8"/>
  <c r="I53" i="8"/>
  <c r="E46" i="8"/>
  <c r="Y41" i="8"/>
  <c r="S41" i="8"/>
  <c r="AA44" i="8"/>
  <c r="J55" i="8"/>
  <c r="F56" i="8"/>
  <c r="N41" i="8"/>
  <c r="W41" i="8"/>
  <c r="R44" i="8"/>
  <c r="T58" i="8"/>
  <c r="Q39" i="8"/>
  <c r="R56" i="8"/>
  <c r="P42" i="8"/>
  <c r="U53" i="8"/>
  <c r="S49" i="8"/>
  <c r="H43" i="8"/>
  <c r="M57" i="8"/>
  <c r="Z44" i="8"/>
  <c r="H53" i="8"/>
  <c r="J49" i="8"/>
  <c r="T50" i="8"/>
  <c r="Z45" i="8"/>
  <c r="N58" i="8"/>
  <c r="Z46" i="8"/>
  <c r="X46" i="8"/>
  <c r="U40" i="8"/>
  <c r="E50" i="8"/>
  <c r="Q54" i="8"/>
  <c r="R50" i="8"/>
  <c r="G59" i="8"/>
  <c r="Z43" i="8"/>
  <c r="R48" i="8"/>
  <c r="B56" i="8"/>
  <c r="U57" i="8"/>
  <c r="O53" i="8"/>
  <c r="V51" i="8"/>
  <c r="C49" i="8"/>
  <c r="F47" i="8"/>
  <c r="P50" i="8"/>
  <c r="T53" i="8"/>
  <c r="W43" i="8"/>
  <c r="S51" i="8"/>
  <c r="X43" i="8"/>
  <c r="Y39" i="8"/>
  <c r="M39" i="8"/>
  <c r="P53" i="8"/>
  <c r="E49" i="8"/>
  <c r="T54" i="8"/>
  <c r="Z40" i="8"/>
  <c r="S40" i="8"/>
  <c r="Q53" i="8"/>
  <c r="L53" i="8"/>
  <c r="E43" i="8"/>
  <c r="E45" i="8"/>
  <c r="K45" i="8"/>
  <c r="Y48" i="8"/>
  <c r="S48" i="8"/>
  <c r="Z55" i="8"/>
  <c r="I52" i="8"/>
  <c r="D51" i="8"/>
  <c r="H50" i="8"/>
  <c r="E55" i="8"/>
  <c r="O59" i="8"/>
  <c r="J57" i="8"/>
  <c r="B39" i="8"/>
  <c r="B46" i="8"/>
  <c r="R54" i="8"/>
  <c r="K50" i="8"/>
  <c r="C51" i="8"/>
  <c r="Z41" i="8"/>
  <c r="Q46" i="8"/>
  <c r="Q45" i="8"/>
  <c r="F39" i="8"/>
  <c r="L49" i="8"/>
  <c r="E40" i="8"/>
  <c r="AA47" i="8"/>
  <c r="T57" i="8"/>
  <c r="E47" i="8"/>
  <c r="G45" i="8"/>
  <c r="AA59" i="8"/>
  <c r="O40" i="8"/>
  <c r="P48" i="8"/>
  <c r="K56" i="8"/>
  <c r="W54" i="8"/>
  <c r="C47" i="8"/>
  <c r="D49" i="8"/>
  <c r="O42" i="8"/>
  <c r="Y59" i="8"/>
  <c r="I42" i="8"/>
  <c r="Z47" i="8"/>
  <c r="Z56" i="8"/>
  <c r="O48" i="8"/>
  <c r="K39" i="8"/>
  <c r="F52" i="8"/>
  <c r="AA43" i="8"/>
  <c r="N57" i="8"/>
  <c r="M58" i="8"/>
  <c r="S55" i="8"/>
  <c r="Y46" i="8"/>
  <c r="C48" i="8"/>
  <c r="L57" i="8"/>
  <c r="U48" i="8"/>
  <c r="E56" i="8"/>
  <c r="E57" i="8"/>
  <c r="H45" i="8"/>
  <c r="I47" i="8"/>
  <c r="C44" i="8"/>
  <c r="G48" i="8"/>
  <c r="Z58" i="8"/>
  <c r="P58" i="8"/>
  <c r="G50" i="8"/>
  <c r="M40" i="8"/>
  <c r="K58" i="8"/>
  <c r="L59" i="8"/>
  <c r="G51" i="8"/>
  <c r="E59" i="8"/>
  <c r="P46" i="8"/>
  <c r="AA50" i="8"/>
  <c r="Y55" i="8"/>
  <c r="R58" i="8"/>
  <c r="L46" i="8"/>
  <c r="C43" i="8"/>
  <c r="N46" i="8"/>
  <c r="H46" i="8"/>
  <c r="M49" i="8"/>
  <c r="M42" i="8"/>
  <c r="R57" i="8"/>
  <c r="F40" i="8"/>
  <c r="L48" i="8"/>
  <c r="P52" i="8"/>
  <c r="L50" i="8"/>
  <c r="T51" i="8"/>
  <c r="I54" i="8"/>
  <c r="X54" i="8"/>
  <c r="H51" i="8"/>
  <c r="B40" i="8"/>
  <c r="Z59" i="8"/>
  <c r="H52" i="8"/>
  <c r="AA57" i="8"/>
  <c r="J43" i="8"/>
  <c r="M46" i="8"/>
  <c r="M54" i="8"/>
  <c r="H57" i="8"/>
  <c r="Z49" i="8"/>
  <c r="AA54" i="8"/>
  <c r="I50" i="8"/>
  <c r="T45" i="8"/>
  <c r="I43" i="8"/>
  <c r="F46" i="8"/>
  <c r="D56" i="8"/>
  <c r="H54" i="8"/>
  <c r="Z51" i="8"/>
  <c r="F43" i="8"/>
  <c r="B57" i="8"/>
  <c r="I46" i="8"/>
  <c r="Y52" i="8"/>
  <c r="N54" i="8"/>
  <c r="Q43" i="8"/>
  <c r="T40" i="8"/>
  <c r="L52" i="8"/>
  <c r="E53" i="8"/>
  <c r="N49" i="8"/>
  <c r="G49" i="8"/>
  <c r="U58" i="8"/>
  <c r="C40" i="8"/>
  <c r="V56" i="8"/>
  <c r="D43" i="8"/>
  <c r="AA42" i="8"/>
  <c r="V58" i="8"/>
  <c r="X53" i="8"/>
  <c r="AA40" i="8"/>
  <c r="S43" i="8"/>
  <c r="R41" i="8"/>
  <c r="G39" i="8"/>
  <c r="B52" i="8"/>
  <c r="K54" i="8"/>
  <c r="V54" i="8"/>
  <c r="Q51" i="8"/>
  <c r="P56" i="8"/>
  <c r="P41" i="8"/>
  <c r="O50" i="8"/>
  <c r="Z53" i="8"/>
  <c r="B54" i="8"/>
  <c r="AA52" i="8"/>
  <c r="Q47" i="8"/>
  <c r="AA45" i="8"/>
  <c r="K51" i="8"/>
  <c r="I49" i="8"/>
  <c r="H41" i="8"/>
  <c r="V44" i="8"/>
  <c r="J53" i="8"/>
  <c r="P44" i="8"/>
  <c r="U50" i="8"/>
  <c r="Z48" i="8"/>
  <c r="Y53" i="8"/>
  <c r="F48" i="8"/>
  <c r="M45" i="8"/>
  <c r="AA51" i="8"/>
  <c r="C41" i="8"/>
  <c r="Z57" i="8"/>
  <c r="R40" i="8"/>
  <c r="G56" i="8"/>
  <c r="N59" i="8"/>
  <c r="V46" i="8"/>
  <c r="N47" i="8"/>
  <c r="G41" i="8"/>
  <c r="I41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T52" i="8"/>
  <c r="Q56" i="8"/>
  <c r="S54" i="8"/>
  <c r="V55" i="8"/>
  <c r="V52" i="8"/>
  <c r="V53" i="8"/>
  <c r="P39" i="8"/>
  <c r="O57" i="8"/>
  <c r="J51" i="8"/>
  <c r="X39" i="8"/>
  <c r="S52" i="8"/>
  <c r="AA53" i="8"/>
  <c r="R53" i="8"/>
  <c r="T46" i="8"/>
  <c r="K55" i="8"/>
  <c r="C53" i="8"/>
  <c r="H39" i="8"/>
  <c r="N51" i="8"/>
  <c r="M53" i="8"/>
  <c r="V41" i="8"/>
  <c r="X59" i="8"/>
  <c r="R47" i="8"/>
  <c r="I44" i="8"/>
  <c r="D47" i="8"/>
  <c r="T48" i="8"/>
  <c r="P40" i="8"/>
  <c r="T59" i="8"/>
  <c r="J59" i="8"/>
  <c r="Z39" i="8"/>
  <c r="E52" i="8"/>
  <c r="P47" i="8"/>
  <c r="J39" i="8"/>
  <c r="X45" i="8"/>
  <c r="P54" i="8"/>
  <c r="R45" i="8"/>
  <c r="D42" i="8"/>
  <c r="O45" i="8"/>
  <c r="AA55" i="8"/>
  <c r="X57" i="8"/>
  <c r="M44" i="8"/>
  <c r="V47" i="8"/>
  <c r="T56" i="8"/>
  <c r="S45" i="8"/>
  <c r="V50" i="8"/>
  <c r="I51" i="8"/>
  <c r="V42" i="8"/>
  <c r="K42" i="8"/>
  <c r="K44" i="8"/>
  <c r="R55" i="8"/>
  <c r="L47" i="8"/>
  <c r="J58" i="8"/>
  <c r="D58" i="8"/>
  <c r="L54" i="8"/>
  <c r="B53" i="8"/>
  <c r="H58" i="8"/>
  <c r="O47" i="8"/>
  <c r="E54" i="8"/>
  <c r="K57" i="8"/>
  <c r="W44" i="8"/>
  <c r="Q41" i="8"/>
  <c r="F59" i="8"/>
  <c r="I55" i="8"/>
  <c r="AA39" i="8"/>
  <c r="L43" i="8"/>
  <c r="H42" i="8"/>
  <c r="D48" i="8"/>
  <c r="Q59" i="8"/>
  <c r="J44" i="8"/>
  <c r="D44" i="8"/>
  <c r="O55" i="8"/>
  <c r="W50" i="8"/>
  <c r="S39" i="8"/>
  <c r="H49" i="8"/>
  <c r="W51" i="8"/>
  <c r="B45" i="8"/>
  <c r="Y58" i="8"/>
  <c r="U55" i="8"/>
  <c r="K52" i="8"/>
  <c r="J47" i="8"/>
  <c r="D55" i="8"/>
  <c r="AA58" i="8"/>
  <c r="X52" i="8"/>
  <c r="Q44" i="8"/>
  <c r="L56" i="8"/>
  <c r="V39" i="8"/>
  <c r="W48" i="8"/>
  <c r="G47" i="8"/>
  <c r="W53" i="8"/>
  <c r="X50" i="8"/>
  <c r="X41" i="8"/>
  <c r="R46" i="8"/>
  <c r="N39" i="8"/>
  <c r="V45" i="8"/>
  <c r="C56" i="8"/>
  <c r="X51" i="8"/>
  <c r="K41" i="8"/>
  <c r="W49" i="8"/>
  <c r="U59" i="8"/>
  <c r="C52" i="8"/>
  <c r="Q52" i="8"/>
  <c r="Q58" i="8"/>
  <c r="Z54" i="8"/>
  <c r="E41" i="8"/>
  <c r="B51" i="8"/>
  <c r="U56" i="8"/>
  <c r="B43" i="8"/>
  <c r="E58" i="8"/>
  <c r="K49" i="8"/>
  <c r="R49" i="8"/>
  <c r="W55" i="8"/>
  <c r="M52" i="8"/>
  <c r="D45" i="8"/>
  <c r="L42" i="8"/>
  <c r="T4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Y43" i="8"/>
  <c r="S53" i="8"/>
  <c r="R51" i="8"/>
  <c r="C57" i="8"/>
  <c r="P51" i="8"/>
  <c r="E44" i="8"/>
  <c r="D50" i="8"/>
  <c r="N45" i="8"/>
  <c r="U52" i="8"/>
  <c r="V40" i="8"/>
  <c r="B58" i="8"/>
  <c r="I48" i="8"/>
  <c r="X48" i="8"/>
  <c r="S56" i="8"/>
  <c r="U45" i="8"/>
  <c r="G46" i="8"/>
  <c r="H40" i="8"/>
  <c r="E39" i="8"/>
  <c r="M48" i="8"/>
  <c r="X47" i="8"/>
  <c r="F58" i="8"/>
  <c r="Z52" i="8"/>
  <c r="J40" i="8"/>
  <c r="N42" i="8"/>
  <c r="U43" i="8"/>
  <c r="B42" i="8"/>
  <c r="S46" i="8"/>
  <c r="O58" i="8"/>
  <c r="D39" i="8"/>
  <c r="O39" i="8"/>
  <c r="J42" i="8"/>
  <c r="K43" i="8"/>
  <c r="C58" i="8"/>
  <c r="F57" i="8"/>
  <c r="U42" i="8"/>
  <c r="G55" i="8"/>
  <c r="C54" i="8"/>
  <c r="B48" i="8"/>
  <c r="G44" i="8"/>
  <c r="J45" i="8"/>
  <c r="Y44" i="8"/>
  <c r="I56" i="8"/>
  <c r="D57" i="8"/>
  <c r="I45" i="8"/>
  <c r="J41" i="8"/>
  <c r="F50" i="8"/>
  <c r="X55" i="8"/>
  <c r="W42" i="8"/>
  <c r="J56" i="8"/>
  <c r="C46" i="8"/>
  <c r="Q40" i="8"/>
  <c r="X58" i="8"/>
  <c r="L41" i="8"/>
  <c r="B50" i="8"/>
  <c r="L55" i="8"/>
  <c r="Q42" i="8"/>
  <c r="O54" i="8"/>
  <c r="H47" i="8"/>
  <c r="N52" i="8"/>
  <c r="S58" i="8"/>
  <c r="N53" i="8"/>
  <c r="K40" i="8"/>
  <c r="W59" i="8"/>
  <c r="P49" i="8"/>
  <c r="M41" i="8"/>
  <c r="S59" i="8"/>
  <c r="X40" i="8"/>
  <c r="K47" i="8"/>
  <c r="K59" i="8"/>
  <c r="Y49" i="8"/>
  <c r="H56" i="8"/>
  <c r="P43" i="8"/>
  <c r="M56" i="8"/>
  <c r="F41" i="8"/>
  <c r="C42" i="8"/>
  <c r="J50" i="8"/>
  <c r="U54" i="8"/>
  <c r="D52" i="8"/>
  <c r="Y50" i="8"/>
  <c r="M47" i="8"/>
  <c r="B49" i="8"/>
  <c r="M50" i="8"/>
  <c r="F55" i="8"/>
  <c r="H55" i="8"/>
  <c r="S44" i="8"/>
  <c r="V48" i="8"/>
  <c r="D46" i="8"/>
  <c r="W52" i="8"/>
  <c r="Q48" i="8"/>
  <c r="S47" i="8"/>
  <c r="J48" i="8"/>
  <c r="M43" i="8"/>
  <c r="H44" i="8"/>
  <c r="L58" i="8"/>
  <c r="C50" i="8"/>
  <c r="D53" i="8"/>
  <c r="D59" i="8"/>
  <c r="O51" i="8"/>
  <c r="E48" i="8"/>
  <c r="M51" i="8"/>
  <c r="B44" i="8"/>
  <c r="D40" i="8"/>
  <c r="O46" i="8"/>
  <c r="Q49" i="8"/>
  <c r="AA41" i="8"/>
  <c r="L45" i="8"/>
  <c r="G53" i="8"/>
  <c r="L44" i="8"/>
  <c r="G43" i="8"/>
  <c r="C55" i="8"/>
  <c r="T39" i="8"/>
  <c r="C45" i="8"/>
  <c r="T55" i="8"/>
  <c r="X49" i="8"/>
  <c r="Q57" i="8"/>
  <c r="M59" i="8"/>
  <c r="W45" i="8"/>
  <c r="V59" i="8"/>
  <c r="I39" i="8"/>
  <c r="E42" i="8"/>
  <c r="U44" i="8"/>
  <c r="N43" i="8"/>
  <c r="F51" i="8"/>
  <c r="L51" i="8"/>
  <c r="L39" i="8"/>
  <c r="F45" i="8"/>
  <c r="V43" i="8"/>
  <c r="P55" i="8"/>
  <c r="O52" i="8"/>
  <c r="X44" i="8"/>
  <c r="K46" i="8"/>
  <c r="B47" i="8"/>
  <c r="J52" i="8"/>
  <c r="B41" i="8"/>
  <c r="R59" i="8"/>
  <c r="Z42" i="8"/>
  <c r="G42" i="8"/>
  <c r="E51" i="8"/>
  <c r="N40" i="8"/>
  <c r="D52" i="11"/>
  <c r="D53" i="11" s="1"/>
  <c r="E50" i="11"/>
  <c r="AC32" i="8"/>
  <c r="I46" i="5"/>
  <c r="AA40" i="5"/>
  <c r="Z40" i="5"/>
  <c r="O42" i="5"/>
  <c r="R47" i="5"/>
  <c r="L58" i="5"/>
  <c r="D45" i="5"/>
  <c r="Q56" i="5"/>
  <c r="V48" i="5"/>
  <c r="X56" i="5"/>
  <c r="S55" i="5"/>
  <c r="W51" i="5"/>
  <c r="Z55" i="5"/>
  <c r="P47" i="5"/>
  <c r="W48" i="5"/>
  <c r="K60" i="5"/>
  <c r="J53" i="5"/>
  <c r="T45" i="5"/>
  <c r="B55" i="5"/>
  <c r="F41" i="5"/>
  <c r="R45" i="5"/>
  <c r="U50" i="5"/>
  <c r="T43" i="5"/>
  <c r="R56" i="5"/>
  <c r="F59" i="5"/>
  <c r="T47" i="5"/>
  <c r="M59" i="5"/>
  <c r="J55" i="5"/>
  <c r="H43" i="5"/>
  <c r="Q59" i="5"/>
  <c r="Q44" i="5"/>
  <c r="M43" i="5"/>
  <c r="AA46" i="5"/>
  <c r="L48" i="5"/>
  <c r="K55" i="5"/>
  <c r="U45" i="5"/>
  <c r="Z42" i="5"/>
  <c r="Q43" i="5"/>
  <c r="S57" i="5"/>
  <c r="O50" i="5"/>
  <c r="W58" i="5"/>
  <c r="B44" i="5"/>
  <c r="N42" i="5"/>
  <c r="C44" i="5"/>
  <c r="R44" i="5"/>
  <c r="Y60" i="5"/>
  <c r="Y55" i="5"/>
  <c r="U59" i="5"/>
  <c r="Q40" i="5"/>
  <c r="Q51" i="5"/>
  <c r="Q58" i="5"/>
  <c r="X55" i="5"/>
  <c r="M58" i="5"/>
  <c r="C43" i="5"/>
  <c r="P51" i="5"/>
  <c r="B46" i="5"/>
  <c r="O58" i="5"/>
  <c r="M46" i="5"/>
  <c r="R53" i="5"/>
  <c r="C42" i="5"/>
  <c r="X40" i="5"/>
  <c r="M44" i="5"/>
  <c r="W45" i="5"/>
  <c r="G59" i="5"/>
  <c r="J48" i="5"/>
  <c r="F46" i="5"/>
  <c r="V46" i="5"/>
  <c r="L43" i="5"/>
  <c r="I56" i="5"/>
  <c r="V40" i="5"/>
  <c r="E43" i="5"/>
  <c r="Q47" i="5"/>
  <c r="Q46" i="5"/>
  <c r="G47" i="5"/>
  <c r="T58" i="5"/>
  <c r="E59" i="5"/>
  <c r="B54" i="5"/>
  <c r="P43" i="5"/>
  <c r="H42" i="5"/>
  <c r="O43" i="5"/>
  <c r="Q45" i="5"/>
  <c r="U52" i="5"/>
  <c r="P54" i="5"/>
  <c r="C56" i="5"/>
  <c r="X43" i="5"/>
  <c r="N40" i="5"/>
  <c r="I50" i="5"/>
  <c r="H41" i="5"/>
  <c r="X59" i="5"/>
  <c r="O40" i="5"/>
  <c r="X41" i="5"/>
  <c r="I43" i="5"/>
  <c r="M47" i="5"/>
  <c r="X50" i="5"/>
  <c r="K49" i="5"/>
  <c r="AA49" i="5"/>
  <c r="H47" i="5"/>
  <c r="B47" i="5"/>
  <c r="P46" i="5"/>
  <c r="V50" i="5"/>
  <c r="I55" i="5"/>
  <c r="F49" i="5"/>
  <c r="U49" i="5"/>
  <c r="B60" i="5"/>
  <c r="G44" i="5"/>
  <c r="I42" i="5"/>
  <c r="E46" i="5"/>
  <c r="I49" i="5"/>
  <c r="K57" i="5"/>
  <c r="V54" i="5"/>
  <c r="V45" i="5"/>
  <c r="G50" i="5"/>
  <c r="F58" i="5"/>
  <c r="Z54" i="5"/>
  <c r="N51" i="5"/>
  <c r="T60" i="5"/>
  <c r="S41" i="5"/>
  <c r="M48" i="5"/>
  <c r="AA45" i="5"/>
  <c r="P49" i="5"/>
  <c r="Z50" i="5"/>
  <c r="F52" i="5"/>
  <c r="G43" i="5"/>
  <c r="L40" i="5"/>
  <c r="C41" i="5"/>
  <c r="N54" i="5"/>
  <c r="L45" i="5"/>
  <c r="D53" i="5"/>
  <c r="D58" i="5"/>
  <c r="G40" i="5"/>
  <c r="J41" i="5"/>
  <c r="D42" i="5"/>
  <c r="O54" i="5"/>
  <c r="T52" i="5"/>
  <c r="G57" i="5"/>
  <c r="L60" i="5"/>
  <c r="AA58" i="5"/>
  <c r="C57" i="5"/>
  <c r="L55" i="5"/>
  <c r="Z57" i="5"/>
  <c r="O60" i="5"/>
  <c r="G52" i="5"/>
  <c r="Q54" i="5"/>
  <c r="W57" i="5"/>
  <c r="E42" i="5"/>
  <c r="S60" i="5"/>
  <c r="F50" i="5"/>
  <c r="L49" i="5"/>
  <c r="M57" i="5"/>
  <c r="R57" i="5"/>
  <c r="V53" i="5"/>
  <c r="S49" i="5"/>
  <c r="T48" i="5"/>
  <c r="Z59" i="5"/>
  <c r="Y53" i="5"/>
  <c r="R49" i="5"/>
  <c r="C52" i="5"/>
  <c r="H45" i="5"/>
  <c r="Z45" i="5"/>
  <c r="N43" i="5"/>
  <c r="T53" i="5"/>
  <c r="L59" i="5"/>
  <c r="M51" i="5"/>
  <c r="T55" i="5"/>
  <c r="D59" i="5"/>
  <c r="B59" i="5"/>
  <c r="S42" i="5"/>
  <c r="S43" i="5"/>
  <c r="J47" i="5"/>
  <c r="J60" i="5"/>
  <c r="T40" i="5"/>
  <c r="P52" i="5"/>
  <c r="M50" i="5"/>
  <c r="S51" i="5"/>
  <c r="Q50" i="5"/>
  <c r="J52" i="5"/>
  <c r="C48" i="5"/>
  <c r="D50" i="5"/>
  <c r="Q48" i="5"/>
  <c r="P41" i="5"/>
  <c r="E48" i="5"/>
  <c r="R48" i="5"/>
  <c r="E50" i="5"/>
  <c r="U53" i="5"/>
  <c r="AA47" i="5"/>
  <c r="AA41" i="5"/>
  <c r="O56" i="5"/>
  <c r="I53" i="5"/>
  <c r="V42" i="5"/>
  <c r="L52" i="5"/>
  <c r="O46" i="5"/>
  <c r="X52" i="5"/>
  <c r="T56" i="5"/>
  <c r="T46" i="5"/>
  <c r="Q41" i="5"/>
  <c r="R46" i="5"/>
  <c r="L46" i="5"/>
  <c r="M60" i="5"/>
  <c r="K51" i="5"/>
  <c r="S59" i="5"/>
  <c r="Y50" i="5"/>
  <c r="B48" i="5"/>
  <c r="Z56" i="5"/>
  <c r="G45" i="5"/>
  <c r="B52" i="5"/>
  <c r="I40" i="5"/>
  <c r="F47" i="5"/>
  <c r="W52" i="5"/>
  <c r="X46" i="5"/>
  <c r="S56" i="5"/>
  <c r="O48" i="5"/>
  <c r="U54" i="5"/>
  <c r="U57" i="5"/>
  <c r="F57" i="5"/>
  <c r="K40" i="5"/>
  <c r="S44" i="5"/>
  <c r="AA55" i="5"/>
  <c r="Z58" i="5"/>
  <c r="Y54" i="5"/>
  <c r="O55" i="5"/>
  <c r="K59" i="5"/>
  <c r="K42" i="5"/>
  <c r="B49" i="5"/>
  <c r="I54" i="5"/>
  <c r="X54" i="5"/>
  <c r="C45" i="5"/>
  <c r="F53" i="5"/>
  <c r="J49" i="5"/>
  <c r="H51" i="5"/>
  <c r="X42" i="5"/>
  <c r="D40" i="5"/>
  <c r="H52" i="5"/>
  <c r="L41" i="5"/>
  <c r="G54" i="5"/>
  <c r="T50" i="5"/>
  <c r="E55" i="5"/>
  <c r="G55" i="5"/>
  <c r="F60" i="5"/>
  <c r="P58" i="5"/>
  <c r="U42" i="5"/>
  <c r="W40" i="5"/>
  <c r="K58" i="5"/>
  <c r="W56" i="5"/>
  <c r="H48" i="5"/>
  <c r="O52" i="5"/>
  <c r="Y43" i="5"/>
  <c r="I59" i="5"/>
  <c r="V52" i="5"/>
  <c r="J43" i="5"/>
  <c r="B57" i="5"/>
  <c r="J42" i="5"/>
  <c r="R52" i="5"/>
  <c r="Q57" i="5"/>
  <c r="B56" i="5"/>
  <c r="X47" i="5"/>
  <c r="K53" i="5"/>
  <c r="R41" i="5"/>
  <c r="R59" i="5"/>
  <c r="R60" i="5"/>
  <c r="I44" i="5"/>
  <c r="K56" i="5"/>
  <c r="P50" i="5"/>
  <c r="U41" i="5"/>
  <c r="F42" i="5"/>
  <c r="K48" i="5"/>
  <c r="N53" i="5"/>
  <c r="J57" i="5"/>
  <c r="T59" i="5"/>
  <c r="L56" i="5"/>
  <c r="M53" i="5"/>
  <c r="W53" i="5"/>
  <c r="W47" i="5"/>
  <c r="M54" i="5"/>
  <c r="T51" i="5"/>
  <c r="W41" i="5"/>
  <c r="N45" i="5"/>
  <c r="S48" i="5"/>
  <c r="V57" i="5"/>
  <c r="T49" i="5"/>
  <c r="Z43" i="5"/>
  <c r="D47" i="5"/>
  <c r="C55" i="5"/>
  <c r="X44" i="5"/>
  <c r="AA52" i="5"/>
  <c r="I58" i="5"/>
  <c r="O45" i="5"/>
  <c r="P56" i="5"/>
  <c r="P59" i="5"/>
  <c r="J56" i="5"/>
  <c r="E53" i="5"/>
  <c r="P44" i="5"/>
  <c r="K41" i="5"/>
  <c r="M55" i="5"/>
  <c r="E41" i="5"/>
  <c r="I52" i="5"/>
  <c r="I51" i="5"/>
  <c r="U56" i="5"/>
  <c r="T44" i="5"/>
  <c r="P60" i="5"/>
  <c r="J40" i="5"/>
  <c r="V60" i="5"/>
  <c r="L54" i="5"/>
  <c r="C49" i="5"/>
  <c r="Y48" i="5"/>
  <c r="Q55" i="5"/>
  <c r="AA48" i="5"/>
  <c r="E54" i="5"/>
  <c r="C47" i="5"/>
  <c r="M45" i="5"/>
  <c r="D43" i="5"/>
  <c r="L51" i="5"/>
  <c r="D41" i="5"/>
  <c r="N56" i="5"/>
  <c r="H50" i="5"/>
  <c r="E56" i="5"/>
  <c r="Z60" i="5"/>
  <c r="D49" i="5"/>
  <c r="Y57" i="5"/>
  <c r="O44" i="5"/>
  <c r="O47" i="5"/>
  <c r="Y46" i="5"/>
  <c r="N52" i="5"/>
  <c r="K50" i="5"/>
  <c r="Y51" i="5"/>
  <c r="N57" i="5"/>
  <c r="E58" i="5"/>
  <c r="G58" i="5"/>
  <c r="Z51" i="5"/>
  <c r="F55" i="5"/>
  <c r="U60" i="5"/>
  <c r="D48" i="5"/>
  <c r="E44" i="5"/>
  <c r="U43" i="5"/>
  <c r="Y42" i="5"/>
  <c r="Q52" i="5"/>
  <c r="AA42" i="5"/>
  <c r="N41" i="5"/>
  <c r="X58" i="5"/>
  <c r="H55" i="5"/>
  <c r="I48" i="5"/>
  <c r="W50" i="5"/>
  <c r="Y47" i="5"/>
  <c r="I57" i="5"/>
  <c r="W43" i="5"/>
  <c r="H40" i="5"/>
  <c r="P53" i="5"/>
  <c r="D54" i="5"/>
  <c r="Z41" i="5"/>
  <c r="Z44" i="5"/>
  <c r="K44" i="5"/>
  <c r="Y49" i="5"/>
  <c r="Y52" i="5"/>
  <c r="H60" i="5"/>
  <c r="G42" i="5"/>
  <c r="U44" i="5"/>
  <c r="K43" i="5"/>
  <c r="K52" i="5"/>
  <c r="R55" i="5"/>
  <c r="T42" i="5"/>
  <c r="R50" i="5"/>
  <c r="S46" i="5"/>
  <c r="X48" i="5"/>
  <c r="Z49" i="5"/>
  <c r="T57" i="5"/>
  <c r="W46" i="5"/>
  <c r="R43" i="5"/>
  <c r="E47" i="5"/>
  <c r="B41" i="5"/>
  <c r="F45" i="5"/>
  <c r="J44" i="5"/>
  <c r="Y40" i="5"/>
  <c r="C40" i="5"/>
  <c r="O51" i="5"/>
  <c r="D44" i="5"/>
  <c r="L57" i="5"/>
  <c r="Q49" i="5"/>
  <c r="V58" i="5"/>
  <c r="L42" i="5"/>
  <c r="V41" i="5"/>
  <c r="K47" i="5"/>
  <c r="N55" i="5"/>
  <c r="J45" i="5"/>
  <c r="F51" i="5"/>
  <c r="M52" i="5"/>
  <c r="H54" i="5"/>
  <c r="P55" i="5"/>
  <c r="E60" i="5"/>
  <c r="Y45" i="5"/>
  <c r="G53" i="5"/>
  <c r="H49" i="5"/>
  <c r="AA53" i="5"/>
  <c r="D55" i="5"/>
  <c r="L44" i="5"/>
  <c r="C50" i="5"/>
  <c r="G46" i="5"/>
  <c r="B53" i="5"/>
  <c r="AA57" i="5"/>
  <c r="AA44" i="5"/>
  <c r="F48" i="5"/>
  <c r="I41" i="5"/>
  <c r="E57" i="5"/>
  <c r="B40" i="5"/>
  <c r="N49" i="5"/>
  <c r="V47" i="5"/>
  <c r="D51" i="5"/>
  <c r="L47" i="5"/>
  <c r="P57" i="5"/>
  <c r="P40" i="5"/>
  <c r="Y58" i="5"/>
  <c r="M42" i="5"/>
  <c r="AA50" i="5"/>
  <c r="Q42" i="5"/>
  <c r="J50" i="5"/>
  <c r="K46" i="5"/>
  <c r="G51" i="5"/>
  <c r="O41" i="5"/>
  <c r="S58" i="5"/>
  <c r="Y41" i="5"/>
  <c r="V56" i="5"/>
  <c r="Z52" i="5"/>
  <c r="Y44" i="5"/>
  <c r="D46" i="5"/>
  <c r="B45" i="5"/>
  <c r="T54" i="5"/>
  <c r="D56" i="5"/>
  <c r="AA56" i="5"/>
  <c r="N48" i="5"/>
  <c r="G60" i="5"/>
  <c r="X53" i="5"/>
  <c r="F43" i="5"/>
  <c r="O57" i="5"/>
  <c r="E52" i="5"/>
  <c r="U46" i="5"/>
  <c r="X49" i="5"/>
  <c r="N59" i="5"/>
  <c r="B51" i="5"/>
  <c r="S52" i="5"/>
  <c r="W59" i="5"/>
  <c r="H56" i="5"/>
  <c r="C58" i="5"/>
  <c r="G41" i="5"/>
  <c r="U55" i="5"/>
  <c r="Z46" i="5"/>
  <c r="AA51" i="5"/>
  <c r="L53" i="5"/>
  <c r="R58" i="5"/>
  <c r="X51" i="5"/>
  <c r="J54" i="5"/>
  <c r="L50" i="5"/>
  <c r="I60" i="5"/>
  <c r="I45" i="5"/>
  <c r="C60" i="5"/>
  <c r="AA54" i="5"/>
  <c r="E49" i="5"/>
  <c r="B42" i="5"/>
  <c r="AA60" i="5"/>
  <c r="H46" i="5"/>
  <c r="U40" i="5"/>
  <c r="V49" i="5"/>
  <c r="V43" i="5"/>
  <c r="H44" i="5"/>
  <c r="S53" i="5"/>
  <c r="Q60" i="5"/>
  <c r="N58" i="5"/>
  <c r="J58" i="5"/>
  <c r="O49" i="5"/>
  <c r="H58" i="5"/>
  <c r="K45" i="5"/>
  <c r="W54" i="5"/>
  <c r="E45" i="5"/>
  <c r="J46" i="5"/>
  <c r="F56" i="5"/>
  <c r="S50" i="5"/>
  <c r="O59" i="5"/>
  <c r="G49" i="5"/>
  <c r="N60" i="5"/>
  <c r="O53" i="5"/>
  <c r="S40" i="5"/>
  <c r="Q53" i="5"/>
  <c r="P45" i="5"/>
  <c r="M56" i="5"/>
  <c r="C59" i="5"/>
  <c r="I47" i="5"/>
  <c r="V59" i="5"/>
  <c r="G56" i="5"/>
  <c r="U58" i="5"/>
  <c r="V51" i="5"/>
  <c r="H53" i="5"/>
  <c r="AA59" i="5"/>
  <c r="E40" i="5"/>
  <c r="P42" i="5"/>
  <c r="C51" i="5"/>
  <c r="W44" i="5"/>
  <c r="G48" i="5"/>
  <c r="Z53" i="5"/>
  <c r="S47" i="5"/>
  <c r="S45" i="5"/>
  <c r="X45" i="5"/>
  <c r="C46" i="5"/>
  <c r="M49" i="5"/>
  <c r="R40" i="5"/>
  <c r="R54" i="5"/>
  <c r="N44" i="5"/>
  <c r="M41" i="5"/>
  <c r="R42" i="5"/>
  <c r="Y59" i="5"/>
  <c r="C54" i="5"/>
  <c r="U47" i="5"/>
  <c r="U51" i="5"/>
  <c r="C53" i="5"/>
  <c r="D60" i="5"/>
  <c r="N50" i="5"/>
  <c r="H57" i="5"/>
  <c r="Z47" i="5"/>
  <c r="W42" i="5"/>
  <c r="K54" i="5"/>
  <c r="D57" i="5"/>
  <c r="X57" i="5"/>
  <c r="M40" i="5"/>
  <c r="E51" i="5"/>
  <c r="B43" i="5"/>
  <c r="N47" i="5"/>
  <c r="X60" i="5"/>
  <c r="D52" i="5"/>
  <c r="N46" i="5"/>
  <c r="W49" i="5"/>
  <c r="R51" i="5"/>
  <c r="Z48" i="5"/>
  <c r="T41" i="5"/>
  <c r="V55" i="5"/>
  <c r="H59" i="5"/>
  <c r="B58" i="5"/>
  <c r="F40" i="5"/>
  <c r="U48" i="5"/>
  <c r="W55" i="5"/>
  <c r="F54" i="5"/>
  <c r="J59" i="5"/>
  <c r="AA43" i="5"/>
  <c r="J51" i="5"/>
  <c r="S54" i="5"/>
  <c r="Y56" i="5"/>
  <c r="P48" i="5"/>
  <c r="B50" i="5"/>
  <c r="F44" i="5"/>
  <c r="V44" i="5"/>
  <c r="W60" i="5"/>
  <c r="AB32" i="8"/>
  <c r="D50" i="11"/>
  <c r="U40" i="10"/>
  <c r="G43" i="10"/>
  <c r="K45" i="10"/>
  <c r="Q46" i="10"/>
  <c r="W47" i="10"/>
  <c r="S40" i="10"/>
  <c r="E43" i="10"/>
  <c r="I45" i="10"/>
  <c r="O46" i="10"/>
  <c r="U47" i="10"/>
  <c r="AA48" i="10"/>
  <c r="S41" i="10"/>
  <c r="E44" i="10"/>
  <c r="W45" i="10"/>
  <c r="C47" i="10"/>
  <c r="I48" i="10"/>
  <c r="C46" i="10"/>
  <c r="I47" i="10"/>
  <c r="O48" i="10"/>
  <c r="Q59" i="10"/>
  <c r="E57" i="10"/>
  <c r="S54" i="10"/>
  <c r="G52" i="10"/>
  <c r="U49" i="10"/>
  <c r="J60" i="10"/>
  <c r="X57" i="10"/>
  <c r="L55" i="10"/>
  <c r="Z52" i="10"/>
  <c r="N50" i="10"/>
  <c r="V45" i="10"/>
  <c r="AA59" i="10"/>
  <c r="O57" i="10"/>
  <c r="C55" i="10"/>
  <c r="Q52" i="10"/>
  <c r="E50" i="10"/>
  <c r="X60" i="10"/>
  <c r="L58" i="10"/>
  <c r="Z55" i="10"/>
  <c r="N53" i="10"/>
  <c r="B51" i="10"/>
  <c r="L47" i="10"/>
  <c r="D41" i="10"/>
  <c r="Y44" i="10"/>
  <c r="L49" i="10"/>
  <c r="N44" i="10"/>
  <c r="X48" i="10"/>
  <c r="K43" i="10"/>
  <c r="L43" i="10"/>
  <c r="N43" i="10"/>
  <c r="D39" i="10"/>
  <c r="M59" i="10"/>
  <c r="AA56" i="10"/>
  <c r="O54" i="10"/>
  <c r="C52" i="10"/>
  <c r="Q49" i="10"/>
  <c r="F60" i="10"/>
  <c r="T57" i="10"/>
  <c r="H55" i="10"/>
  <c r="V52" i="10"/>
  <c r="J50" i="10"/>
  <c r="N45" i="10"/>
  <c r="W59" i="10"/>
  <c r="K57" i="10"/>
  <c r="Y54" i="10"/>
  <c r="M52" i="10"/>
  <c r="AA49" i="10"/>
  <c r="S39" i="10"/>
  <c r="X58" i="10"/>
  <c r="L56" i="10"/>
  <c r="Z53" i="10"/>
  <c r="N51" i="10"/>
  <c r="J48" i="10"/>
  <c r="D42" i="10"/>
  <c r="Z45" i="10"/>
  <c r="W40" i="10"/>
  <c r="L45" i="10"/>
  <c r="P40" i="10"/>
  <c r="G44" i="10"/>
  <c r="J44" i="10"/>
  <c r="L44" i="10"/>
  <c r="H39" i="10"/>
  <c r="I59" i="10"/>
  <c r="W56" i="10"/>
  <c r="K54" i="10"/>
  <c r="Y51" i="10"/>
  <c r="M49" i="10"/>
  <c r="R60" i="10"/>
  <c r="F58" i="10"/>
  <c r="T55" i="10"/>
  <c r="H53" i="10"/>
  <c r="V50" i="10"/>
  <c r="J43" i="10"/>
  <c r="S59" i="10"/>
  <c r="G57" i="10"/>
  <c r="U54" i="10"/>
  <c r="I52" i="10"/>
  <c r="W49" i="10"/>
  <c r="W39" i="10"/>
  <c r="T58" i="10"/>
  <c r="H56" i="10"/>
  <c r="V53" i="10"/>
  <c r="J51" i="10"/>
  <c r="B48" i="10"/>
  <c r="T41" i="10"/>
  <c r="X46" i="10"/>
  <c r="W41" i="10"/>
  <c r="J46" i="10"/>
  <c r="L41" i="10"/>
  <c r="B47" i="10"/>
  <c r="I40" i="10"/>
  <c r="J40" i="10"/>
  <c r="L40" i="10"/>
  <c r="U59" i="10"/>
  <c r="I57" i="10"/>
  <c r="W54" i="10"/>
  <c r="K52" i="10"/>
  <c r="Y49" i="10"/>
  <c r="Y39" i="10"/>
  <c r="R58" i="10"/>
  <c r="F56" i="10"/>
  <c r="T53" i="10"/>
  <c r="H51" i="10"/>
  <c r="AA40" i="10"/>
  <c r="E60" i="10"/>
  <c r="S57" i="10"/>
  <c r="G55" i="10"/>
  <c r="U52" i="10"/>
  <c r="I50" i="10"/>
  <c r="K39" i="10"/>
  <c r="F59" i="10"/>
  <c r="T56" i="10"/>
  <c r="H54" i="10"/>
  <c r="V51" i="10"/>
  <c r="Z48" i="10"/>
  <c r="P43" i="10"/>
  <c r="V47" i="10"/>
  <c r="S42" i="10"/>
  <c r="H47" i="10"/>
  <c r="L42" i="10"/>
  <c r="T46" i="10"/>
  <c r="E41" i="10"/>
  <c r="H41" i="10"/>
  <c r="J41" i="10"/>
  <c r="F45" i="10"/>
  <c r="K41" i="10"/>
  <c r="W43" i="10"/>
  <c r="S45" i="10"/>
  <c r="Y46" i="10"/>
  <c r="E48" i="10"/>
  <c r="I41" i="10"/>
  <c r="U43" i="10"/>
  <c r="Q45" i="10"/>
  <c r="W46" i="10"/>
  <c r="C48" i="10"/>
  <c r="I49" i="10"/>
  <c r="I42" i="10"/>
  <c r="U44" i="10"/>
  <c r="E46" i="10"/>
  <c r="K47" i="10"/>
  <c r="E45" i="10"/>
  <c r="K46" i="10"/>
  <c r="Q47" i="10"/>
  <c r="P39" i="10"/>
  <c r="AA58" i="10"/>
  <c r="O56" i="10"/>
  <c r="C54" i="10"/>
  <c r="Q51" i="10"/>
  <c r="W48" i="10"/>
  <c r="T59" i="10"/>
  <c r="H57" i="10"/>
  <c r="V54" i="10"/>
  <c r="J52" i="10"/>
  <c r="X49" i="10"/>
  <c r="F39" i="10"/>
  <c r="K59" i="10"/>
  <c r="Y56" i="10"/>
  <c r="M54" i="10"/>
  <c r="AA51" i="10"/>
  <c r="O49" i="10"/>
  <c r="H60" i="10"/>
  <c r="V57" i="10"/>
  <c r="J55" i="10"/>
  <c r="X52" i="10"/>
  <c r="L50" i="10"/>
  <c r="F46" i="10"/>
  <c r="T48" i="10"/>
  <c r="S43" i="10"/>
  <c r="F48" i="10"/>
  <c r="H43" i="10"/>
  <c r="R47" i="10"/>
  <c r="E42" i="10"/>
  <c r="F42" i="10"/>
  <c r="H42" i="10"/>
  <c r="T39" i="10"/>
  <c r="W58" i="10"/>
  <c r="K56" i="10"/>
  <c r="Y53" i="10"/>
  <c r="M51" i="10"/>
  <c r="M43" i="10"/>
  <c r="P59" i="10"/>
  <c r="D57" i="10"/>
  <c r="R54" i="10"/>
  <c r="F52" i="10"/>
  <c r="T49" i="10"/>
  <c r="J39" i="10"/>
  <c r="G59" i="10"/>
  <c r="U56" i="10"/>
  <c r="I54" i="10"/>
  <c r="W51" i="10"/>
  <c r="K49" i="10"/>
  <c r="T60" i="10"/>
  <c r="H58" i="10"/>
  <c r="V55" i="10"/>
  <c r="J53" i="10"/>
  <c r="X50" i="10"/>
  <c r="D47" i="10"/>
  <c r="X40" i="10"/>
  <c r="O44" i="10"/>
  <c r="D49" i="10"/>
  <c r="H44" i="10"/>
  <c r="P48" i="10"/>
  <c r="AA42" i="10"/>
  <c r="D43" i="10"/>
  <c r="F43" i="10"/>
  <c r="X39" i="10"/>
  <c r="S58" i="10"/>
  <c r="G56" i="10"/>
  <c r="U53" i="10"/>
  <c r="I51" i="10"/>
  <c r="Z42" i="10"/>
  <c r="B60" i="10"/>
  <c r="P57" i="10"/>
  <c r="D55" i="10"/>
  <c r="R52" i="10"/>
  <c r="F50" i="10"/>
  <c r="N39" i="10"/>
  <c r="C59" i="10"/>
  <c r="Q56" i="10"/>
  <c r="E54" i="10"/>
  <c r="S51" i="10"/>
  <c r="G49" i="10"/>
  <c r="P60" i="10"/>
  <c r="D58" i="10"/>
  <c r="R55" i="10"/>
  <c r="F53" i="10"/>
  <c r="T50" i="10"/>
  <c r="V46" i="10"/>
  <c r="N40" i="10"/>
  <c r="R45" i="10"/>
  <c r="Q40" i="10"/>
  <c r="D45" i="10"/>
  <c r="F40" i="10"/>
  <c r="AA43" i="10"/>
  <c r="B44" i="10"/>
  <c r="D44" i="10"/>
  <c r="L39" i="10"/>
  <c r="E59" i="10"/>
  <c r="S56" i="10"/>
  <c r="G54" i="10"/>
  <c r="U51" i="10"/>
  <c r="E49" i="10"/>
  <c r="N60" i="10"/>
  <c r="B58" i="10"/>
  <c r="P55" i="10"/>
  <c r="D53" i="10"/>
  <c r="R50" i="10"/>
  <c r="B39" i="10"/>
  <c r="O59" i="10"/>
  <c r="C57" i="10"/>
  <c r="Q54" i="10"/>
  <c r="E52" i="10"/>
  <c r="S49" i="10"/>
  <c r="AA39" i="10"/>
  <c r="P58" i="10"/>
  <c r="D56" i="10"/>
  <c r="R53" i="10"/>
  <c r="F51" i="10"/>
  <c r="T47" i="10"/>
  <c r="N41" i="10"/>
  <c r="P46" i="10"/>
  <c r="M41" i="10"/>
  <c r="B46" i="10"/>
  <c r="F41" i="10"/>
  <c r="W44" i="10"/>
  <c r="Z44" i="10"/>
  <c r="B45" i="10"/>
  <c r="D40" i="10"/>
  <c r="AA41" i="10"/>
  <c r="M44" i="10"/>
  <c r="AA45" i="10"/>
  <c r="G47" i="10"/>
  <c r="M48" i="10"/>
  <c r="Y41" i="10"/>
  <c r="K44" i="10"/>
  <c r="Y45" i="10"/>
  <c r="E47" i="10"/>
  <c r="K48" i="10"/>
  <c r="M40" i="10"/>
  <c r="Y42" i="10"/>
  <c r="G45" i="10"/>
  <c r="M46" i="10"/>
  <c r="S47" i="10"/>
  <c r="M45" i="10"/>
  <c r="S46" i="10"/>
  <c r="Y47" i="10"/>
  <c r="W60" i="10"/>
  <c r="K58" i="10"/>
  <c r="Y55" i="10"/>
  <c r="M53" i="10"/>
  <c r="AA50" i="10"/>
  <c r="M39" i="10"/>
  <c r="D59" i="10"/>
  <c r="R56" i="10"/>
  <c r="F54" i="10"/>
  <c r="T51" i="10"/>
  <c r="C44" i="10"/>
  <c r="V39" i="10"/>
  <c r="U58" i="10"/>
  <c r="I56" i="10"/>
  <c r="W53" i="10"/>
  <c r="K51" i="10"/>
  <c r="Y48" i="10"/>
  <c r="R59" i="10"/>
  <c r="F57" i="10"/>
  <c r="T54" i="10"/>
  <c r="H52" i="10"/>
  <c r="V49" i="10"/>
  <c r="V44" i="10"/>
  <c r="N47" i="10"/>
  <c r="M42" i="10"/>
  <c r="Z46" i="10"/>
  <c r="B42" i="10"/>
  <c r="L46" i="10"/>
  <c r="Y40" i="10"/>
  <c r="Z40" i="10"/>
  <c r="B41" i="10"/>
  <c r="S60" i="10"/>
  <c r="G58" i="10"/>
  <c r="U55" i="10"/>
  <c r="I53" i="10"/>
  <c r="W50" i="10"/>
  <c r="Q39" i="10"/>
  <c r="Z58" i="10"/>
  <c r="N56" i="10"/>
  <c r="B54" i="10"/>
  <c r="P51" i="10"/>
  <c r="G42" i="10"/>
  <c r="Z39" i="10"/>
  <c r="Q58" i="10"/>
  <c r="E56" i="10"/>
  <c r="S53" i="10"/>
  <c r="G51" i="10"/>
  <c r="U48" i="10"/>
  <c r="D60" i="10"/>
  <c r="R57" i="10"/>
  <c r="F55" i="10"/>
  <c r="T52" i="10"/>
  <c r="H50" i="10"/>
  <c r="X45" i="10"/>
  <c r="L48" i="10"/>
  <c r="I43" i="10"/>
  <c r="X47" i="10"/>
  <c r="B43" i="10"/>
  <c r="J47" i="10"/>
  <c r="U41" i="10"/>
  <c r="X41" i="10"/>
  <c r="Z41" i="10"/>
  <c r="O60" i="10"/>
  <c r="C58" i="10"/>
  <c r="Q55" i="10"/>
  <c r="E53" i="10"/>
  <c r="S50" i="10"/>
  <c r="E39" i="10"/>
  <c r="L59" i="10"/>
  <c r="Z56" i="10"/>
  <c r="N54" i="10"/>
  <c r="B52" i="10"/>
  <c r="P49" i="10"/>
  <c r="Y60" i="10"/>
  <c r="M58" i="10"/>
  <c r="AA55" i="10"/>
  <c r="O53" i="10"/>
  <c r="C51" i="10"/>
  <c r="Q48" i="10"/>
  <c r="Z59" i="10"/>
  <c r="N57" i="10"/>
  <c r="B55" i="10"/>
  <c r="P52" i="10"/>
  <c r="D50" i="10"/>
  <c r="P45" i="10"/>
  <c r="J49" i="10"/>
  <c r="I44" i="10"/>
  <c r="V48" i="10"/>
  <c r="X43" i="10"/>
  <c r="N49" i="10"/>
  <c r="U42" i="10"/>
  <c r="V42" i="10"/>
  <c r="X42" i="10"/>
  <c r="AA60" i="10"/>
  <c r="O58" i="10"/>
  <c r="C56" i="10"/>
  <c r="Q53" i="10"/>
  <c r="E51" i="10"/>
  <c r="J42" i="10"/>
  <c r="X59" i="10"/>
  <c r="L57" i="10"/>
  <c r="Z54" i="10"/>
  <c r="N52" i="10"/>
  <c r="B50" i="10"/>
  <c r="R39" i="10"/>
  <c r="Y58" i="10"/>
  <c r="M56" i="10"/>
  <c r="AA53" i="10"/>
  <c r="O51" i="10"/>
  <c r="E40" i="10"/>
  <c r="O47" i="10"/>
  <c r="G46" i="10"/>
  <c r="O43" i="10"/>
  <c r="U45" i="10"/>
  <c r="U57" i="10"/>
  <c r="Z60" i="10"/>
  <c r="D51" i="10"/>
  <c r="S55" i="10"/>
  <c r="B59" i="10"/>
  <c r="R48" i="10"/>
  <c r="T45" i="10"/>
  <c r="T44" i="10"/>
  <c r="E55" i="10"/>
  <c r="J58" i="10"/>
  <c r="Z43" i="10"/>
  <c r="C53" i="10"/>
  <c r="B57" i="10"/>
  <c r="P44" i="10"/>
  <c r="V41" i="10"/>
  <c r="T40" i="10"/>
  <c r="O52" i="10"/>
  <c r="J56" i="10"/>
  <c r="I60" i="10"/>
  <c r="M50" i="10"/>
  <c r="L54" i="10"/>
  <c r="D48" i="10"/>
  <c r="H48" i="10"/>
  <c r="K60" i="10"/>
  <c r="O50" i="10"/>
  <c r="J54" i="10"/>
  <c r="I58" i="10"/>
  <c r="C49" i="10"/>
  <c r="Z57" i="10"/>
  <c r="B53" i="10"/>
  <c r="N46" i="10"/>
  <c r="J45" i="10"/>
  <c r="X44" i="10"/>
  <c r="Q43" i="10"/>
  <c r="V43" i="10"/>
  <c r="Q42" i="10"/>
  <c r="C40" i="10"/>
  <c r="M47" i="10"/>
  <c r="O45" i="10"/>
  <c r="AA46" i="10"/>
  <c r="I55" i="10"/>
  <c r="N58" i="10"/>
  <c r="K40" i="10"/>
  <c r="G53" i="10"/>
  <c r="P56" i="10"/>
  <c r="T42" i="10"/>
  <c r="V40" i="10"/>
  <c r="B40" i="10"/>
  <c r="S52" i="10"/>
  <c r="X55" i="10"/>
  <c r="M60" i="10"/>
  <c r="Q50" i="10"/>
  <c r="P54" i="10"/>
  <c r="F47" i="10"/>
  <c r="D46" i="10"/>
  <c r="Y59" i="10"/>
  <c r="C50" i="10"/>
  <c r="X53" i="10"/>
  <c r="W57" i="10"/>
  <c r="G39" i="10"/>
  <c r="Z51" i="10"/>
  <c r="C43" i="10"/>
  <c r="O41" i="10"/>
  <c r="Y57" i="10"/>
  <c r="I39" i="10"/>
  <c r="X51" i="10"/>
  <c r="W55" i="10"/>
  <c r="W42" i="10"/>
  <c r="J57" i="10"/>
  <c r="L52" i="10"/>
  <c r="H45" i="10"/>
  <c r="Y43" i="10"/>
  <c r="R43" i="10"/>
  <c r="K42" i="10"/>
  <c r="P42" i="10"/>
  <c r="I46" i="10"/>
  <c r="C41" i="10"/>
  <c r="G60" i="10"/>
  <c r="P53" i="10"/>
  <c r="O39" i="10"/>
  <c r="G41" i="10"/>
  <c r="V60" i="10"/>
  <c r="O55" i="10"/>
  <c r="R49" i="10"/>
  <c r="R40" i="10"/>
  <c r="V58" i="10"/>
  <c r="Y52" i="10"/>
  <c r="C45" i="10"/>
  <c r="O42" i="10"/>
  <c r="S48" i="10"/>
  <c r="U46" i="10"/>
  <c r="G48" i="10"/>
  <c r="W52" i="10"/>
  <c r="B56" i="10"/>
  <c r="Q60" i="10"/>
  <c r="U50" i="10"/>
  <c r="D54" i="10"/>
  <c r="H46" i="10"/>
  <c r="Q44" i="10"/>
  <c r="C60" i="10"/>
  <c r="G50" i="10"/>
  <c r="L53" i="10"/>
  <c r="AA57" i="10"/>
  <c r="C39" i="10"/>
  <c r="D52" i="10"/>
  <c r="C42" i="10"/>
  <c r="O40" i="10"/>
  <c r="M57" i="10"/>
  <c r="U39" i="10"/>
  <c r="L51" i="10"/>
  <c r="K55" i="10"/>
  <c r="J59" i="10"/>
  <c r="H49" i="10"/>
  <c r="P47" i="10"/>
  <c r="P41" i="10"/>
  <c r="M55" i="10"/>
  <c r="H59" i="10"/>
  <c r="S44" i="10"/>
  <c r="K53" i="10"/>
  <c r="L60" i="10"/>
  <c r="N55" i="10"/>
  <c r="P50" i="10"/>
  <c r="H40" i="10"/>
  <c r="G40" i="10"/>
  <c r="F49" i="10"/>
  <c r="T43" i="10"/>
  <c r="AA44" i="10"/>
  <c r="AA47" i="10"/>
  <c r="K50" i="10"/>
  <c r="E58" i="10"/>
  <c r="R51" i="10"/>
  <c r="R44" i="10"/>
  <c r="Q57" i="10"/>
  <c r="Z50" i="10"/>
  <c r="N59" i="10"/>
  <c r="R46" i="10"/>
  <c r="AA54" i="10"/>
  <c r="Q41" i="10"/>
  <c r="X56" i="10"/>
  <c r="AA52" i="10"/>
  <c r="V59" i="10"/>
  <c r="N48" i="10"/>
  <c r="F44" i="10"/>
  <c r="V56" i="10"/>
  <c r="X54" i="10"/>
  <c r="Z47" i="10"/>
  <c r="R41" i="10"/>
  <c r="Y50" i="10"/>
  <c r="R42" i="10"/>
  <c r="U60" i="10"/>
  <c r="Z49" i="10"/>
  <c r="N42" i="10"/>
  <c r="B49" i="10"/>
  <c r="M59" i="9"/>
  <c r="W58" i="9"/>
  <c r="G58" i="9"/>
  <c r="Q57" i="9"/>
  <c r="AA56" i="9"/>
  <c r="K56" i="9"/>
  <c r="U55" i="9"/>
  <c r="E55" i="9"/>
  <c r="O54" i="9"/>
  <c r="Y53" i="9"/>
  <c r="I53" i="9"/>
  <c r="S52" i="9"/>
  <c r="C52" i="9"/>
  <c r="M51" i="9"/>
  <c r="W50" i="9"/>
  <c r="G50" i="9"/>
  <c r="Q49" i="9"/>
  <c r="AA48" i="9"/>
  <c r="K48" i="9"/>
  <c r="U47" i="9"/>
  <c r="E47" i="9"/>
  <c r="R59" i="9"/>
  <c r="V58" i="9"/>
  <c r="AA57" i="9"/>
  <c r="F57" i="9"/>
  <c r="J56" i="9"/>
  <c r="O55" i="9"/>
  <c r="T54" i="9"/>
  <c r="X53" i="9"/>
  <c r="C53" i="9"/>
  <c r="H52" i="9"/>
  <c r="L51" i="9"/>
  <c r="Q50" i="9"/>
  <c r="V49" i="9"/>
  <c r="Z48" i="9"/>
  <c r="E48" i="9"/>
  <c r="J47" i="9"/>
  <c r="P46" i="9"/>
  <c r="C59" i="9"/>
  <c r="Z57" i="9"/>
  <c r="X56" i="9"/>
  <c r="V55" i="9"/>
  <c r="R54" i="9"/>
  <c r="P53" i="9"/>
  <c r="N52" i="9"/>
  <c r="K51" i="9"/>
  <c r="Y59" i="9"/>
  <c r="I59" i="9"/>
  <c r="S58" i="9"/>
  <c r="C58" i="9"/>
  <c r="M57" i="9"/>
  <c r="W56" i="9"/>
  <c r="G56" i="9"/>
  <c r="Q55" i="9"/>
  <c r="AA54" i="9"/>
  <c r="K54" i="9"/>
  <c r="U53" i="9"/>
  <c r="E53" i="9"/>
  <c r="O52" i="9"/>
  <c r="Y51" i="9"/>
  <c r="I51" i="9"/>
  <c r="S50" i="9"/>
  <c r="C50" i="9"/>
  <c r="M49" i="9"/>
  <c r="W48" i="9"/>
  <c r="G48" i="9"/>
  <c r="Q47" i="9"/>
  <c r="AA46" i="9"/>
  <c r="L59" i="9"/>
  <c r="Q58" i="9"/>
  <c r="V57" i="9"/>
  <c r="Z56" i="9"/>
  <c r="E56" i="9"/>
  <c r="J55" i="9"/>
  <c r="N54" i="9"/>
  <c r="S53" i="9"/>
  <c r="X52" i="9"/>
  <c r="B52" i="9"/>
  <c r="G51" i="9"/>
  <c r="L50" i="9"/>
  <c r="P49" i="9"/>
  <c r="U48" i="9"/>
  <c r="Z47" i="9"/>
  <c r="D47" i="9"/>
  <c r="X59" i="9"/>
  <c r="U58" i="9"/>
  <c r="Q59" i="9"/>
  <c r="K58" i="9"/>
  <c r="E57" i="9"/>
  <c r="Y55" i="9"/>
  <c r="S54" i="9"/>
  <c r="M53" i="9"/>
  <c r="G52" i="9"/>
  <c r="AA50" i="9"/>
  <c r="U49" i="9"/>
  <c r="O48" i="9"/>
  <c r="I47" i="9"/>
  <c r="B59" i="9"/>
  <c r="K57" i="9"/>
  <c r="T55" i="9"/>
  <c r="D54" i="9"/>
  <c r="M52" i="9"/>
  <c r="V50" i="9"/>
  <c r="F49" i="9"/>
  <c r="O47" i="9"/>
  <c r="J59" i="9"/>
  <c r="L57" i="9"/>
  <c r="B56" i="9"/>
  <c r="L54" i="9"/>
  <c r="B53" i="9"/>
  <c r="S51" i="9"/>
  <c r="I50" i="9"/>
  <c r="G49" i="9"/>
  <c r="D48" i="9"/>
  <c r="B47" i="9"/>
  <c r="G46" i="9"/>
  <c r="Q45" i="9"/>
  <c r="AA44" i="9"/>
  <c r="K44" i="9"/>
  <c r="U43" i="9"/>
  <c r="E43" i="9"/>
  <c r="O42" i="9"/>
  <c r="Y41" i="9"/>
  <c r="I41" i="9"/>
  <c r="S40" i="9"/>
  <c r="C40" i="9"/>
  <c r="M39" i="9"/>
  <c r="N59" i="9"/>
  <c r="B58" i="9"/>
  <c r="N56" i="9"/>
  <c r="C55" i="9"/>
  <c r="R53" i="9"/>
  <c r="E52" i="9"/>
  <c r="T50" i="9"/>
  <c r="H49" i="9"/>
  <c r="V47" i="9"/>
  <c r="M46" i="9"/>
  <c r="R45" i="9"/>
  <c r="V44" i="9"/>
  <c r="AA43" i="9"/>
  <c r="F43" i="9"/>
  <c r="J42" i="9"/>
  <c r="O41" i="9"/>
  <c r="T40" i="9"/>
  <c r="X39" i="9"/>
  <c r="C39" i="9"/>
  <c r="R58" i="9"/>
  <c r="G57" i="9"/>
  <c r="S55" i="9"/>
  <c r="H54" i="9"/>
  <c r="V52" i="9"/>
  <c r="J51" i="9"/>
  <c r="X49" i="9"/>
  <c r="M48" i="9"/>
  <c r="Z46" i="9"/>
  <c r="AA45" i="9"/>
  <c r="F45" i="9"/>
  <c r="J44" i="9"/>
  <c r="O43" i="9"/>
  <c r="T42" i="9"/>
  <c r="X41" i="9"/>
  <c r="C41" i="9"/>
  <c r="H40" i="9"/>
  <c r="L39" i="9"/>
  <c r="X58" i="9"/>
  <c r="X55" i="9"/>
  <c r="Z52" i="9"/>
  <c r="D50" i="9"/>
  <c r="F47" i="9"/>
  <c r="H45" i="9"/>
  <c r="R43" i="9"/>
  <c r="AA41" i="9"/>
  <c r="J40" i="9"/>
  <c r="AA59" i="9"/>
  <c r="C57" i="9"/>
  <c r="F54" i="9"/>
  <c r="H51" i="9"/>
  <c r="I48" i="9"/>
  <c r="Z45" i="9"/>
  <c r="I44" i="9"/>
  <c r="R42" i="9"/>
  <c r="B41" i="9"/>
  <c r="K39" i="9"/>
  <c r="T57" i="9"/>
  <c r="V54" i="9"/>
  <c r="X51" i="9"/>
  <c r="B49" i="9"/>
  <c r="I46" i="9"/>
  <c r="R44" i="9"/>
  <c r="B43" i="9"/>
  <c r="K41" i="9"/>
  <c r="T39" i="9"/>
  <c r="E58" i="9"/>
  <c r="H55" i="9"/>
  <c r="J52" i="9"/>
  <c r="L49" i="9"/>
  <c r="Q46" i="9"/>
  <c r="Y44" i="9"/>
  <c r="H43" i="9"/>
  <c r="R41" i="9"/>
  <c r="AA39" i="9"/>
  <c r="E59" i="9"/>
  <c r="Y57" i="9"/>
  <c r="S56" i="9"/>
  <c r="M55" i="9"/>
  <c r="G54" i="9"/>
  <c r="AA52" i="9"/>
  <c r="U51" i="9"/>
  <c r="O50" i="9"/>
  <c r="I49" i="9"/>
  <c r="C48" i="9"/>
  <c r="W46" i="9"/>
  <c r="L58" i="9"/>
  <c r="U56" i="9"/>
  <c r="D55" i="9"/>
  <c r="N53" i="9"/>
  <c r="W51" i="9"/>
  <c r="F50" i="9"/>
  <c r="P48" i="9"/>
  <c r="Y46" i="9"/>
  <c r="N58" i="9"/>
  <c r="D57" i="9"/>
  <c r="N55" i="9"/>
  <c r="E54" i="9"/>
  <c r="U52" i="9"/>
  <c r="D51" i="9"/>
  <c r="B50" i="9"/>
  <c r="Y48" i="9"/>
  <c r="W47" i="9"/>
  <c r="U46" i="9"/>
  <c r="C46" i="9"/>
  <c r="M45" i="9"/>
  <c r="W44" i="9"/>
  <c r="G44" i="9"/>
  <c r="Q43" i="9"/>
  <c r="AA42" i="9"/>
  <c r="K42" i="9"/>
  <c r="U41" i="9"/>
  <c r="E41" i="9"/>
  <c r="O40" i="9"/>
  <c r="Y39" i="9"/>
  <c r="I39" i="9"/>
  <c r="D59" i="9"/>
  <c r="R57" i="9"/>
  <c r="F56" i="9"/>
  <c r="U54" i="9"/>
  <c r="G53" i="9"/>
  <c r="V51" i="9"/>
  <c r="J50" i="9"/>
  <c r="X48" i="9"/>
  <c r="L47" i="9"/>
  <c r="H46" i="9"/>
  <c r="L45" i="9"/>
  <c r="Q44" i="9"/>
  <c r="V43" i="9"/>
  <c r="Z42" i="9"/>
  <c r="E42" i="9"/>
  <c r="J41" i="9"/>
  <c r="N40" i="9"/>
  <c r="S39" i="9"/>
  <c r="T59" i="9"/>
  <c r="I58" i="9"/>
  <c r="V56" i="9"/>
  <c r="K55" i="9"/>
  <c r="Z53" i="9"/>
  <c r="L52" i="9"/>
  <c r="Z50" i="9"/>
  <c r="O49" i="9"/>
  <c r="B48" i="9"/>
  <c r="R46" i="9"/>
  <c r="V45" i="9"/>
  <c r="Z44" i="9"/>
  <c r="E44" i="9"/>
  <c r="J43" i="9"/>
  <c r="N42" i="9"/>
  <c r="S41" i="9"/>
  <c r="X40" i="9"/>
  <c r="B40" i="9"/>
  <c r="G39" i="9"/>
  <c r="D58" i="9"/>
  <c r="F55" i="9"/>
  <c r="I52" i="9"/>
  <c r="J49" i="9"/>
  <c r="N46" i="9"/>
  <c r="X44" i="9"/>
  <c r="G43" i="9"/>
  <c r="P41" i="9"/>
  <c r="Z39" i="9"/>
  <c r="H59" i="9"/>
  <c r="L56" i="9"/>
  <c r="L53" i="9"/>
  <c r="N50" i="9"/>
  <c r="R47" i="9"/>
  <c r="O45" i="9"/>
  <c r="X43" i="9"/>
  <c r="H42" i="9"/>
  <c r="Q40" i="9"/>
  <c r="Z59" i="9"/>
  <c r="B57" i="9"/>
  <c r="B54" i="9"/>
  <c r="F51" i="9"/>
  <c r="H48" i="9"/>
  <c r="X45" i="9"/>
  <c r="H44" i="9"/>
  <c r="Q42" i="9"/>
  <c r="Z40" i="9"/>
  <c r="J39" i="9"/>
  <c r="N57" i="9"/>
  <c r="P54" i="9"/>
  <c r="P51" i="9"/>
  <c r="T48" i="9"/>
  <c r="E46" i="9"/>
  <c r="N44" i="9"/>
  <c r="X42" i="9"/>
  <c r="G41" i="9"/>
  <c r="P39" i="9"/>
  <c r="AA58" i="9"/>
  <c r="U57" i="9"/>
  <c r="O56" i="9"/>
  <c r="I55" i="9"/>
  <c r="C54" i="9"/>
  <c r="W52" i="9"/>
  <c r="Q51" i="9"/>
  <c r="K50" i="9"/>
  <c r="E49" i="9"/>
  <c r="Y47" i="9"/>
  <c r="W59" i="9"/>
  <c r="F58" i="9"/>
  <c r="P56" i="9"/>
  <c r="Y54" i="9"/>
  <c r="H53" i="9"/>
  <c r="R51" i="9"/>
  <c r="AA49" i="9"/>
  <c r="J48" i="9"/>
  <c r="T46" i="9"/>
  <c r="H58" i="9"/>
  <c r="Q56" i="9"/>
  <c r="G55" i="9"/>
  <c r="W53" i="9"/>
  <c r="F52" i="9"/>
  <c r="X50" i="9"/>
  <c r="T49" i="9"/>
  <c r="R48" i="9"/>
  <c r="P47" i="9"/>
  <c r="O46" i="9"/>
  <c r="Y45" i="9"/>
  <c r="I45" i="9"/>
  <c r="S44" i="9"/>
  <c r="C44" i="9"/>
  <c r="M43" i="9"/>
  <c r="W42" i="9"/>
  <c r="G42" i="9"/>
  <c r="Q41" i="9"/>
  <c r="AA40" i="9"/>
  <c r="K40" i="9"/>
  <c r="U39" i="9"/>
  <c r="E39" i="9"/>
  <c r="T58" i="9"/>
  <c r="H57" i="9"/>
  <c r="W55" i="9"/>
  <c r="J54" i="9"/>
  <c r="Y52" i="9"/>
  <c r="N51" i="9"/>
  <c r="Z49" i="9"/>
  <c r="N48" i="9"/>
  <c r="C47" i="9"/>
  <c r="B46" i="9"/>
  <c r="G45" i="9"/>
  <c r="L44" i="9"/>
  <c r="P43" i="9"/>
  <c r="U42" i="9"/>
  <c r="Z41" i="9"/>
  <c r="D41" i="9"/>
  <c r="I40" i="9"/>
  <c r="N39" i="9"/>
  <c r="K59" i="9"/>
  <c r="X57" i="9"/>
  <c r="M56" i="9"/>
  <c r="B55" i="9"/>
  <c r="O53" i="9"/>
  <c r="D52" i="9"/>
  <c r="R50" i="9"/>
  <c r="D49" i="9"/>
  <c r="S47" i="9"/>
  <c r="L46" i="9"/>
  <c r="P45" i="9"/>
  <c r="U44" i="9"/>
  <c r="Z43" i="9"/>
  <c r="D43" i="9"/>
  <c r="I42" i="9"/>
  <c r="N41" i="9"/>
  <c r="R40" i="9"/>
  <c r="W39" i="9"/>
  <c r="B39" i="9"/>
  <c r="J57" i="9"/>
  <c r="M54" i="9"/>
  <c r="O51" i="9"/>
  <c r="Q48" i="9"/>
  <c r="D46" i="9"/>
  <c r="M44" i="9"/>
  <c r="V42" i="9"/>
  <c r="F41" i="9"/>
  <c r="O39" i="9"/>
  <c r="P58" i="9"/>
  <c r="R55" i="9"/>
  <c r="T52" i="9"/>
  <c r="W49" i="9"/>
  <c r="X46" i="9"/>
  <c r="D45" i="9"/>
  <c r="N43" i="9"/>
  <c r="W41" i="9"/>
  <c r="F40" i="9"/>
  <c r="F59" i="9"/>
  <c r="H56" i="9"/>
  <c r="K53" i="9"/>
  <c r="M50" i="9"/>
  <c r="N47" i="9"/>
  <c r="N45" i="9"/>
  <c r="W43" i="9"/>
  <c r="F42" i="9"/>
  <c r="P40" i="9"/>
  <c r="S59" i="9"/>
  <c r="T56" i="9"/>
  <c r="V53" i="9"/>
  <c r="Y50" i="9"/>
  <c r="AA47" i="9"/>
  <c r="T45" i="9"/>
  <c r="D44" i="9"/>
  <c r="M42" i="9"/>
  <c r="V40" i="9"/>
  <c r="F39" i="9"/>
  <c r="O58" i="9"/>
  <c r="Q53" i="9"/>
  <c r="S48" i="9"/>
  <c r="Z55" i="9"/>
  <c r="K49" i="9"/>
  <c r="I56" i="9"/>
  <c r="P50" i="9"/>
  <c r="K46" i="9"/>
  <c r="Y43" i="9"/>
  <c r="M41" i="9"/>
  <c r="V59" i="9"/>
  <c r="AA53" i="9"/>
  <c r="F48" i="9"/>
  <c r="F44" i="9"/>
  <c r="Y40" i="9"/>
  <c r="O57" i="9"/>
  <c r="T51" i="9"/>
  <c r="F46" i="9"/>
  <c r="Y42" i="9"/>
  <c r="R39" i="9"/>
  <c r="U50" i="9"/>
  <c r="L42" i="9"/>
  <c r="X54" i="9"/>
  <c r="T44" i="9"/>
  <c r="M58" i="9"/>
  <c r="V46" i="9"/>
  <c r="E40" i="9"/>
  <c r="E50" i="9"/>
  <c r="B42" i="9"/>
  <c r="R49" i="9"/>
  <c r="K47" i="9"/>
  <c r="B44" i="9"/>
  <c r="S49" i="9"/>
  <c r="S43" i="9"/>
  <c r="I57" i="9"/>
  <c r="K52" i="9"/>
  <c r="M47" i="9"/>
  <c r="I54" i="9"/>
  <c r="T47" i="9"/>
  <c r="Z54" i="9"/>
  <c r="N49" i="9"/>
  <c r="U45" i="9"/>
  <c r="I43" i="9"/>
  <c r="W40" i="9"/>
  <c r="J58" i="9"/>
  <c r="P52" i="9"/>
  <c r="S46" i="9"/>
  <c r="K43" i="9"/>
  <c r="D40" i="9"/>
  <c r="D56" i="9"/>
  <c r="H50" i="9"/>
  <c r="K45" i="9"/>
  <c r="D42" i="9"/>
  <c r="O59" i="9"/>
  <c r="X47" i="9"/>
  <c r="U40" i="9"/>
  <c r="AA51" i="9"/>
  <c r="C43" i="9"/>
  <c r="P55" i="9"/>
  <c r="C45" i="9"/>
  <c r="Y58" i="9"/>
  <c r="G47" i="9"/>
  <c r="L40" i="9"/>
  <c r="U59" i="9"/>
  <c r="Y49" i="9"/>
  <c r="S57" i="9"/>
  <c r="H47" i="9"/>
  <c r="C42" i="9"/>
  <c r="L55" i="9"/>
  <c r="T41" i="9"/>
  <c r="F53" i="9"/>
  <c r="M40" i="9"/>
  <c r="W57" i="9"/>
  <c r="V39" i="9"/>
  <c r="D53" i="9"/>
  <c r="C56" i="9"/>
  <c r="E51" i="9"/>
  <c r="G59" i="9"/>
  <c r="R52" i="9"/>
  <c r="P59" i="9"/>
  <c r="J53" i="9"/>
  <c r="L48" i="9"/>
  <c r="E45" i="9"/>
  <c r="S42" i="9"/>
  <c r="G40" i="9"/>
  <c r="Y56" i="9"/>
  <c r="C51" i="9"/>
  <c r="W45" i="9"/>
  <c r="P42" i="9"/>
  <c r="H39" i="9"/>
  <c r="Q54" i="9"/>
  <c r="V48" i="9"/>
  <c r="P44" i="9"/>
  <c r="H41" i="9"/>
  <c r="R56" i="9"/>
  <c r="S45" i="9"/>
  <c r="D39" i="9"/>
  <c r="C49" i="9"/>
  <c r="L41" i="9"/>
  <c r="Q52" i="9"/>
  <c r="L43" i="9"/>
  <c r="AA55" i="9"/>
  <c r="J45" i="9"/>
  <c r="W54" i="9"/>
  <c r="P57" i="9"/>
  <c r="B51" i="9"/>
  <c r="Z51" i="9"/>
  <c r="O44" i="9"/>
  <c r="Q39" i="9"/>
  <c r="B45" i="9"/>
  <c r="Z58" i="9"/>
  <c r="T43" i="9"/>
  <c r="T53" i="9"/>
  <c r="J46" i="9"/>
  <c r="V41" i="9"/>
  <c r="AC95" i="10"/>
  <c r="AB95" i="10"/>
  <c r="AB45" i="9" l="1"/>
  <c r="AB51" i="9"/>
  <c r="AC49" i="9"/>
  <c r="AC43" i="9"/>
  <c r="AC42" i="10"/>
  <c r="AC56" i="10"/>
  <c r="F63" i="5"/>
  <c r="AB43" i="5"/>
  <c r="I63" i="8"/>
  <c r="T63" i="8"/>
  <c r="AC50" i="8"/>
  <c r="AC45" i="10"/>
  <c r="V63" i="9"/>
  <c r="W63" i="9"/>
  <c r="E63" i="9"/>
  <c r="AC44" i="9"/>
  <c r="AB56" i="10"/>
  <c r="AC43" i="10"/>
  <c r="AC57" i="10"/>
  <c r="AB52" i="5"/>
  <c r="AC42" i="8"/>
  <c r="AB58" i="8"/>
  <c r="R63" i="5"/>
  <c r="AB46" i="8"/>
  <c r="H63" i="9"/>
  <c r="Y63" i="9"/>
  <c r="AB58" i="9"/>
  <c r="AB53" i="10"/>
  <c r="AB50" i="10"/>
  <c r="AB52" i="10"/>
  <c r="AC58" i="10"/>
  <c r="AB54" i="10"/>
  <c r="AA63" i="10"/>
  <c r="AC59" i="10"/>
  <c r="K63" i="10"/>
  <c r="AB47" i="10"/>
  <c r="H63" i="10"/>
  <c r="AC52" i="5"/>
  <c r="X63" i="5"/>
  <c r="AB51" i="8"/>
  <c r="N63" i="8"/>
  <c r="J63" i="8"/>
  <c r="AC53" i="8"/>
  <c r="G63" i="8"/>
  <c r="AB57" i="8"/>
  <c r="AC43" i="8"/>
  <c r="Q63" i="9"/>
  <c r="D63" i="9"/>
  <c r="AB42" i="9"/>
  <c r="U63" i="9"/>
  <c r="P63" i="9"/>
  <c r="AB54" i="9"/>
  <c r="Z63" i="9"/>
  <c r="S63" i="9"/>
  <c r="T63" i="9"/>
  <c r="L63" i="9"/>
  <c r="AB56" i="9"/>
  <c r="AB49" i="10"/>
  <c r="U63" i="10"/>
  <c r="AC41" i="10"/>
  <c r="I63" i="10"/>
  <c r="AC50" i="10"/>
  <c r="AC40" i="10"/>
  <c r="AB57" i="10"/>
  <c r="AB59" i="10"/>
  <c r="Z63" i="10"/>
  <c r="AB41" i="10"/>
  <c r="AB42" i="10"/>
  <c r="AC44" i="10"/>
  <c r="L63" i="10"/>
  <c r="N63" i="10"/>
  <c r="AB51" i="10"/>
  <c r="AB58" i="5"/>
  <c r="AC51" i="5"/>
  <c r="AC60" i="5"/>
  <c r="AC58" i="5"/>
  <c r="AB51" i="5"/>
  <c r="P63" i="5"/>
  <c r="AB53" i="5"/>
  <c r="AC40" i="5"/>
  <c r="C63" i="5"/>
  <c r="AB41" i="5"/>
  <c r="AC47" i="5"/>
  <c r="J63" i="5"/>
  <c r="L63" i="5"/>
  <c r="AB60" i="5"/>
  <c r="AC56" i="5"/>
  <c r="AC42" i="5"/>
  <c r="AB46" i="5"/>
  <c r="AC44" i="5"/>
  <c r="AB41" i="8"/>
  <c r="AC55" i="8"/>
  <c r="AB50" i="8"/>
  <c r="AC46" i="8"/>
  <c r="AB48" i="8"/>
  <c r="O63" i="8"/>
  <c r="AB42" i="8"/>
  <c r="E63" i="8"/>
  <c r="R63" i="8"/>
  <c r="AC59" i="8"/>
  <c r="AC52" i="8"/>
  <c r="AB45" i="8"/>
  <c r="AA63" i="8"/>
  <c r="P63" i="8"/>
  <c r="C63" i="8"/>
  <c r="AC39" i="8"/>
  <c r="AC40" i="8"/>
  <c r="K63" i="8"/>
  <c r="AC47" i="8"/>
  <c r="F63" i="8"/>
  <c r="AC51" i="8"/>
  <c r="B63" i="8"/>
  <c r="AB39" i="8"/>
  <c r="M63" i="8"/>
  <c r="AC49" i="8"/>
  <c r="AB56" i="8"/>
  <c r="W63" i="8"/>
  <c r="AB48" i="9"/>
  <c r="V63" i="10"/>
  <c r="X63" i="10"/>
  <c r="AC46" i="10"/>
  <c r="W63" i="5"/>
  <c r="AC42" i="9"/>
  <c r="R63" i="9"/>
  <c r="F63" i="9"/>
  <c r="O63" i="9"/>
  <c r="N63" i="9"/>
  <c r="AB57" i="9"/>
  <c r="G63" i="9"/>
  <c r="AC46" i="9"/>
  <c r="K63" i="9"/>
  <c r="AC57" i="9"/>
  <c r="AC55" i="9"/>
  <c r="M63" i="9"/>
  <c r="AB47" i="9"/>
  <c r="AC50" i="9"/>
  <c r="AC59" i="9"/>
  <c r="AC39" i="10"/>
  <c r="C63" i="10"/>
  <c r="AC60" i="10"/>
  <c r="O63" i="10"/>
  <c r="G63" i="10"/>
  <c r="AB40" i="10"/>
  <c r="AC49" i="10"/>
  <c r="AC53" i="10"/>
  <c r="AB55" i="10"/>
  <c r="AC51" i="10"/>
  <c r="AB43" i="10"/>
  <c r="M63" i="10"/>
  <c r="B63" i="10"/>
  <c r="AB39" i="10"/>
  <c r="AB58" i="10"/>
  <c r="AB60" i="10"/>
  <c r="P63" i="10"/>
  <c r="AB48" i="10"/>
  <c r="S63" i="10"/>
  <c r="AC47" i="10"/>
  <c r="AB50" i="5"/>
  <c r="M63" i="5"/>
  <c r="AC54" i="5"/>
  <c r="AC46" i="5"/>
  <c r="AB42" i="5"/>
  <c r="AB45" i="5"/>
  <c r="Y63" i="5"/>
  <c r="AC49" i="5"/>
  <c r="D63" i="5"/>
  <c r="AB49" i="5"/>
  <c r="K63" i="5"/>
  <c r="T63" i="5"/>
  <c r="AB55" i="5"/>
  <c r="Z63" i="5"/>
  <c r="L63" i="8"/>
  <c r="AB44" i="8"/>
  <c r="AB49" i="8"/>
  <c r="AC54" i="8"/>
  <c r="AC58" i="8"/>
  <c r="D63" i="8"/>
  <c r="AB55" i="8"/>
  <c r="AB43" i="8"/>
  <c r="AC56" i="8"/>
  <c r="AB53" i="8"/>
  <c r="X63" i="8"/>
  <c r="AB40" i="8"/>
  <c r="AC48" i="8"/>
  <c r="Y63" i="8"/>
  <c r="AC54" i="9"/>
  <c r="AA63" i="9"/>
  <c r="X63" i="9"/>
  <c r="AC52" i="9"/>
  <c r="E63" i="10"/>
  <c r="J63" i="10"/>
  <c r="AC55" i="10"/>
  <c r="H63" i="5"/>
  <c r="AC48" i="5"/>
  <c r="AC41" i="5"/>
  <c r="AB54" i="5"/>
  <c r="Q63" i="5"/>
  <c r="S63" i="8"/>
  <c r="AC56" i="9"/>
  <c r="AC45" i="9"/>
  <c r="AB44" i="9"/>
  <c r="AB55" i="9"/>
  <c r="AB46" i="9"/>
  <c r="J63" i="9"/>
  <c r="AB50" i="9"/>
  <c r="AC48" i="9"/>
  <c r="AB49" i="9"/>
  <c r="AC51" i="9"/>
  <c r="AB39" i="9"/>
  <c r="B63" i="9"/>
  <c r="AC47" i="9"/>
  <c r="AB40" i="9"/>
  <c r="I63" i="9"/>
  <c r="AB43" i="9"/>
  <c r="AB41" i="9"/>
  <c r="AC41" i="9"/>
  <c r="AC39" i="9"/>
  <c r="C63" i="9"/>
  <c r="AC40" i="9"/>
  <c r="AB53" i="9"/>
  <c r="AB59" i="9"/>
  <c r="AB52" i="9"/>
  <c r="AC58" i="9"/>
  <c r="AC53" i="9"/>
  <c r="R63" i="10"/>
  <c r="Q63" i="10"/>
  <c r="AB45" i="10"/>
  <c r="AB46" i="10"/>
  <c r="AB44" i="10"/>
  <c r="T63" i="10"/>
  <c r="F63" i="10"/>
  <c r="AC54" i="10"/>
  <c r="AC48" i="10"/>
  <c r="Y63" i="10"/>
  <c r="W63" i="10"/>
  <c r="AC52" i="10"/>
  <c r="D63" i="10"/>
  <c r="AC53" i="5"/>
  <c r="E63" i="5"/>
  <c r="AC59" i="5"/>
  <c r="S63" i="5"/>
  <c r="U63" i="5"/>
  <c r="AB40" i="5"/>
  <c r="B63" i="5"/>
  <c r="AC50" i="5"/>
  <c r="AC55" i="5"/>
  <c r="AB56" i="5"/>
  <c r="AB57" i="5"/>
  <c r="AC45" i="5"/>
  <c r="I63" i="5"/>
  <c r="AB48" i="5"/>
  <c r="AB59" i="5"/>
  <c r="AC57" i="5"/>
  <c r="G63" i="5"/>
  <c r="AB47" i="5"/>
  <c r="O63" i="5"/>
  <c r="N63" i="5"/>
  <c r="V63" i="5"/>
  <c r="AC43" i="5"/>
  <c r="AB44" i="5"/>
  <c r="AA63" i="5"/>
  <c r="AB47" i="8"/>
  <c r="AC45" i="8"/>
  <c r="AC57" i="8"/>
  <c r="U63" i="8"/>
  <c r="V63" i="8"/>
  <c r="Z63" i="8"/>
  <c r="H63" i="8"/>
  <c r="AC41" i="8"/>
  <c r="AB54" i="8"/>
  <c r="AB52" i="8"/>
  <c r="AC44" i="8"/>
  <c r="Q63" i="8"/>
  <c r="AB59" i="8"/>
  <c r="AC63" i="5" l="1"/>
  <c r="AC64" i="5" s="1"/>
  <c r="AB63" i="5"/>
  <c r="AB64" i="5" s="1"/>
  <c r="AC64" i="10"/>
  <c r="AC63" i="8"/>
  <c r="AC64" i="8" s="1"/>
  <c r="AB63" i="10"/>
  <c r="AB64" i="10" s="1"/>
  <c r="AC63" i="9"/>
  <c r="AC64" i="9" s="1"/>
  <c r="AB63" i="9"/>
  <c r="AB64" i="9" s="1"/>
  <c r="AB63" i="8"/>
  <c r="AB64" i="8" s="1"/>
</calcChain>
</file>

<file path=xl/sharedStrings.xml><?xml version="1.0" encoding="utf-8"?>
<sst xmlns="http://schemas.openxmlformats.org/spreadsheetml/2006/main" count="7881" uniqueCount="90">
  <si>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</si>
  <si>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</si>
  <si>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</si>
  <si>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</si>
  <si>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</si>
  <si>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</si>
  <si>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</si>
  <si>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</si>
  <si>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</si>
  <si>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</si>
  <si>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</si>
  <si>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</si>
  <si>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</si>
  <si>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</si>
  <si>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</si>
  <si>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</si>
  <si>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</si>
  <si>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</si>
  <si>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</si>
  <si>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</si>
  <si>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</si>
  <si>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</si>
  <si>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</si>
  <si>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</si>
  <si>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09:00 - 09:59</t>
  </si>
  <si>
    <t>06:00 - 06:59</t>
  </si>
  <si>
    <t>TOTAL</t>
  </si>
  <si>
    <t>PM PEAK</t>
  </si>
  <si>
    <t>10:00 - 10:59</t>
  </si>
  <si>
    <t>11:00 - 11:59</t>
  </si>
  <si>
    <t>17:00 - 17:59</t>
  </si>
  <si>
    <t>12:00 - 12:59</t>
  </si>
  <si>
    <t>18:00 - 18:59</t>
  </si>
  <si>
    <t>13:00 - 13:59</t>
  </si>
  <si>
    <t>19:00 - 19:59</t>
  </si>
  <si>
    <t>14:00 - 14:59</t>
  </si>
  <si>
    <t>15:00 - 15:59</t>
  </si>
  <si>
    <t>16:00 - 16:59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</si>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</sst>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165" fontId="17" fillId="0" borderId="57" xfId="1" quotePrefix="1" applyNumberFormat="1" applyFont="1" applyFill="1" applyBorder="1" applyAlignment="1">
      <alignment horizontal="center" vertical="center"/>
    </xf>
    <xf numFmtId="165" fontId="17" fillId="0" borderId="56" xfId="1" quotePrefix="1" applyNumberFormat="1" applyFont="1" applyFill="1" applyBorder="1" applyAlignment="1">
      <alignment horizontal="center" vertical="center"/>
    </xf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70" fontId="19" fillId="0" borderId="56" xfId="0" applyNumberFormat="1" applyFont="1" applyFill="1" applyBorder="1" applyAlignment="1">
      <alignment horizontal="center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65" fontId="17" fillId="0" borderId="59" xfId="1" quotePrefix="1" applyNumberFormat="1" applyFont="1" applyFill="1" applyBorder="1" applyAlignment="1">
      <alignment horizontal="center" vertical="center"/>
    </xf>
    <xf numFmtId="170" fontId="19" fillId="0" borderId="55" xfId="0" applyNumberFormat="1" applyFont="1" applyFill="1" applyBorder="1" applyAlignment="1">
      <alignment horizontal="center"/>
    </xf>
    <xf numFmtId="165" fontId="17" fillId="0" borderId="58" xfId="1" quotePrefix="1" applyNumberFormat="1" applyFont="1" applyFill="1" applyBorder="1" applyAlignment="1">
      <alignment horizontal="center" vertical="center"/>
    </xf>
    <xf numFmtId="165" fontId="17" fillId="0" borderId="55" xfId="1" quotePrefix="1" applyNumberFormat="1" applyFont="1" applyFill="1" applyBorder="1" applyAlignment="1">
      <alignment horizontal="center" vertical="center"/>
    </xf>
    <xf numFmtId="170" fontId="20" fillId="0" borderId="0" xfId="5" applyNumberFormat="1" applyFont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0" fontId="0" fillId="0" borderId="0" xfId="0" applyFont="1" applyFill="1"/>
    <xf numFmtId="49" fontId="7" fillId="0" borderId="17" xfId="0" applyNumberFormat="1" applyFont="1" applyFill="1" applyBorder="1" applyAlignment="1">
      <alignment horizontal="center"/>
    </xf>
    <xf numFmtId="49" fontId="7" fillId="0" borderId="2" xfId="0" applyNumberFormat="1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65" fontId="8" fillId="0" borderId="2" xfId="1" applyNumberFormat="1" applyFont="1" applyFill="1" applyBorder="1" applyAlignment="1">
      <alignment horizontal="right"/>
    </xf>
    <xf numFmtId="171" fontId="7" fillId="0" borderId="1" xfId="0" applyNumberFormat="1" applyFont="1" applyFill="1" applyBorder="1" applyAlignment="1">
      <alignment horizontal="center"/>
    </xf>
    <xf numFmtId="171" fontId="7" fillId="0" borderId="2" xfId="0" applyNumberFormat="1" applyFont="1" applyFill="1" applyBorder="1" applyAlignment="1">
      <alignment horizontal="center"/>
    </xf>
    <xf numFmtId="165" fontId="7" fillId="0" borderId="60" xfId="1" applyNumberFormat="1" applyFont="1" applyFill="1" applyBorder="1" applyAlignment="1">
      <alignment horizontal="right"/>
    </xf>
    <xf numFmtId="165" fontId="7" fillId="0" borderId="61" xfId="1" applyNumberFormat="1" applyFont="1" applyFill="1" applyBorder="1" applyAlignment="1">
      <alignment horizontal="right"/>
    </xf>
    <xf numFmtId="0" fontId="7" fillId="0" borderId="31" xfId="0" applyFont="1" applyFill="1" applyBorder="1" applyAlignment="1">
      <alignment horizontal="right"/>
    </xf>
    <xf numFmtId="0" fontId="7" fillId="0" borderId="62" xfId="0" applyFont="1" applyFill="1" applyBorder="1" applyAlignment="1">
      <alignment horizontal="right"/>
    </xf>
    <xf numFmtId="0" fontId="7" fillId="0" borderId="60" xfId="0" applyFont="1" applyFill="1" applyBorder="1" applyAlignment="1">
      <alignment horizontal="right"/>
    </xf>
    <xf numFmtId="0" fontId="7" fillId="0" borderId="61" xfId="0" applyFont="1" applyFill="1" applyBorder="1" applyAlignment="1">
      <alignment horizontal="right"/>
    </xf>
    <xf numFmtId="0" fontId="7" fillId="0" borderId="63" xfId="0" applyFont="1" applyFill="1" applyBorder="1" applyAlignment="1">
      <alignment horizontal="right"/>
    </xf>
    <xf numFmtId="0" fontId="7" fillId="0" borderId="32" xfId="0" applyFont="1" applyFill="1" applyBorder="1" applyAlignment="1">
      <alignment horizontal="right"/>
    </xf>
    <xf numFmtId="3" fontId="7" fillId="0" borderId="31" xfId="0" applyNumberFormat="1" applyFont="1" applyFill="1" applyBorder="1" applyAlignment="1">
      <alignment horizontal="right"/>
    </xf>
    <xf numFmtId="3" fontId="7" fillId="0" borderId="60" xfId="0" applyNumberFormat="1" applyFont="1" applyFill="1" applyBorder="1" applyAlignment="1">
      <alignment horizontal="right"/>
    </xf>
    <xf numFmtId="3" fontId="7" fillId="0" borderId="28" xfId="0" applyNumberFormat="1" applyFont="1" applyFill="1" applyBorder="1" applyAlignment="1">
      <alignment horizontal="right"/>
    </xf>
    <xf numFmtId="3" fontId="7" fillId="0" borderId="23" xfId="0" applyNumberFormat="1" applyFont="1" applyFill="1" applyBorder="1" applyAlignment="1">
      <alignment horizontal="right"/>
    </xf>
    <xf numFmtId="0" fontId="5" fillId="0" borderId="24" xfId="0" applyFont="1" applyFill="1" applyBorder="1" applyAlignment="1">
      <alignment horizontal="center"/>
    </xf>
    <xf numFmtId="3" fontId="7" fillId="0" borderId="35" xfId="1" applyNumberFormat="1" applyFont="1" applyFill="1" applyBorder="1" applyAlignment="1">
      <alignment horizontal="right"/>
    </xf>
    <xf numFmtId="3" fontId="7" fillId="0" borderId="29" xfId="0" applyNumberFormat="1" applyFont="1" applyFill="1" applyBorder="1" applyAlignment="1">
      <alignment horizontal="right"/>
    </xf>
    <xf numFmtId="3" fontId="7" fillId="0" borderId="35" xfId="0" applyNumberFormat="1" applyFont="1" applyFill="1" applyBorder="1" applyAlignment="1">
      <alignment horizontal="right"/>
    </xf>
    <xf numFmtId="3" fontId="7" fillId="0" borderId="3" xfId="0" applyNumberFormat="1" applyFont="1" applyFill="1" applyBorder="1" applyAlignment="1">
      <alignment horizontal="right"/>
    </xf>
    <xf numFmtId="3" fontId="7" fillId="0" borderId="15" xfId="0" applyNumberFormat="1" applyFont="1" applyFill="1" applyBorder="1" applyAlignment="1">
      <alignment horizontal="right"/>
    </xf>
    <xf numFmtId="3" fontId="8" fillId="0" borderId="29" xfId="1" applyNumberFormat="1" applyFont="1" applyFill="1" applyBorder="1" applyAlignment="1">
      <alignment horizontal="right"/>
    </xf>
    <xf numFmtId="3" fontId="8" fillId="0" borderId="35" xfId="1" applyNumberFormat="1" applyFont="1" applyFill="1" applyBorder="1" applyAlignment="1">
      <alignment horizontal="right"/>
    </xf>
    <xf numFmtId="3" fontId="8" fillId="0" borderId="23" xfId="0" applyNumberFormat="1" applyFont="1" applyFill="1" applyBorder="1" applyAlignment="1">
      <alignment horizontal="right"/>
    </xf>
    <xf numFmtId="3" fontId="8" fillId="0" borderId="29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3" fontId="7" fillId="0" borderId="3" xfId="1" applyNumberFormat="1" applyFont="1" applyFill="1" applyBorder="1" applyAlignment="1">
      <alignment horizontal="right"/>
    </xf>
    <xf numFmtId="3" fontId="8" fillId="0" borderId="3" xfId="1" applyNumberFormat="1" applyFont="1" applyFill="1" applyBorder="1" applyAlignment="1">
      <alignment horizontal="right"/>
    </xf>
    <xf numFmtId="0" fontId="8" fillId="0" borderId="3" xfId="1" applyNumberFormat="1" applyFont="1" applyFill="1" applyBorder="1" applyAlignment="1">
      <alignment horizontal="right"/>
    </xf>
    <xf numFmtId="0" fontId="8" fillId="0" borderId="35" xfId="1" applyNumberFormat="1" applyFont="1" applyFill="1" applyBorder="1" applyAlignment="1">
      <alignment horizontal="right"/>
    </xf>
    <xf numFmtId="0" fontId="8" fillId="0" borderId="28" xfId="0" applyNumberFormat="1" applyFont="1" applyFill="1" applyBorder="1" applyAlignment="1">
      <alignment horizontal="right"/>
    </xf>
    <xf numFmtId="0" fontId="8" fillId="0" borderId="23" xfId="0" applyNumberFormat="1" applyFont="1" applyFill="1" applyBorder="1" applyAlignment="1">
      <alignment horizontal="right"/>
    </xf>
    <xf numFmtId="0" fontId="8" fillId="0" borderId="29" xfId="0" applyNumberFormat="1" applyFont="1" applyFill="1" applyBorder="1" applyAlignment="1">
      <alignment horizontal="right"/>
    </xf>
    <xf numFmtId="0" fontId="8" fillId="0" borderId="35" xfId="0" applyNumberFormat="1" applyFont="1" applyFill="1" applyBorder="1" applyAlignment="1">
      <alignment horizontal="right"/>
    </xf>
    <xf numFmtId="0" fontId="8" fillId="0" borderId="3" xfId="0" applyNumberFormat="1" applyFont="1" applyFill="1" applyBorder="1" applyAlignment="1">
      <alignment horizontal="right"/>
    </xf>
    <xf numFmtId="0" fontId="8" fillId="0" borderId="15" xfId="0" applyNumberFormat="1" applyFont="1" applyFill="1" applyBorder="1" applyAlignment="1">
      <alignment horizontal="right"/>
    </xf>
    <xf numFmtId="3" fontId="0" fillId="0" borderId="0" xfId="0" applyNumberFormat="1" applyFont="1" applyFill="1"/>
    <xf numFmtId="165" fontId="0" fillId="0" borderId="0" xfId="1" applyNumberFormat="1" applyFont="1" applyFill="1"/>
    <xf numFmtId="0" fontId="5" fillId="0" borderId="52" xfId="0" applyFont="1" applyFill="1" applyBorder="1"/>
    <xf numFmtId="0" fontId="5" fillId="0" borderId="35" xfId="0" applyFont="1" applyFill="1" applyBorder="1"/>
    <xf numFmtId="0" fontId="5" fillId="0" borderId="28" xfId="0" applyFont="1" applyFill="1" applyBorder="1"/>
    <xf numFmtId="0" fontId="5" fillId="0" borderId="53" xfId="0" applyFont="1" applyFill="1" applyBorder="1"/>
    <xf numFmtId="0" fontId="5" fillId="0" borderId="54" xfId="0" applyFont="1" applyFill="1" applyBorder="1"/>
    <xf numFmtId="0" fontId="5" fillId="0" borderId="15" xfId="0" applyFont="1" applyFill="1" applyBorder="1"/>
    <xf numFmtId="3" fontId="5" fillId="0" borderId="28" xfId="0" applyNumberFormat="1" applyFont="1" applyFill="1" applyBorder="1"/>
    <xf numFmtId="3" fontId="5" fillId="0" borderId="52" xfId="0" applyNumberFormat="1" applyFont="1" applyFill="1" applyBorder="1"/>
    <xf numFmtId="165" fontId="5" fillId="0" borderId="54" xfId="1" applyNumberFormat="1" applyFont="1" applyFill="1" applyBorder="1"/>
    <xf numFmtId="165" fontId="5" fillId="0" borderId="15" xfId="1" applyNumberFormat="1" applyFont="1" applyFill="1" applyBorder="1"/>
    <xf numFmtId="0" fontId="15" fillId="3" borderId="0" xfId="0" applyFont="1" applyFill="1" applyBorder="1" applyAlignment="1">
      <alignment horizontal="left"/>
    </xf>
    <xf numFmtId="0" fontId="15" fillId="3" borderId="0" xfId="0" applyFont="1" applyFill="1"/>
    <xf numFmtId="0" fontId="16" fillId="3" borderId="0" xfId="0" applyFont="1" applyFill="1"/>
    <xf numFmtId="0" fontId="5" fillId="0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3" fillId="0" borderId="0" xfId="0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Q799" workbookViewId="0">
      <selection activeCell="M810" sqref="M810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6.140625" style="227" customWidth="1"/>
    <col min="4" max="4" width="6.7109375" style="227" customWidth="1"/>
    <col min="5" max="5" width="6.28515625" style="227" customWidth="1"/>
    <col min="6" max="6" width="6" style="227" customWidth="1"/>
    <col min="7" max="7" width="6.425781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6.4257812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60" width="9.140625" style="227" customWidth="1"/>
    <col min="61" max="61" width="11.7109375" style="227" customWidth="1"/>
    <col min="62" max="85" width="8.42578125" style="227" customWidth="1"/>
    <col min="86" max="87" width="8.42578125" style="228" customWidth="1"/>
    <col min="88" max="89" width="8.42578125" style="227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12" t="s">
        <v>0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  <c r="BI2" s="312" t="s">
        <v>0</v>
      </c>
      <c r="BJ2" s="312"/>
      <c r="BK2" s="312"/>
      <c r="BL2" s="312"/>
      <c r="BM2" s="312"/>
      <c r="BN2" s="312"/>
      <c r="BO2" s="312"/>
      <c r="BP2" s="312"/>
      <c r="BQ2" s="312"/>
      <c r="BR2" s="312"/>
      <c r="BS2" s="312"/>
      <c r="BT2" s="312"/>
      <c r="BU2" s="312"/>
      <c r="BV2" s="312"/>
      <c r="BW2" s="312"/>
      <c r="BX2" s="312"/>
      <c r="BY2" s="312"/>
      <c r="BZ2" s="312"/>
      <c r="CA2" s="312"/>
      <c r="CB2" s="312"/>
      <c r="CC2" s="312"/>
      <c r="CD2" s="312"/>
      <c r="CE2" s="312"/>
      <c r="CF2" s="312"/>
      <c r="CG2" s="312"/>
      <c r="CH2" s="312"/>
      <c r="CI2" s="312"/>
      <c r="CJ2" s="312"/>
      <c r="CK2" s="312"/>
    </row>
    <row r="5" spans="1:93" x14ac:dyDescent="0.2">
      <c r="A5" s="306">
        <v>43466</v>
      </c>
      <c r="B5" s="306"/>
      <c r="C5" s="306"/>
      <c r="D5" s="306"/>
      <c r="BI5" s="311">
        <f>A5</f>
        <v>43466</v>
      </c>
      <c r="BJ5" s="311"/>
      <c r="BK5" s="311"/>
      <c r="BL5" s="311"/>
    </row>
    <row r="6" spans="1:93" ht="13.5" thickBot="1" x14ac:dyDescent="0.25">
      <c r="AE6" s="242" t="s">
        <v>1</v>
      </c>
    </row>
    <row r="7" spans="1:93" ht="14.25" thickTop="1" thickBot="1" x14ac:dyDescent="0.25">
      <c r="A7" s="302" t="s">
        <v>2</v>
      </c>
      <c r="B7" s="304" t="s">
        <v>3</v>
      </c>
      <c r="C7" s="305"/>
      <c r="D7" s="304" t="s">
        <v>4</v>
      </c>
      <c r="E7" s="305"/>
      <c r="F7" s="304" t="s">
        <v>5</v>
      </c>
      <c r="G7" s="305"/>
      <c r="H7" s="304" t="s">
        <v>6</v>
      </c>
      <c r="I7" s="305"/>
      <c r="J7" s="304" t="s">
        <v>7</v>
      </c>
      <c r="K7" s="305"/>
      <c r="L7" s="304" t="s">
        <v>8</v>
      </c>
      <c r="M7" s="305"/>
      <c r="N7" s="304" t="s">
        <v>9</v>
      </c>
      <c r="O7" s="305"/>
      <c r="P7" s="304" t="s">
        <v>10</v>
      </c>
      <c r="Q7" s="305"/>
      <c r="R7" s="304" t="s">
        <v>11</v>
      </c>
      <c r="S7" s="305"/>
      <c r="T7" s="304" t="s">
        <v>12</v>
      </c>
      <c r="U7" s="305"/>
      <c r="V7" s="304" t="s">
        <v>13</v>
      </c>
      <c r="W7" s="305"/>
      <c r="X7" s="304" t="s">
        <v>14</v>
      </c>
      <c r="Y7" s="305"/>
      <c r="Z7" s="307" t="s">
        <v>15</v>
      </c>
      <c r="AA7" s="308"/>
      <c r="AB7" s="309" t="s">
        <v>16</v>
      </c>
      <c r="AC7" s="310"/>
      <c r="AE7" s="302" t="s">
        <v>2</v>
      </c>
      <c r="AF7" s="304" t="s">
        <v>3</v>
      </c>
      <c r="AG7" s="305"/>
      <c r="AH7" s="304" t="s">
        <v>4</v>
      </c>
      <c r="AI7" s="305"/>
      <c r="AJ7" s="304" t="s">
        <v>5</v>
      </c>
      <c r="AK7" s="305"/>
      <c r="AL7" s="304" t="s">
        <v>6</v>
      </c>
      <c r="AM7" s="305"/>
      <c r="AN7" s="304" t="s">
        <v>7</v>
      </c>
      <c r="AO7" s="305"/>
      <c r="AP7" s="304" t="s">
        <v>8</v>
      </c>
      <c r="AQ7" s="305"/>
      <c r="AR7" s="304" t="s">
        <v>9</v>
      </c>
      <c r="AS7" s="305"/>
      <c r="AT7" s="304" t="s">
        <v>10</v>
      </c>
      <c r="AU7" s="305"/>
      <c r="AV7" s="304" t="s">
        <v>11</v>
      </c>
      <c r="AW7" s="305"/>
      <c r="AX7" s="304" t="s">
        <v>12</v>
      </c>
      <c r="AY7" s="305"/>
      <c r="AZ7" s="304" t="s">
        <v>13</v>
      </c>
      <c r="BA7" s="305"/>
      <c r="BB7" s="304" t="s">
        <v>14</v>
      </c>
      <c r="BC7" s="305"/>
      <c r="BD7" s="307" t="s">
        <v>15</v>
      </c>
      <c r="BE7" s="308"/>
      <c r="BF7" s="309" t="s">
        <v>16</v>
      </c>
      <c r="BG7" s="310"/>
      <c r="BH7" s="246"/>
      <c r="BI7" s="302" t="s">
        <v>2</v>
      </c>
      <c r="BJ7" s="304" t="s">
        <v>3</v>
      </c>
      <c r="BK7" s="305"/>
      <c r="BL7" s="304" t="s">
        <v>4</v>
      </c>
      <c r="BM7" s="305"/>
      <c r="BN7" s="304" t="s">
        <v>5</v>
      </c>
      <c r="BO7" s="305"/>
      <c r="BP7" s="304" t="s">
        <v>6</v>
      </c>
      <c r="BQ7" s="305"/>
      <c r="BR7" s="304" t="s">
        <v>7</v>
      </c>
      <c r="BS7" s="305"/>
      <c r="BT7" s="304" t="s">
        <v>8</v>
      </c>
      <c r="BU7" s="305"/>
      <c r="BV7" s="304" t="s">
        <v>9</v>
      </c>
      <c r="BW7" s="305"/>
      <c r="BX7" s="304" t="s">
        <v>10</v>
      </c>
      <c r="BY7" s="305"/>
      <c r="BZ7" s="304" t="s">
        <v>11</v>
      </c>
      <c r="CA7" s="305"/>
      <c r="CB7" s="304" t="s">
        <v>12</v>
      </c>
      <c r="CC7" s="305"/>
      <c r="CD7" s="304" t="s">
        <v>13</v>
      </c>
      <c r="CE7" s="305"/>
      <c r="CF7" s="304" t="s">
        <v>14</v>
      </c>
      <c r="CG7" s="305"/>
      <c r="CH7" s="307" t="s">
        <v>15</v>
      </c>
      <c r="CI7" s="308"/>
      <c r="CJ7" s="304" t="s">
        <v>16</v>
      </c>
      <c r="CK7" s="305"/>
    </row>
    <row r="8" spans="1:93" ht="15" thickTop="1" thickBot="1" x14ac:dyDescent="0.3">
      <c r="A8" s="303"/>
      <c r="B8" s="113" t="s">
        <v>17</v>
      </c>
      <c r="C8" s="114" t="s">
        <v>18</v>
      </c>
      <c r="D8" s="115" t="s">
        <v>17</v>
      </c>
      <c r="E8" s="116" t="s">
        <v>18</v>
      </c>
      <c r="F8" s="113" t="s">
        <v>17</v>
      </c>
      <c r="G8" s="114" t="s">
        <v>18</v>
      </c>
      <c r="H8" s="115" t="s">
        <v>17</v>
      </c>
      <c r="I8" s="116" t="s">
        <v>18</v>
      </c>
      <c r="J8" s="113" t="s">
        <v>17</v>
      </c>
      <c r="K8" s="114" t="s">
        <v>18</v>
      </c>
      <c r="L8" s="115" t="s">
        <v>17</v>
      </c>
      <c r="M8" s="113" t="s">
        <v>18</v>
      </c>
      <c r="N8" s="117" t="s">
        <v>17</v>
      </c>
      <c r="O8" s="118" t="s">
        <v>18</v>
      </c>
      <c r="P8" s="113" t="s">
        <v>17</v>
      </c>
      <c r="Q8" s="114" t="s">
        <v>18</v>
      </c>
      <c r="R8" s="115" t="s">
        <v>17</v>
      </c>
      <c r="S8" s="116" t="s">
        <v>18</v>
      </c>
      <c r="T8" s="113" t="s">
        <v>17</v>
      </c>
      <c r="U8" s="114" t="s">
        <v>18</v>
      </c>
      <c r="V8" s="115" t="s">
        <v>17</v>
      </c>
      <c r="W8" s="116" t="s">
        <v>18</v>
      </c>
      <c r="X8" s="113" t="s">
        <v>17</v>
      </c>
      <c r="Y8" s="114" t="s">
        <v>18</v>
      </c>
      <c r="Z8" s="26" t="s">
        <v>17</v>
      </c>
      <c r="AA8" s="119" t="s">
        <v>18</v>
      </c>
      <c r="AB8" s="173" t="s">
        <v>17</v>
      </c>
      <c r="AC8" s="174" t="s">
        <v>18</v>
      </c>
      <c r="AE8" s="303"/>
      <c r="AF8" s="113" t="s">
        <v>17</v>
      </c>
      <c r="AG8" s="114" t="s">
        <v>18</v>
      </c>
      <c r="AH8" s="115" t="s">
        <v>17</v>
      </c>
      <c r="AI8" s="116" t="s">
        <v>18</v>
      </c>
      <c r="AJ8" s="113" t="s">
        <v>17</v>
      </c>
      <c r="AK8" s="114" t="s">
        <v>18</v>
      </c>
      <c r="AL8" s="115" t="s">
        <v>17</v>
      </c>
      <c r="AM8" s="116" t="s">
        <v>18</v>
      </c>
      <c r="AN8" s="113" t="s">
        <v>17</v>
      </c>
      <c r="AO8" s="114" t="s">
        <v>18</v>
      </c>
      <c r="AP8" s="115" t="s">
        <v>17</v>
      </c>
      <c r="AQ8" s="113" t="s">
        <v>18</v>
      </c>
      <c r="AR8" s="117" t="s">
        <v>17</v>
      </c>
      <c r="AS8" s="118" t="s">
        <v>18</v>
      </c>
      <c r="AT8" s="113" t="s">
        <v>17</v>
      </c>
      <c r="AU8" s="114" t="s">
        <v>18</v>
      </c>
      <c r="AV8" s="115" t="s">
        <v>17</v>
      </c>
      <c r="AW8" s="116" t="s">
        <v>18</v>
      </c>
      <c r="AX8" s="113" t="s">
        <v>17</v>
      </c>
      <c r="AY8" s="114" t="s">
        <v>18</v>
      </c>
      <c r="AZ8" s="115" t="s">
        <v>17</v>
      </c>
      <c r="BA8" s="116" t="s">
        <v>18</v>
      </c>
      <c r="BB8" s="113" t="s">
        <v>17</v>
      </c>
      <c r="BC8" s="114" t="s">
        <v>18</v>
      </c>
      <c r="BD8" s="26" t="s">
        <v>17</v>
      </c>
      <c r="BE8" s="119" t="s">
        <v>18</v>
      </c>
      <c r="BF8" s="173" t="s">
        <v>17</v>
      </c>
      <c r="BG8" s="174" t="s">
        <v>18</v>
      </c>
      <c r="BH8" s="247"/>
      <c r="BI8" s="303"/>
      <c r="BJ8" s="113" t="s">
        <v>17</v>
      </c>
      <c r="BK8" s="114" t="s">
        <v>18</v>
      </c>
      <c r="BL8" s="115" t="s">
        <v>17</v>
      </c>
      <c r="BM8" s="116" t="s">
        <v>18</v>
      </c>
      <c r="BN8" s="113" t="s">
        <v>17</v>
      </c>
      <c r="BO8" s="114" t="s">
        <v>18</v>
      </c>
      <c r="BP8" s="115" t="s">
        <v>17</v>
      </c>
      <c r="BQ8" s="116" t="s">
        <v>18</v>
      </c>
      <c r="BR8" s="113" t="s">
        <v>17</v>
      </c>
      <c r="BS8" s="114" t="s">
        <v>18</v>
      </c>
      <c r="BT8" s="115" t="s">
        <v>17</v>
      </c>
      <c r="BU8" s="113" t="s">
        <v>18</v>
      </c>
      <c r="BV8" s="117" t="s">
        <v>17</v>
      </c>
      <c r="BW8" s="118" t="s">
        <v>18</v>
      </c>
      <c r="BX8" s="113" t="s">
        <v>17</v>
      </c>
      <c r="BY8" s="114" t="s">
        <v>18</v>
      </c>
      <c r="BZ8" s="115" t="s">
        <v>17</v>
      </c>
      <c r="CA8" s="116" t="s">
        <v>18</v>
      </c>
      <c r="CB8" s="113" t="s">
        <v>17</v>
      </c>
      <c r="CC8" s="114" t="s">
        <v>18</v>
      </c>
      <c r="CD8" s="115" t="s">
        <v>17</v>
      </c>
      <c r="CE8" s="116" t="s">
        <v>18</v>
      </c>
      <c r="CF8" s="113" t="s">
        <v>17</v>
      </c>
      <c r="CG8" s="114" t="s">
        <v>18</v>
      </c>
      <c r="CH8" s="26" t="s">
        <v>17</v>
      </c>
      <c r="CI8" s="119" t="s">
        <v>18</v>
      </c>
      <c r="CJ8" s="117" t="s">
        <v>17</v>
      </c>
      <c r="CK8" s="118" t="s">
        <v>18</v>
      </c>
    </row>
    <row r="9" spans="1:93" ht="13.5" thickTop="1" x14ac:dyDescent="0.2">
      <c r="A9" s="243" t="s">
        <v>19</v>
      </c>
      <c r="B9" s="123"/>
      <c r="C9" s="186"/>
      <c r="D9" s="124"/>
      <c r="E9" s="177"/>
      <c r="F9" s="123"/>
      <c r="G9" s="125"/>
      <c r="H9" s="124"/>
      <c r="I9" s="177"/>
      <c r="J9" s="123"/>
      <c r="K9" s="125"/>
      <c r="L9" s="124"/>
      <c r="M9" s="123"/>
      <c r="N9" s="176"/>
      <c r="O9" s="178"/>
      <c r="P9" s="123"/>
      <c r="Q9" s="125"/>
      <c r="R9" s="124"/>
      <c r="S9" s="177"/>
      <c r="T9" s="123"/>
      <c r="U9" s="125"/>
      <c r="V9" s="124"/>
      <c r="W9" s="177"/>
      <c r="X9" s="123"/>
      <c r="Y9" s="125"/>
      <c r="Z9" s="183"/>
      <c r="AA9" s="184"/>
      <c r="AB9" s="167">
        <f>B9+D9+F9+H9+J9+L9+N9+P9+R9+T9+V9+X9+Z9</f>
        <v>0</v>
      </c>
      <c r="AC9" s="168">
        <f>C9+E9+G9+I9+K9+M9+O9+Q9+S9+U9+W9+Y9+AA9</f>
        <v>0</v>
      </c>
      <c r="AE9" s="249" t="s">
        <v>20</v>
      </c>
      <c r="AF9" s="123">
        <f>SUMIF($A$9:$A$32,$AE9,B$9:B$32)</f>
        <v>471</v>
      </c>
      <c r="AG9" s="186">
        <f t="shared" ref="AG9:BE11" si="0">SUMIF($A$9:$A$32,$AE9,C$9:C$32)</f>
        <v>240</v>
      </c>
      <c r="AH9" s="124">
        <f t="shared" si="0"/>
        <v>214</v>
      </c>
      <c r="AI9" s="177">
        <f t="shared" si="0"/>
        <v>187</v>
      </c>
      <c r="AJ9" s="123">
        <f t="shared" si="0"/>
        <v>75</v>
      </c>
      <c r="AK9" s="125">
        <f t="shared" si="0"/>
        <v>48</v>
      </c>
      <c r="AL9" s="124">
        <f t="shared" si="0"/>
        <v>413</v>
      </c>
      <c r="AM9" s="177">
        <f t="shared" si="0"/>
        <v>525</v>
      </c>
      <c r="AN9" s="123">
        <f t="shared" si="0"/>
        <v>17</v>
      </c>
      <c r="AO9" s="125">
        <f t="shared" si="0"/>
        <v>43</v>
      </c>
      <c r="AP9" s="124">
        <f t="shared" si="0"/>
        <v>68</v>
      </c>
      <c r="AQ9" s="123">
        <f t="shared" si="0"/>
        <v>135</v>
      </c>
      <c r="AR9" s="176">
        <f t="shared" si="0"/>
        <v>260</v>
      </c>
      <c r="AS9" s="178">
        <f t="shared" si="0"/>
        <v>327</v>
      </c>
      <c r="AT9" s="123">
        <f t="shared" si="0"/>
        <v>173</v>
      </c>
      <c r="AU9" s="125">
        <f t="shared" si="0"/>
        <v>148</v>
      </c>
      <c r="AV9" s="124">
        <f t="shared" si="0"/>
        <v>203</v>
      </c>
      <c r="AW9" s="177">
        <f t="shared" si="0"/>
        <v>280</v>
      </c>
      <c r="AX9" s="123">
        <f t="shared" si="0"/>
        <v>96</v>
      </c>
      <c r="AY9" s="125">
        <f t="shared" si="0"/>
        <v>90</v>
      </c>
      <c r="AZ9" s="124">
        <f t="shared" si="0"/>
        <v>333</v>
      </c>
      <c r="BA9" s="177">
        <f t="shared" si="0"/>
        <v>266</v>
      </c>
      <c r="BB9" s="123">
        <f t="shared" si="0"/>
        <v>278</v>
      </c>
      <c r="BC9" s="125">
        <f t="shared" si="0"/>
        <v>160</v>
      </c>
      <c r="BD9" s="183">
        <f t="shared" si="0"/>
        <v>651</v>
      </c>
      <c r="BE9" s="184">
        <f t="shared" si="0"/>
        <v>760</v>
      </c>
      <c r="BF9" s="167">
        <f>AF9+AH9+AJ9+AL9+AN9+AP9+AR9+AT9+AV9+AX9+AZ9+BB9+BD9</f>
        <v>3252</v>
      </c>
      <c r="BG9" s="168">
        <f>AG9+AI9+AK9+AM9+AO9+AQ9+AS9+AU9+AW9+AY9+BA9+BC9+BE9</f>
        <v>3209</v>
      </c>
      <c r="BH9" s="248"/>
      <c r="BI9" s="122" t="s">
        <v>19</v>
      </c>
      <c r="BJ9" s="126">
        <f t="shared" ref="BJ9:CK9" si="1">B9/B33</f>
        <v>0</v>
      </c>
      <c r="BK9" s="127">
        <f t="shared" si="1"/>
        <v>0</v>
      </c>
      <c r="BL9" s="128">
        <f t="shared" si="1"/>
        <v>0</v>
      </c>
      <c r="BM9" s="129">
        <f t="shared" si="1"/>
        <v>0</v>
      </c>
      <c r="BN9" s="126">
        <f t="shared" si="1"/>
        <v>0</v>
      </c>
      <c r="BO9" s="127">
        <f t="shared" si="1"/>
        <v>0</v>
      </c>
      <c r="BP9" s="128">
        <f t="shared" si="1"/>
        <v>0</v>
      </c>
      <c r="BQ9" s="129">
        <f t="shared" si="1"/>
        <v>0</v>
      </c>
      <c r="BR9" s="126">
        <f t="shared" si="1"/>
        <v>0</v>
      </c>
      <c r="BS9" s="127">
        <f t="shared" si="1"/>
        <v>0</v>
      </c>
      <c r="BT9" s="128">
        <f t="shared" si="1"/>
        <v>0</v>
      </c>
      <c r="BU9" s="126">
        <f t="shared" si="1"/>
        <v>0</v>
      </c>
      <c r="BV9" s="130">
        <f t="shared" si="1"/>
        <v>0</v>
      </c>
      <c r="BW9" s="131">
        <f t="shared" si="1"/>
        <v>0</v>
      </c>
      <c r="BX9" s="126">
        <f t="shared" si="1"/>
        <v>0</v>
      </c>
      <c r="BY9" s="127">
        <f t="shared" si="1"/>
        <v>0</v>
      </c>
      <c r="BZ9" s="128">
        <f t="shared" si="1"/>
        <v>0</v>
      </c>
      <c r="CA9" s="129">
        <f t="shared" si="1"/>
        <v>0</v>
      </c>
      <c r="CB9" s="126">
        <f t="shared" si="1"/>
        <v>0</v>
      </c>
      <c r="CC9" s="127">
        <f t="shared" si="1"/>
        <v>0</v>
      </c>
      <c r="CD9" s="128">
        <f t="shared" si="1"/>
        <v>0</v>
      </c>
      <c r="CE9" s="129">
        <f t="shared" si="1"/>
        <v>0</v>
      </c>
      <c r="CF9" s="126">
        <f t="shared" si="1"/>
        <v>0</v>
      </c>
      <c r="CG9" s="127">
        <f t="shared" si="1"/>
        <v>0</v>
      </c>
      <c r="CH9" s="128">
        <f t="shared" si="1"/>
        <v>0</v>
      </c>
      <c r="CI9" s="126">
        <f t="shared" si="1"/>
        <v>0</v>
      </c>
      <c r="CJ9" s="132">
        <f t="shared" si="1"/>
        <v>0</v>
      </c>
      <c r="CK9" s="133">
        <f t="shared" si="1"/>
        <v>0</v>
      </c>
      <c r="CN9" s="230"/>
      <c r="CO9" s="230"/>
    </row>
    <row r="10" spans="1:93" x14ac:dyDescent="0.2">
      <c r="A10" s="244" t="s">
        <v>21</v>
      </c>
      <c r="B10" s="189"/>
      <c r="C10" s="190"/>
      <c r="D10" s="191"/>
      <c r="E10" s="192"/>
      <c r="F10" s="189"/>
      <c r="G10" s="193"/>
      <c r="H10" s="191"/>
      <c r="I10" s="192"/>
      <c r="J10" s="189"/>
      <c r="K10" s="193"/>
      <c r="L10" s="191"/>
      <c r="M10" s="189"/>
      <c r="N10" s="194"/>
      <c r="O10" s="195"/>
      <c r="P10" s="189"/>
      <c r="Q10" s="193"/>
      <c r="R10" s="191"/>
      <c r="S10" s="192"/>
      <c r="T10" s="189"/>
      <c r="U10" s="193"/>
      <c r="V10" s="191"/>
      <c r="W10" s="192"/>
      <c r="X10" s="189"/>
      <c r="Y10" s="193"/>
      <c r="Z10" s="191"/>
      <c r="AA10" s="189"/>
      <c r="AB10" s="169">
        <f t="shared" ref="AB10:AB29" si="2">SUM(B10,D10,F10,H10,J10,L10,N10,P10,R10,T10,V10,X10,Z10)</f>
        <v>0</v>
      </c>
      <c r="AC10" s="170">
        <f t="shared" ref="AC10:AC29" si="3">SUM(C10,E10,G10,I10,K10,M10,O10,Q10,S10,U10,W10,Y10,AA10)</f>
        <v>0</v>
      </c>
      <c r="AE10" s="250" t="s">
        <v>22</v>
      </c>
      <c r="AF10" s="123">
        <f>SUMIF($A$9:$A$32,$AE10,B$9:B$32)</f>
        <v>675</v>
      </c>
      <c r="AG10" s="190">
        <f t="shared" si="0"/>
        <v>382</v>
      </c>
      <c r="AH10" s="191">
        <f t="shared" si="0"/>
        <v>236</v>
      </c>
      <c r="AI10" s="192">
        <f t="shared" si="0"/>
        <v>159</v>
      </c>
      <c r="AJ10" s="189">
        <f t="shared" si="0"/>
        <v>117</v>
      </c>
      <c r="AK10" s="193">
        <f t="shared" si="0"/>
        <v>67</v>
      </c>
      <c r="AL10" s="191">
        <f t="shared" si="0"/>
        <v>454</v>
      </c>
      <c r="AM10" s="192">
        <f t="shared" si="0"/>
        <v>627</v>
      </c>
      <c r="AN10" s="189">
        <f t="shared" si="0"/>
        <v>21</v>
      </c>
      <c r="AO10" s="193">
        <f t="shared" si="0"/>
        <v>42</v>
      </c>
      <c r="AP10" s="191">
        <f t="shared" si="0"/>
        <v>64</v>
      </c>
      <c r="AQ10" s="189">
        <f t="shared" si="0"/>
        <v>152</v>
      </c>
      <c r="AR10" s="194">
        <f t="shared" si="0"/>
        <v>330</v>
      </c>
      <c r="AS10" s="195">
        <f t="shared" si="0"/>
        <v>341</v>
      </c>
      <c r="AT10" s="189">
        <f t="shared" si="0"/>
        <v>150</v>
      </c>
      <c r="AU10" s="193">
        <f t="shared" si="0"/>
        <v>190</v>
      </c>
      <c r="AV10" s="191">
        <f t="shared" si="0"/>
        <v>292</v>
      </c>
      <c r="AW10" s="192">
        <f t="shared" si="0"/>
        <v>281</v>
      </c>
      <c r="AX10" s="189">
        <f t="shared" si="0"/>
        <v>77</v>
      </c>
      <c r="AY10" s="193">
        <f t="shared" si="0"/>
        <v>65</v>
      </c>
      <c r="AZ10" s="191">
        <f t="shared" si="0"/>
        <v>237</v>
      </c>
      <c r="BA10" s="192">
        <f t="shared" si="0"/>
        <v>226</v>
      </c>
      <c r="BB10" s="189">
        <f t="shared" si="0"/>
        <v>223</v>
      </c>
      <c r="BC10" s="193">
        <f t="shared" si="0"/>
        <v>127</v>
      </c>
      <c r="BD10" s="191">
        <f t="shared" si="0"/>
        <v>776</v>
      </c>
      <c r="BE10" s="189">
        <f t="shared" si="0"/>
        <v>602</v>
      </c>
      <c r="BF10" s="169">
        <f>SUM(AF10,AH10,AJ10,AL10,AN10,AP10,AR10,AT10,AV10,AX10,AZ10,BB10,BD10)</f>
        <v>3652</v>
      </c>
      <c r="BG10" s="170">
        <f>SUM(AG10,AI10,AK10,AM10,AO10,AQ10,AS10,AU10,AW10,AY10,BA10,BC10,BE10)</f>
        <v>3261</v>
      </c>
      <c r="BH10" s="248"/>
      <c r="BI10" s="134" t="s">
        <v>21</v>
      </c>
      <c r="BJ10" s="126">
        <f t="shared" ref="BJ10:CK10" si="4">B10/B33</f>
        <v>0</v>
      </c>
      <c r="BK10" s="127">
        <f t="shared" si="4"/>
        <v>0</v>
      </c>
      <c r="BL10" s="128">
        <f t="shared" si="4"/>
        <v>0</v>
      </c>
      <c r="BM10" s="129">
        <f t="shared" si="4"/>
        <v>0</v>
      </c>
      <c r="BN10" s="126">
        <f t="shared" si="4"/>
        <v>0</v>
      </c>
      <c r="BO10" s="127">
        <f t="shared" si="4"/>
        <v>0</v>
      </c>
      <c r="BP10" s="128">
        <f t="shared" si="4"/>
        <v>0</v>
      </c>
      <c r="BQ10" s="129">
        <f t="shared" si="4"/>
        <v>0</v>
      </c>
      <c r="BR10" s="126">
        <f t="shared" si="4"/>
        <v>0</v>
      </c>
      <c r="BS10" s="127">
        <f t="shared" si="4"/>
        <v>0</v>
      </c>
      <c r="BT10" s="128">
        <f t="shared" si="4"/>
        <v>0</v>
      </c>
      <c r="BU10" s="126">
        <f t="shared" si="4"/>
        <v>0</v>
      </c>
      <c r="BV10" s="130">
        <f t="shared" si="4"/>
        <v>0</v>
      </c>
      <c r="BW10" s="131">
        <f t="shared" si="4"/>
        <v>0</v>
      </c>
      <c r="BX10" s="126">
        <f t="shared" si="4"/>
        <v>0</v>
      </c>
      <c r="BY10" s="127">
        <f t="shared" si="4"/>
        <v>0</v>
      </c>
      <c r="BZ10" s="128">
        <f t="shared" si="4"/>
        <v>0</v>
      </c>
      <c r="CA10" s="129">
        <f t="shared" si="4"/>
        <v>0</v>
      </c>
      <c r="CB10" s="126">
        <f t="shared" si="4"/>
        <v>0</v>
      </c>
      <c r="CC10" s="127">
        <f t="shared" si="4"/>
        <v>0</v>
      </c>
      <c r="CD10" s="128">
        <f t="shared" si="4"/>
        <v>0</v>
      </c>
      <c r="CE10" s="129">
        <f t="shared" si="4"/>
        <v>0</v>
      </c>
      <c r="CF10" s="126">
        <f t="shared" si="4"/>
        <v>0</v>
      </c>
      <c r="CG10" s="127">
        <f t="shared" si="4"/>
        <v>0</v>
      </c>
      <c r="CH10" s="128">
        <f t="shared" si="4"/>
        <v>0</v>
      </c>
      <c r="CI10" s="126">
        <f t="shared" si="4"/>
        <v>0</v>
      </c>
      <c r="CJ10" s="132">
        <f t="shared" si="4"/>
        <v>0</v>
      </c>
      <c r="CK10" s="133">
        <f t="shared" si="4"/>
        <v>0</v>
      </c>
      <c r="CN10" s="230"/>
      <c r="CO10" s="230"/>
    </row>
    <row r="11" spans="1:93" ht="13.5" thickBot="1" x14ac:dyDescent="0.25">
      <c r="A11" s="245" t="s">
        <v>23</v>
      </c>
      <c r="B11" s="196"/>
      <c r="C11" s="197"/>
      <c r="D11" s="198"/>
      <c r="E11" s="199"/>
      <c r="F11" s="196"/>
      <c r="G11" s="200"/>
      <c r="H11" s="198"/>
      <c r="I11" s="199"/>
      <c r="J11" s="196"/>
      <c r="K11" s="200"/>
      <c r="L11" s="198"/>
      <c r="M11" s="196"/>
      <c r="N11" s="201"/>
      <c r="O11" s="202"/>
      <c r="P11" s="196"/>
      <c r="Q11" s="200"/>
      <c r="R11" s="198"/>
      <c r="S11" s="199"/>
      <c r="T11" s="196"/>
      <c r="U11" s="200"/>
      <c r="V11" s="198"/>
      <c r="W11" s="199"/>
      <c r="X11" s="196"/>
      <c r="Y11" s="200"/>
      <c r="Z11" s="198"/>
      <c r="AA11" s="196"/>
      <c r="AB11" s="169">
        <f t="shared" si="2"/>
        <v>0</v>
      </c>
      <c r="AC11" s="170">
        <f t="shared" si="3"/>
        <v>0</v>
      </c>
      <c r="AE11" s="249" t="s">
        <v>24</v>
      </c>
      <c r="AF11" s="123">
        <f>SUMIF($A$9:$A$32,$AE11,B$9:B$32)</f>
        <v>971</v>
      </c>
      <c r="AG11" s="197">
        <f t="shared" si="0"/>
        <v>456</v>
      </c>
      <c r="AH11" s="198">
        <f t="shared" si="0"/>
        <v>257</v>
      </c>
      <c r="AI11" s="199">
        <f t="shared" si="0"/>
        <v>149</v>
      </c>
      <c r="AJ11" s="196">
        <f t="shared" si="0"/>
        <v>134</v>
      </c>
      <c r="AK11" s="200">
        <f t="shared" si="0"/>
        <v>72</v>
      </c>
      <c r="AL11" s="198">
        <f t="shared" si="0"/>
        <v>640</v>
      </c>
      <c r="AM11" s="199">
        <f t="shared" si="0"/>
        <v>595</v>
      </c>
      <c r="AN11" s="196">
        <f t="shared" si="0"/>
        <v>41</v>
      </c>
      <c r="AO11" s="200">
        <f t="shared" si="0"/>
        <v>60</v>
      </c>
      <c r="AP11" s="198">
        <f t="shared" si="0"/>
        <v>59</v>
      </c>
      <c r="AQ11" s="196">
        <f t="shared" si="0"/>
        <v>149</v>
      </c>
      <c r="AR11" s="201">
        <f t="shared" si="0"/>
        <v>407</v>
      </c>
      <c r="AS11" s="202">
        <f t="shared" si="0"/>
        <v>478</v>
      </c>
      <c r="AT11" s="196">
        <f t="shared" si="0"/>
        <v>179</v>
      </c>
      <c r="AU11" s="200">
        <f t="shared" si="0"/>
        <v>189</v>
      </c>
      <c r="AV11" s="198">
        <f t="shared" si="0"/>
        <v>372</v>
      </c>
      <c r="AW11" s="199">
        <f t="shared" si="0"/>
        <v>358</v>
      </c>
      <c r="AX11" s="196">
        <f t="shared" si="0"/>
        <v>52</v>
      </c>
      <c r="AY11" s="200">
        <f t="shared" si="0"/>
        <v>68</v>
      </c>
      <c r="AZ11" s="198">
        <f t="shared" si="0"/>
        <v>243</v>
      </c>
      <c r="BA11" s="199">
        <f t="shared" si="0"/>
        <v>417</v>
      </c>
      <c r="BB11" s="196">
        <f t="shared" si="0"/>
        <v>216</v>
      </c>
      <c r="BC11" s="200">
        <f t="shared" si="0"/>
        <v>178</v>
      </c>
      <c r="BD11" s="198">
        <f t="shared" si="0"/>
        <v>997</v>
      </c>
      <c r="BE11" s="196">
        <f t="shared" si="0"/>
        <v>1063</v>
      </c>
      <c r="BF11" s="169">
        <f>SUM(AF11,AH11,AJ11,AL11,AN11,AP11,AR11,AT11,AV11,AX11,AZ11,BB11,BD11)</f>
        <v>4568</v>
      </c>
      <c r="BG11" s="170">
        <f>SUM(AG11,AI11,AK11,AM11,AO11,AQ11,AS11,AU11,AW11,AY11,BA11,BC11,BE11)</f>
        <v>4232</v>
      </c>
      <c r="BH11" s="248"/>
      <c r="BI11" s="143" t="s">
        <v>23</v>
      </c>
      <c r="BJ11" s="126">
        <f t="shared" ref="BJ11:CK11" si="5">B11/B33</f>
        <v>0</v>
      </c>
      <c r="BK11" s="127">
        <f t="shared" si="5"/>
        <v>0</v>
      </c>
      <c r="BL11" s="128">
        <f t="shared" si="5"/>
        <v>0</v>
      </c>
      <c r="BM11" s="129">
        <f t="shared" si="5"/>
        <v>0</v>
      </c>
      <c r="BN11" s="126">
        <f t="shared" si="5"/>
        <v>0</v>
      </c>
      <c r="BO11" s="127">
        <f t="shared" si="5"/>
        <v>0</v>
      </c>
      <c r="BP11" s="128">
        <f t="shared" si="5"/>
        <v>0</v>
      </c>
      <c r="BQ11" s="129">
        <f t="shared" si="5"/>
        <v>0</v>
      </c>
      <c r="BR11" s="126">
        <f t="shared" si="5"/>
        <v>0</v>
      </c>
      <c r="BS11" s="127">
        <f t="shared" si="5"/>
        <v>0</v>
      </c>
      <c r="BT11" s="128">
        <f t="shared" si="5"/>
        <v>0</v>
      </c>
      <c r="BU11" s="126">
        <f t="shared" si="5"/>
        <v>0</v>
      </c>
      <c r="BV11" s="130">
        <f t="shared" si="5"/>
        <v>0</v>
      </c>
      <c r="BW11" s="131">
        <f t="shared" si="5"/>
        <v>0</v>
      </c>
      <c r="BX11" s="126">
        <f t="shared" si="5"/>
        <v>0</v>
      </c>
      <c r="BY11" s="127">
        <f t="shared" si="5"/>
        <v>0</v>
      </c>
      <c r="BZ11" s="128">
        <f t="shared" si="5"/>
        <v>0</v>
      </c>
      <c r="CA11" s="129">
        <f t="shared" si="5"/>
        <v>0</v>
      </c>
      <c r="CB11" s="126">
        <f t="shared" si="5"/>
        <v>0</v>
      </c>
      <c r="CC11" s="127">
        <f t="shared" si="5"/>
        <v>0</v>
      </c>
      <c r="CD11" s="128">
        <f t="shared" si="5"/>
        <v>0</v>
      </c>
      <c r="CE11" s="129">
        <f t="shared" si="5"/>
        <v>0</v>
      </c>
      <c r="CF11" s="126">
        <f t="shared" si="5"/>
        <v>0</v>
      </c>
      <c r="CG11" s="127">
        <f t="shared" si="5"/>
        <v>0</v>
      </c>
      <c r="CH11" s="128">
        <f t="shared" si="5"/>
        <v>0</v>
      </c>
      <c r="CI11" s="126">
        <f t="shared" si="5"/>
        <v>0</v>
      </c>
      <c r="CJ11" s="132">
        <f t="shared" si="5"/>
        <v>0</v>
      </c>
      <c r="CK11" s="133">
        <f t="shared" si="5"/>
        <v>0</v>
      </c>
      <c r="CN11" s="230"/>
      <c r="CO11" s="230"/>
    </row>
    <row r="12" spans="1:93" ht="14.25" thickTop="1" thickBot="1" x14ac:dyDescent="0.25">
      <c r="A12" s="244" t="s">
        <v>25</v>
      </c>
      <c r="B12" s="189">
        <v>376</v>
      </c>
      <c r="C12" s="190">
        <v>13</v>
      </c>
      <c r="D12" s="191">
        <v>152</v>
      </c>
      <c r="E12" s="192">
        <v>1</v>
      </c>
      <c r="F12" s="189">
        <v>72</v>
      </c>
      <c r="G12" s="193">
        <v>6</v>
      </c>
      <c r="H12" s="191">
        <v>239</v>
      </c>
      <c r="I12" s="192">
        <v>22</v>
      </c>
      <c r="J12" s="189">
        <v>15</v>
      </c>
      <c r="K12" s="193">
        <v>16</v>
      </c>
      <c r="L12" s="191">
        <v>36</v>
      </c>
      <c r="M12" s="189">
        <v>16</v>
      </c>
      <c r="N12" s="194">
        <v>180</v>
      </c>
      <c r="O12" s="195">
        <v>62</v>
      </c>
      <c r="P12" s="189">
        <v>74</v>
      </c>
      <c r="Q12" s="193">
        <v>43</v>
      </c>
      <c r="R12" s="191">
        <v>95</v>
      </c>
      <c r="S12" s="192">
        <v>56</v>
      </c>
      <c r="T12" s="189">
        <v>53</v>
      </c>
      <c r="U12" s="193">
        <v>5</v>
      </c>
      <c r="V12" s="191">
        <v>181</v>
      </c>
      <c r="W12" s="192">
        <v>29</v>
      </c>
      <c r="X12" s="189">
        <v>186</v>
      </c>
      <c r="Y12" s="193">
        <v>42</v>
      </c>
      <c r="Z12" s="191">
        <v>392</v>
      </c>
      <c r="AA12" s="189">
        <v>99</v>
      </c>
      <c r="AB12" s="169">
        <f t="shared" si="2"/>
        <v>2051</v>
      </c>
      <c r="AC12" s="170">
        <f t="shared" si="3"/>
        <v>410</v>
      </c>
      <c r="AE12" s="299" t="s">
        <v>26</v>
      </c>
      <c r="AF12" s="18">
        <f t="shared" ref="AF12:BG12" si="6">SUM(AF9:AF11)</f>
        <v>2117</v>
      </c>
      <c r="AG12" s="19">
        <f t="shared" si="6"/>
        <v>1078</v>
      </c>
      <c r="AH12" s="18">
        <f t="shared" si="6"/>
        <v>707</v>
      </c>
      <c r="AI12" s="19">
        <f t="shared" si="6"/>
        <v>495</v>
      </c>
      <c r="AJ12" s="18">
        <f t="shared" si="6"/>
        <v>326</v>
      </c>
      <c r="AK12" s="19">
        <f t="shared" si="6"/>
        <v>187</v>
      </c>
      <c r="AL12" s="18">
        <f t="shared" si="6"/>
        <v>1507</v>
      </c>
      <c r="AM12" s="19">
        <f t="shared" si="6"/>
        <v>1747</v>
      </c>
      <c r="AN12" s="18">
        <f t="shared" si="6"/>
        <v>79</v>
      </c>
      <c r="AO12" s="19">
        <f t="shared" si="6"/>
        <v>145</v>
      </c>
      <c r="AP12" s="18">
        <f t="shared" si="6"/>
        <v>191</v>
      </c>
      <c r="AQ12" s="19">
        <f t="shared" si="6"/>
        <v>436</v>
      </c>
      <c r="AR12" s="18">
        <f t="shared" si="6"/>
        <v>997</v>
      </c>
      <c r="AS12" s="19">
        <f t="shared" si="6"/>
        <v>1146</v>
      </c>
      <c r="AT12" s="18">
        <f t="shared" si="6"/>
        <v>502</v>
      </c>
      <c r="AU12" s="19">
        <f t="shared" si="6"/>
        <v>527</v>
      </c>
      <c r="AV12" s="18">
        <f t="shared" si="6"/>
        <v>867</v>
      </c>
      <c r="AW12" s="19">
        <f t="shared" si="6"/>
        <v>919</v>
      </c>
      <c r="AX12" s="18">
        <f t="shared" si="6"/>
        <v>225</v>
      </c>
      <c r="AY12" s="19">
        <f t="shared" si="6"/>
        <v>223</v>
      </c>
      <c r="AZ12" s="18">
        <f t="shared" si="6"/>
        <v>813</v>
      </c>
      <c r="BA12" s="19">
        <f t="shared" si="6"/>
        <v>909</v>
      </c>
      <c r="BB12" s="18">
        <f t="shared" si="6"/>
        <v>717</v>
      </c>
      <c r="BC12" s="19">
        <f t="shared" si="6"/>
        <v>465</v>
      </c>
      <c r="BD12" s="18">
        <f t="shared" si="6"/>
        <v>2424</v>
      </c>
      <c r="BE12" s="19">
        <f t="shared" si="6"/>
        <v>2425</v>
      </c>
      <c r="BF12" s="171">
        <f t="shared" si="6"/>
        <v>11472</v>
      </c>
      <c r="BG12" s="172">
        <f t="shared" si="6"/>
        <v>10702</v>
      </c>
      <c r="BH12" s="241"/>
      <c r="BI12" s="134" t="s">
        <v>25</v>
      </c>
      <c r="BJ12" s="126">
        <f t="shared" ref="BJ12:CK12" si="7">B12/B33</f>
        <v>1.5968063872255488E-2</v>
      </c>
      <c r="BK12" s="127">
        <f t="shared" si="7"/>
        <v>9.9609225346716725E-4</v>
      </c>
      <c r="BL12" s="128">
        <f t="shared" si="7"/>
        <v>2.2508514734192211E-2</v>
      </c>
      <c r="BM12" s="129">
        <f t="shared" si="7"/>
        <v>2.0420665713702266E-4</v>
      </c>
      <c r="BN12" s="126">
        <f t="shared" si="7"/>
        <v>1.7569546120058566E-2</v>
      </c>
      <c r="BO12" s="127">
        <f t="shared" si="7"/>
        <v>3.592814371257485E-3</v>
      </c>
      <c r="BP12" s="128">
        <f t="shared" si="7"/>
        <v>1.5016335762754461E-2</v>
      </c>
      <c r="BQ12" s="129">
        <f t="shared" si="7"/>
        <v>1.3240250361097737E-3</v>
      </c>
      <c r="BR12" s="126">
        <f t="shared" si="7"/>
        <v>1.503006012024048E-2</v>
      </c>
      <c r="BS12" s="127">
        <f t="shared" si="7"/>
        <v>1.1878247958426132E-2</v>
      </c>
      <c r="BT12" s="128">
        <f t="shared" si="7"/>
        <v>1.9017432646592711E-2</v>
      </c>
      <c r="BU12" s="126">
        <f t="shared" si="7"/>
        <v>3.28879753340185E-3</v>
      </c>
      <c r="BV12" s="130">
        <f t="shared" si="7"/>
        <v>1.9667832167832168E-2</v>
      </c>
      <c r="BW12" s="131">
        <f t="shared" si="7"/>
        <v>5.2622644712272959E-3</v>
      </c>
      <c r="BX12" s="126">
        <f t="shared" si="7"/>
        <v>1.533360961458765E-2</v>
      </c>
      <c r="BY12" s="127">
        <f t="shared" si="7"/>
        <v>6.8822023047375161E-3</v>
      </c>
      <c r="BZ12" s="128">
        <f t="shared" si="7"/>
        <v>1.1620795107033639E-2</v>
      </c>
      <c r="CA12" s="129">
        <f t="shared" si="7"/>
        <v>4.884004884004884E-3</v>
      </c>
      <c r="CB12" s="126">
        <f t="shared" si="7"/>
        <v>4.5887445887445887E-2</v>
      </c>
      <c r="CC12" s="127">
        <f t="shared" si="7"/>
        <v>2.6954177897574125E-3</v>
      </c>
      <c r="CD12" s="128">
        <f t="shared" si="7"/>
        <v>2.9971849643980791E-2</v>
      </c>
      <c r="CE12" s="129">
        <f t="shared" si="7"/>
        <v>3.0818278427205102E-3</v>
      </c>
      <c r="CF12" s="126">
        <f t="shared" si="7"/>
        <v>3.8303130148270179E-2</v>
      </c>
      <c r="CG12" s="127">
        <f t="shared" si="7"/>
        <v>1.0791366906474821E-2</v>
      </c>
      <c r="CH12" s="128">
        <f t="shared" si="7"/>
        <v>1.6568047337278107E-2</v>
      </c>
      <c r="CI12" s="126">
        <f t="shared" si="7"/>
        <v>4.1692987997473153E-3</v>
      </c>
      <c r="CJ12" s="132">
        <f t="shared" si="7"/>
        <v>1.8466164871970326E-2</v>
      </c>
      <c r="CK12" s="133">
        <f t="shared" si="7"/>
        <v>3.6988921366966185E-3</v>
      </c>
      <c r="CN12" s="230"/>
      <c r="CO12" s="230"/>
    </row>
    <row r="13" spans="1:93" ht="13.5" thickTop="1" x14ac:dyDescent="0.2">
      <c r="A13" s="245" t="s">
        <v>20</v>
      </c>
      <c r="B13" s="196">
        <v>471</v>
      </c>
      <c r="C13" s="197">
        <v>240</v>
      </c>
      <c r="D13" s="198">
        <v>214</v>
      </c>
      <c r="E13" s="199">
        <v>187</v>
      </c>
      <c r="F13" s="196">
        <v>75</v>
      </c>
      <c r="G13" s="200">
        <v>48</v>
      </c>
      <c r="H13" s="198">
        <v>413</v>
      </c>
      <c r="I13" s="199">
        <v>525</v>
      </c>
      <c r="J13" s="196">
        <v>17</v>
      </c>
      <c r="K13" s="200">
        <v>43</v>
      </c>
      <c r="L13" s="198">
        <v>68</v>
      </c>
      <c r="M13" s="196">
        <v>135</v>
      </c>
      <c r="N13" s="201">
        <v>260</v>
      </c>
      <c r="O13" s="202">
        <v>327</v>
      </c>
      <c r="P13" s="196">
        <v>173</v>
      </c>
      <c r="Q13" s="200">
        <v>148</v>
      </c>
      <c r="R13" s="198">
        <v>203</v>
      </c>
      <c r="S13" s="199">
        <v>280</v>
      </c>
      <c r="T13" s="196">
        <v>96</v>
      </c>
      <c r="U13" s="200">
        <v>90</v>
      </c>
      <c r="V13" s="198">
        <v>333</v>
      </c>
      <c r="W13" s="199">
        <v>266</v>
      </c>
      <c r="X13" s="196">
        <v>278</v>
      </c>
      <c r="Y13" s="200">
        <v>160</v>
      </c>
      <c r="Z13" s="198">
        <v>651</v>
      </c>
      <c r="AA13" s="196">
        <v>760</v>
      </c>
      <c r="AB13" s="169">
        <f t="shared" si="2"/>
        <v>3252</v>
      </c>
      <c r="AC13" s="170">
        <f t="shared" si="3"/>
        <v>3209</v>
      </c>
      <c r="BI13" s="143" t="s">
        <v>20</v>
      </c>
      <c r="BJ13" s="126">
        <f t="shared" ref="BJ13:CK13" si="8">B13/B33</f>
        <v>2.0002548095298764E-2</v>
      </c>
      <c r="BK13" s="127">
        <f t="shared" si="8"/>
        <v>1.8389395448624626E-2</v>
      </c>
      <c r="BL13" s="128">
        <f t="shared" si="8"/>
        <v>3.1689619428402191E-2</v>
      </c>
      <c r="BM13" s="129">
        <f t="shared" si="8"/>
        <v>3.8186644884623241E-2</v>
      </c>
      <c r="BN13" s="126">
        <f t="shared" si="8"/>
        <v>1.8301610541727673E-2</v>
      </c>
      <c r="BO13" s="127">
        <f t="shared" si="8"/>
        <v>2.874251497005988E-2</v>
      </c>
      <c r="BP13" s="128">
        <f t="shared" si="8"/>
        <v>2.5948730836893693E-2</v>
      </c>
      <c r="BQ13" s="129">
        <f t="shared" si="8"/>
        <v>3.1596051998074144E-2</v>
      </c>
      <c r="BR13" s="126">
        <f t="shared" si="8"/>
        <v>1.7034068136272545E-2</v>
      </c>
      <c r="BS13" s="127">
        <f t="shared" si="8"/>
        <v>3.1922791388270227E-2</v>
      </c>
      <c r="BT13" s="128">
        <f t="shared" si="8"/>
        <v>3.5921817221341787E-2</v>
      </c>
      <c r="BU13" s="126">
        <f t="shared" si="8"/>
        <v>2.7749229188078109E-2</v>
      </c>
      <c r="BV13" s="130">
        <f t="shared" si="8"/>
        <v>2.8409090909090908E-2</v>
      </c>
      <c r="BW13" s="131">
        <f t="shared" si="8"/>
        <v>2.7754201324053641E-2</v>
      </c>
      <c r="BX13" s="126">
        <f t="shared" si="8"/>
        <v>3.5847492747617074E-2</v>
      </c>
      <c r="BY13" s="127">
        <f t="shared" si="8"/>
        <v>2.3687580025608196E-2</v>
      </c>
      <c r="BZ13" s="128">
        <f t="shared" si="8"/>
        <v>2.4831804281345567E-2</v>
      </c>
      <c r="CA13" s="129">
        <f t="shared" si="8"/>
        <v>2.442002442002442E-2</v>
      </c>
      <c r="CB13" s="126">
        <f t="shared" si="8"/>
        <v>8.3116883116883117E-2</v>
      </c>
      <c r="CC13" s="127">
        <f t="shared" si="8"/>
        <v>4.8517520215633422E-2</v>
      </c>
      <c r="CD13" s="128">
        <f t="shared" si="8"/>
        <v>5.5141579731743669E-2</v>
      </c>
      <c r="CE13" s="129">
        <f t="shared" si="8"/>
        <v>2.8267800212539853E-2</v>
      </c>
      <c r="CF13" s="126">
        <f t="shared" si="8"/>
        <v>5.7248764415156507E-2</v>
      </c>
      <c r="CG13" s="127">
        <f t="shared" si="8"/>
        <v>4.1109969167523124E-2</v>
      </c>
      <c r="CH13" s="128">
        <f t="shared" si="8"/>
        <v>2.7514792899408284E-2</v>
      </c>
      <c r="CI13" s="126">
        <f t="shared" si="8"/>
        <v>3.2006738260686458E-2</v>
      </c>
      <c r="CJ13" s="132">
        <f t="shared" si="8"/>
        <v>2.9279360391832029E-2</v>
      </c>
      <c r="CK13" s="133">
        <f t="shared" si="8"/>
        <v>2.8950597235754754E-2</v>
      </c>
      <c r="CN13" s="230"/>
      <c r="CO13" s="230"/>
    </row>
    <row r="14" spans="1:93" ht="13.5" thickBot="1" x14ac:dyDescent="0.25">
      <c r="A14" s="244" t="s">
        <v>22</v>
      </c>
      <c r="B14" s="189">
        <v>675</v>
      </c>
      <c r="C14" s="190">
        <v>382</v>
      </c>
      <c r="D14" s="191">
        <v>236</v>
      </c>
      <c r="E14" s="192">
        <v>159</v>
      </c>
      <c r="F14" s="189">
        <v>117</v>
      </c>
      <c r="G14" s="193">
        <v>67</v>
      </c>
      <c r="H14" s="191">
        <v>454</v>
      </c>
      <c r="I14" s="192">
        <v>627</v>
      </c>
      <c r="J14" s="189">
        <v>21</v>
      </c>
      <c r="K14" s="193">
        <v>42</v>
      </c>
      <c r="L14" s="191">
        <v>64</v>
      </c>
      <c r="M14" s="189">
        <v>152</v>
      </c>
      <c r="N14" s="194">
        <v>330</v>
      </c>
      <c r="O14" s="195">
        <v>341</v>
      </c>
      <c r="P14" s="189">
        <v>150</v>
      </c>
      <c r="Q14" s="193">
        <v>190</v>
      </c>
      <c r="R14" s="191">
        <v>292</v>
      </c>
      <c r="S14" s="192">
        <v>281</v>
      </c>
      <c r="T14" s="189">
        <v>77</v>
      </c>
      <c r="U14" s="193">
        <v>65</v>
      </c>
      <c r="V14" s="191">
        <v>237</v>
      </c>
      <c r="W14" s="192">
        <v>226</v>
      </c>
      <c r="X14" s="189">
        <v>223</v>
      </c>
      <c r="Y14" s="193">
        <v>127</v>
      </c>
      <c r="Z14" s="191">
        <v>776</v>
      </c>
      <c r="AA14" s="189">
        <v>602</v>
      </c>
      <c r="AB14" s="169">
        <f t="shared" si="2"/>
        <v>3652</v>
      </c>
      <c r="AC14" s="170">
        <f t="shared" si="3"/>
        <v>3261</v>
      </c>
      <c r="AE14" s="242" t="s">
        <v>27</v>
      </c>
      <c r="BI14" s="134" t="s">
        <v>22</v>
      </c>
      <c r="BJ14" s="126">
        <f t="shared" ref="BJ14:CK14" si="9">B14/B33</f>
        <v>2.8666072111096955E-2</v>
      </c>
      <c r="BK14" s="127">
        <f t="shared" si="9"/>
        <v>2.9269787755727531E-2</v>
      </c>
      <c r="BL14" s="128">
        <f t="shared" si="9"/>
        <v>3.4947430771508962E-2</v>
      </c>
      <c r="BM14" s="129">
        <f t="shared" si="9"/>
        <v>3.2468858484786603E-2</v>
      </c>
      <c r="BN14" s="126">
        <f t="shared" si="9"/>
        <v>2.8550512445095169E-2</v>
      </c>
      <c r="BO14" s="127">
        <f t="shared" si="9"/>
        <v>4.0119760479041915E-2</v>
      </c>
      <c r="BP14" s="128">
        <f t="shared" si="9"/>
        <v>2.8524754963558684E-2</v>
      </c>
      <c r="BQ14" s="129">
        <f t="shared" si="9"/>
        <v>3.773471352912855E-2</v>
      </c>
      <c r="BR14" s="126">
        <f t="shared" si="9"/>
        <v>2.1042084168336674E-2</v>
      </c>
      <c r="BS14" s="127">
        <f t="shared" si="9"/>
        <v>3.1180400890868598E-2</v>
      </c>
      <c r="BT14" s="128">
        <f t="shared" si="9"/>
        <v>3.3808769149498152E-2</v>
      </c>
      <c r="BU14" s="126">
        <f t="shared" si="9"/>
        <v>3.1243576567317573E-2</v>
      </c>
      <c r="BV14" s="130">
        <f t="shared" si="9"/>
        <v>3.6057692307692304E-2</v>
      </c>
      <c r="BW14" s="131">
        <f t="shared" si="9"/>
        <v>2.8942454591750127E-2</v>
      </c>
      <c r="BX14" s="126">
        <f t="shared" si="9"/>
        <v>3.1081641110650642E-2</v>
      </c>
      <c r="BY14" s="127">
        <f t="shared" si="9"/>
        <v>3.0409731113956465E-2</v>
      </c>
      <c r="BZ14" s="128">
        <f t="shared" si="9"/>
        <v>3.5718654434250763E-2</v>
      </c>
      <c r="CA14" s="129">
        <f t="shared" si="9"/>
        <v>2.4507238792953079E-2</v>
      </c>
      <c r="CB14" s="126">
        <f t="shared" si="9"/>
        <v>6.6666666666666666E-2</v>
      </c>
      <c r="CC14" s="127">
        <f t="shared" si="9"/>
        <v>3.5040431266846361E-2</v>
      </c>
      <c r="CD14" s="128">
        <f t="shared" si="9"/>
        <v>3.9244908097367116E-2</v>
      </c>
      <c r="CE14" s="129">
        <f t="shared" si="9"/>
        <v>2.4017003188097769E-2</v>
      </c>
      <c r="CF14" s="126">
        <f t="shared" si="9"/>
        <v>4.5922570016474464E-2</v>
      </c>
      <c r="CG14" s="127">
        <f t="shared" si="9"/>
        <v>3.263103802672148E-2</v>
      </c>
      <c r="CH14" s="128">
        <f t="shared" si="9"/>
        <v>3.2797971259509721E-2</v>
      </c>
      <c r="CI14" s="126">
        <f t="shared" si="9"/>
        <v>2.5352705832806906E-2</v>
      </c>
      <c r="CJ14" s="132">
        <f t="shared" si="9"/>
        <v>3.2880757734000794E-2</v>
      </c>
      <c r="CK14" s="133">
        <f t="shared" si="9"/>
        <v>2.9419725018945544E-2</v>
      </c>
      <c r="CN14" s="230"/>
      <c r="CO14" s="230"/>
    </row>
    <row r="15" spans="1:93" ht="14.25" thickTop="1" thickBot="1" x14ac:dyDescent="0.25">
      <c r="A15" s="245" t="s">
        <v>24</v>
      </c>
      <c r="B15" s="196">
        <v>971</v>
      </c>
      <c r="C15" s="197">
        <v>456</v>
      </c>
      <c r="D15" s="198">
        <v>257</v>
      </c>
      <c r="E15" s="199">
        <v>149</v>
      </c>
      <c r="F15" s="196">
        <v>134</v>
      </c>
      <c r="G15" s="200">
        <v>72</v>
      </c>
      <c r="H15" s="198">
        <v>640</v>
      </c>
      <c r="I15" s="199">
        <v>595</v>
      </c>
      <c r="J15" s="196">
        <v>41</v>
      </c>
      <c r="K15" s="200">
        <v>60</v>
      </c>
      <c r="L15" s="198">
        <v>59</v>
      </c>
      <c r="M15" s="196">
        <v>149</v>
      </c>
      <c r="N15" s="201">
        <v>407</v>
      </c>
      <c r="O15" s="202">
        <v>478</v>
      </c>
      <c r="P15" s="196">
        <v>179</v>
      </c>
      <c r="Q15" s="200">
        <v>189</v>
      </c>
      <c r="R15" s="198">
        <v>372</v>
      </c>
      <c r="S15" s="199">
        <v>358</v>
      </c>
      <c r="T15" s="196">
        <v>52</v>
      </c>
      <c r="U15" s="200">
        <v>68</v>
      </c>
      <c r="V15" s="198">
        <v>243</v>
      </c>
      <c r="W15" s="199">
        <v>417</v>
      </c>
      <c r="X15" s="196">
        <v>216</v>
      </c>
      <c r="Y15" s="200">
        <v>178</v>
      </c>
      <c r="Z15" s="198">
        <v>997</v>
      </c>
      <c r="AA15" s="196">
        <v>1063</v>
      </c>
      <c r="AB15" s="169">
        <f t="shared" si="2"/>
        <v>4568</v>
      </c>
      <c r="AC15" s="170">
        <f t="shared" si="3"/>
        <v>4232</v>
      </c>
      <c r="AE15" s="302" t="s">
        <v>2</v>
      </c>
      <c r="AF15" s="304" t="s">
        <v>3</v>
      </c>
      <c r="AG15" s="305"/>
      <c r="AH15" s="304" t="s">
        <v>4</v>
      </c>
      <c r="AI15" s="305"/>
      <c r="AJ15" s="304" t="s">
        <v>5</v>
      </c>
      <c r="AK15" s="305"/>
      <c r="AL15" s="304" t="s">
        <v>6</v>
      </c>
      <c r="AM15" s="305"/>
      <c r="AN15" s="304" t="s">
        <v>7</v>
      </c>
      <c r="AO15" s="305"/>
      <c r="AP15" s="304" t="s">
        <v>8</v>
      </c>
      <c r="AQ15" s="305"/>
      <c r="AR15" s="304" t="s">
        <v>9</v>
      </c>
      <c r="AS15" s="305"/>
      <c r="AT15" s="304" t="s">
        <v>10</v>
      </c>
      <c r="AU15" s="305"/>
      <c r="AV15" s="304" t="s">
        <v>11</v>
      </c>
      <c r="AW15" s="305"/>
      <c r="AX15" s="304" t="s">
        <v>12</v>
      </c>
      <c r="AY15" s="305"/>
      <c r="AZ15" s="304" t="s">
        <v>13</v>
      </c>
      <c r="BA15" s="305"/>
      <c r="BB15" s="304" t="s">
        <v>14</v>
      </c>
      <c r="BC15" s="305"/>
      <c r="BD15" s="307" t="s">
        <v>15</v>
      </c>
      <c r="BE15" s="308"/>
      <c r="BF15" s="309" t="s">
        <v>16</v>
      </c>
      <c r="BG15" s="310"/>
      <c r="BI15" s="143" t="s">
        <v>24</v>
      </c>
      <c r="BJ15" s="126">
        <f t="shared" ref="BJ15:CK15" si="10">B15/B33</f>
        <v>4.1236675585000215E-2</v>
      </c>
      <c r="BK15" s="127">
        <f t="shared" si="10"/>
        <v>3.4939851352386787E-2</v>
      </c>
      <c r="BL15" s="128">
        <f t="shared" si="10"/>
        <v>3.8057159780838144E-2</v>
      </c>
      <c r="BM15" s="129">
        <f t="shared" si="10"/>
        <v>3.0426791913416379E-2</v>
      </c>
      <c r="BN15" s="126">
        <f t="shared" si="10"/>
        <v>3.2698877501220108E-2</v>
      </c>
      <c r="BO15" s="127">
        <f t="shared" si="10"/>
        <v>4.3113772455089822E-2</v>
      </c>
      <c r="BP15" s="128">
        <f t="shared" si="10"/>
        <v>4.0211108318673035E-2</v>
      </c>
      <c r="BQ15" s="129">
        <f t="shared" si="10"/>
        <v>3.5808858931150697E-2</v>
      </c>
      <c r="BR15" s="126">
        <f t="shared" si="10"/>
        <v>4.1082164328657314E-2</v>
      </c>
      <c r="BS15" s="127">
        <f t="shared" si="10"/>
        <v>4.4543429844097995E-2</v>
      </c>
      <c r="BT15" s="128">
        <f t="shared" si="10"/>
        <v>3.1167459059693609E-2</v>
      </c>
      <c r="BU15" s="126">
        <f t="shared" si="10"/>
        <v>3.0626927029804726E-2</v>
      </c>
      <c r="BV15" s="130">
        <f t="shared" si="10"/>
        <v>4.4471153846153848E-2</v>
      </c>
      <c r="BW15" s="131">
        <f t="shared" si="10"/>
        <v>4.0570361568494313E-2</v>
      </c>
      <c r="BX15" s="126">
        <f t="shared" si="10"/>
        <v>3.7090758392043101E-2</v>
      </c>
      <c r="BY15" s="127">
        <f t="shared" si="10"/>
        <v>3.024967989756722E-2</v>
      </c>
      <c r="BZ15" s="128">
        <f t="shared" si="10"/>
        <v>4.5504587155963304E-2</v>
      </c>
      <c r="CA15" s="129">
        <f t="shared" si="10"/>
        <v>3.1222745508459795E-2</v>
      </c>
      <c r="CB15" s="126">
        <f t="shared" si="10"/>
        <v>4.5021645021645025E-2</v>
      </c>
      <c r="CC15" s="127">
        <f t="shared" si="10"/>
        <v>3.6657681940700806E-2</v>
      </c>
      <c r="CD15" s="128">
        <f t="shared" si="10"/>
        <v>4.0238450074515646E-2</v>
      </c>
      <c r="CE15" s="129">
        <f t="shared" si="10"/>
        <v>4.4314558979808717E-2</v>
      </c>
      <c r="CF15" s="126">
        <f t="shared" si="10"/>
        <v>4.4481054365733116E-2</v>
      </c>
      <c r="CG15" s="127">
        <f t="shared" si="10"/>
        <v>4.5734840698869475E-2</v>
      </c>
      <c r="CH15" s="128">
        <f t="shared" si="10"/>
        <v>4.2138630600169064E-2</v>
      </c>
      <c r="CI15" s="126">
        <f t="shared" si="10"/>
        <v>4.4767319435670666E-2</v>
      </c>
      <c r="CJ15" s="132">
        <f t="shared" si="10"/>
        <v>4.1127957647567256E-2</v>
      </c>
      <c r="CK15" s="133">
        <f t="shared" si="10"/>
        <v>3.817978420121973E-2</v>
      </c>
      <c r="CN15" s="230"/>
      <c r="CO15" s="230"/>
    </row>
    <row r="16" spans="1:93" ht="15" thickTop="1" thickBot="1" x14ac:dyDescent="0.3">
      <c r="A16" s="244" t="s">
        <v>28</v>
      </c>
      <c r="B16" s="189">
        <v>1575</v>
      </c>
      <c r="C16" s="190">
        <v>600</v>
      </c>
      <c r="D16" s="191">
        <v>463</v>
      </c>
      <c r="E16" s="192">
        <v>198</v>
      </c>
      <c r="F16" s="189">
        <v>200</v>
      </c>
      <c r="G16" s="193">
        <v>84</v>
      </c>
      <c r="H16" s="191">
        <v>866</v>
      </c>
      <c r="I16" s="192">
        <v>842</v>
      </c>
      <c r="J16" s="189">
        <v>48</v>
      </c>
      <c r="K16" s="193">
        <v>83</v>
      </c>
      <c r="L16" s="191">
        <v>82</v>
      </c>
      <c r="M16" s="189">
        <v>268</v>
      </c>
      <c r="N16" s="194">
        <v>503</v>
      </c>
      <c r="O16" s="195">
        <v>642</v>
      </c>
      <c r="P16" s="189">
        <v>310</v>
      </c>
      <c r="Q16" s="193">
        <v>228</v>
      </c>
      <c r="R16" s="191">
        <v>528</v>
      </c>
      <c r="S16" s="192">
        <v>533</v>
      </c>
      <c r="T16" s="189">
        <v>61</v>
      </c>
      <c r="U16" s="193">
        <v>80</v>
      </c>
      <c r="V16" s="191">
        <v>188</v>
      </c>
      <c r="W16" s="192">
        <v>594</v>
      </c>
      <c r="X16" s="189">
        <v>282</v>
      </c>
      <c r="Y16" s="193">
        <v>165</v>
      </c>
      <c r="Z16" s="191">
        <v>1505</v>
      </c>
      <c r="AA16" s="189">
        <v>1067</v>
      </c>
      <c r="AB16" s="169">
        <f t="shared" si="2"/>
        <v>6611</v>
      </c>
      <c r="AC16" s="170">
        <f t="shared" si="3"/>
        <v>5384</v>
      </c>
      <c r="AE16" s="303"/>
      <c r="AF16" s="113" t="s">
        <v>17</v>
      </c>
      <c r="AG16" s="114" t="s">
        <v>18</v>
      </c>
      <c r="AH16" s="115" t="s">
        <v>17</v>
      </c>
      <c r="AI16" s="116" t="s">
        <v>18</v>
      </c>
      <c r="AJ16" s="113" t="s">
        <v>17</v>
      </c>
      <c r="AK16" s="114" t="s">
        <v>18</v>
      </c>
      <c r="AL16" s="115" t="s">
        <v>17</v>
      </c>
      <c r="AM16" s="116" t="s">
        <v>18</v>
      </c>
      <c r="AN16" s="113" t="s">
        <v>17</v>
      </c>
      <c r="AO16" s="114" t="s">
        <v>18</v>
      </c>
      <c r="AP16" s="115" t="s">
        <v>17</v>
      </c>
      <c r="AQ16" s="113" t="s">
        <v>18</v>
      </c>
      <c r="AR16" s="117" t="s">
        <v>17</v>
      </c>
      <c r="AS16" s="118" t="s">
        <v>18</v>
      </c>
      <c r="AT16" s="113" t="s">
        <v>17</v>
      </c>
      <c r="AU16" s="114" t="s">
        <v>18</v>
      </c>
      <c r="AV16" s="115" t="s">
        <v>17</v>
      </c>
      <c r="AW16" s="116" t="s">
        <v>18</v>
      </c>
      <c r="AX16" s="113" t="s">
        <v>17</v>
      </c>
      <c r="AY16" s="114" t="s">
        <v>18</v>
      </c>
      <c r="AZ16" s="115" t="s">
        <v>17</v>
      </c>
      <c r="BA16" s="116" t="s">
        <v>18</v>
      </c>
      <c r="BB16" s="113" t="s">
        <v>17</v>
      </c>
      <c r="BC16" s="114" t="s">
        <v>18</v>
      </c>
      <c r="BD16" s="26" t="s">
        <v>17</v>
      </c>
      <c r="BE16" s="119" t="s">
        <v>18</v>
      </c>
      <c r="BF16" s="173" t="s">
        <v>17</v>
      </c>
      <c r="BG16" s="174" t="s">
        <v>18</v>
      </c>
      <c r="BI16" s="134" t="s">
        <v>28</v>
      </c>
      <c r="BJ16" s="126">
        <f t="shared" ref="BJ16:CK16" si="11">B16/B33</f>
        <v>6.6887501592559559E-2</v>
      </c>
      <c r="BK16" s="127">
        <f t="shared" si="11"/>
        <v>4.5973488621561566E-2</v>
      </c>
      <c r="BL16" s="128">
        <f t="shared" si="11"/>
        <v>6.8562120539019694E-2</v>
      </c>
      <c r="BM16" s="129">
        <f t="shared" si="11"/>
        <v>4.0432918113130489E-2</v>
      </c>
      <c r="BN16" s="126">
        <f t="shared" si="11"/>
        <v>4.880429477794046E-2</v>
      </c>
      <c r="BO16" s="127">
        <f t="shared" si="11"/>
        <v>5.0299401197604787E-2</v>
      </c>
      <c r="BP16" s="128">
        <f t="shared" si="11"/>
        <v>5.441065594370445E-2</v>
      </c>
      <c r="BQ16" s="129">
        <f t="shared" si="11"/>
        <v>5.0674049109292248E-2</v>
      </c>
      <c r="BR16" s="126">
        <f t="shared" si="11"/>
        <v>4.8096192384769539E-2</v>
      </c>
      <c r="BS16" s="127">
        <f t="shared" si="11"/>
        <v>6.161841128433556E-2</v>
      </c>
      <c r="BT16" s="128">
        <f t="shared" si="11"/>
        <v>4.3317485472794508E-2</v>
      </c>
      <c r="BU16" s="126">
        <f t="shared" si="11"/>
        <v>5.5087358684480989E-2</v>
      </c>
      <c r="BV16" s="130">
        <f t="shared" si="11"/>
        <v>5.4960664335664336E-2</v>
      </c>
      <c r="BW16" s="131">
        <f t="shared" si="11"/>
        <v>5.4489899847224577E-2</v>
      </c>
      <c r="BX16" s="126">
        <f t="shared" si="11"/>
        <v>6.4235391628677987E-2</v>
      </c>
      <c r="BY16" s="127">
        <f t="shared" si="11"/>
        <v>3.6491677336747762E-2</v>
      </c>
      <c r="BZ16" s="128">
        <f t="shared" si="11"/>
        <v>6.458715596330275E-2</v>
      </c>
      <c r="CA16" s="129">
        <f t="shared" si="11"/>
        <v>4.6485260770975055E-2</v>
      </c>
      <c r="CB16" s="126">
        <f t="shared" si="11"/>
        <v>5.2813852813852813E-2</v>
      </c>
      <c r="CC16" s="127">
        <f t="shared" si="11"/>
        <v>4.3126684636118601E-2</v>
      </c>
      <c r="CD16" s="128">
        <f t="shared" si="11"/>
        <v>3.1130981950654082E-2</v>
      </c>
      <c r="CE16" s="129">
        <f t="shared" si="11"/>
        <v>6.3124335812964935E-2</v>
      </c>
      <c r="CF16" s="126">
        <f t="shared" si="11"/>
        <v>5.8072487644151564E-2</v>
      </c>
      <c r="CG16" s="127">
        <f t="shared" si="11"/>
        <v>4.2394655704008223E-2</v>
      </c>
      <c r="CH16" s="128">
        <f t="shared" si="11"/>
        <v>6.3609467455621307E-2</v>
      </c>
      <c r="CI16" s="126">
        <f t="shared" si="11"/>
        <v>4.4935775952832178E-2</v>
      </c>
      <c r="CJ16" s="132">
        <f t="shared" si="11"/>
        <v>5.9522094572694202E-2</v>
      </c>
      <c r="CK16" s="133">
        <f t="shared" si="11"/>
        <v>4.8572768936523403E-2</v>
      </c>
      <c r="CN16" s="230"/>
      <c r="CO16" s="230"/>
    </row>
    <row r="17" spans="1:93" ht="13.5" thickTop="1" x14ac:dyDescent="0.2">
      <c r="A17" s="245" t="s">
        <v>29</v>
      </c>
      <c r="B17" s="203">
        <v>2052</v>
      </c>
      <c r="C17" s="197">
        <v>936</v>
      </c>
      <c r="D17" s="198">
        <v>636</v>
      </c>
      <c r="E17" s="199">
        <v>311</v>
      </c>
      <c r="F17" s="196">
        <v>287</v>
      </c>
      <c r="G17" s="200">
        <v>96</v>
      </c>
      <c r="H17" s="198">
        <v>1176</v>
      </c>
      <c r="I17" s="199">
        <v>892</v>
      </c>
      <c r="J17" s="196">
        <v>77</v>
      </c>
      <c r="K17" s="200">
        <v>175</v>
      </c>
      <c r="L17" s="198">
        <v>55</v>
      </c>
      <c r="M17" s="196">
        <v>454</v>
      </c>
      <c r="N17" s="201">
        <v>594</v>
      </c>
      <c r="O17" s="204">
        <v>1015</v>
      </c>
      <c r="P17" s="196">
        <v>371</v>
      </c>
      <c r="Q17" s="200">
        <v>342</v>
      </c>
      <c r="R17" s="198">
        <v>705</v>
      </c>
      <c r="S17" s="199">
        <v>742</v>
      </c>
      <c r="T17" s="196">
        <v>79</v>
      </c>
      <c r="U17" s="200">
        <v>90</v>
      </c>
      <c r="V17" s="198">
        <v>233</v>
      </c>
      <c r="W17" s="205">
        <v>868</v>
      </c>
      <c r="X17" s="196">
        <v>342</v>
      </c>
      <c r="Y17" s="200">
        <v>206</v>
      </c>
      <c r="Z17" s="198">
        <v>1761</v>
      </c>
      <c r="AA17" s="196">
        <v>1500</v>
      </c>
      <c r="AB17" s="169">
        <f t="shared" si="2"/>
        <v>8368</v>
      </c>
      <c r="AC17" s="170">
        <f t="shared" si="3"/>
        <v>7627</v>
      </c>
      <c r="AE17" s="249" t="s">
        <v>30</v>
      </c>
      <c r="AF17" s="123">
        <f t="shared" ref="AF17:AO19" si="12">SUMIF($A$9:$A$32,$AE17,B$9:B$32)</f>
        <v>2134</v>
      </c>
      <c r="AG17" s="186">
        <f t="shared" si="12"/>
        <v>1294</v>
      </c>
      <c r="AH17" s="124">
        <f t="shared" si="12"/>
        <v>574</v>
      </c>
      <c r="AI17" s="177">
        <f t="shared" si="12"/>
        <v>420</v>
      </c>
      <c r="AJ17" s="123">
        <f t="shared" si="12"/>
        <v>500</v>
      </c>
      <c r="AK17" s="125">
        <f t="shared" si="12"/>
        <v>146</v>
      </c>
      <c r="AL17" s="124">
        <f t="shared" si="12"/>
        <v>1455</v>
      </c>
      <c r="AM17" s="177">
        <f t="shared" si="12"/>
        <v>1647</v>
      </c>
      <c r="AN17" s="123">
        <f t="shared" si="12"/>
        <v>90</v>
      </c>
      <c r="AO17" s="125">
        <f t="shared" si="12"/>
        <v>94</v>
      </c>
      <c r="AP17" s="124">
        <f t="shared" ref="AP17:AY19" si="13">SUMIF($A$9:$A$32,$AE17,L$9:L$32)</f>
        <v>202</v>
      </c>
      <c r="AQ17" s="123">
        <f t="shared" si="13"/>
        <v>369</v>
      </c>
      <c r="AR17" s="176">
        <f t="shared" si="13"/>
        <v>754</v>
      </c>
      <c r="AS17" s="178">
        <f t="shared" si="13"/>
        <v>1029</v>
      </c>
      <c r="AT17" s="123">
        <f t="shared" si="13"/>
        <v>364</v>
      </c>
      <c r="AU17" s="125">
        <f t="shared" si="13"/>
        <v>663</v>
      </c>
      <c r="AV17" s="124">
        <f t="shared" si="13"/>
        <v>640</v>
      </c>
      <c r="AW17" s="177">
        <f t="shared" si="13"/>
        <v>1273</v>
      </c>
      <c r="AX17" s="123">
        <f t="shared" si="13"/>
        <v>83</v>
      </c>
      <c r="AY17" s="125">
        <f t="shared" si="13"/>
        <v>185</v>
      </c>
      <c r="AZ17" s="124">
        <f t="shared" ref="AZ17:BE19" si="14">SUMIF($A$9:$A$32,$AE17,V$9:V$32)</f>
        <v>448</v>
      </c>
      <c r="BA17" s="177">
        <f t="shared" si="14"/>
        <v>921</v>
      </c>
      <c r="BB17" s="123">
        <f t="shared" si="14"/>
        <v>287</v>
      </c>
      <c r="BC17" s="125">
        <f t="shared" si="14"/>
        <v>435</v>
      </c>
      <c r="BD17" s="183">
        <f t="shared" si="14"/>
        <v>1882</v>
      </c>
      <c r="BE17" s="184">
        <f t="shared" si="14"/>
        <v>2364</v>
      </c>
      <c r="BF17" s="167">
        <f>AF17+AH17+AJ17+AL17+AN17+AP17+AR17+AT17+AV17+AX17+AZ17+BB17+BD17</f>
        <v>9413</v>
      </c>
      <c r="BG17" s="168">
        <f>AG17+AI17+AK17+AM17+AO17+AQ17+AS17+AU17+AW17+AY17+BA17+BC17+BE17</f>
        <v>10840</v>
      </c>
      <c r="BI17" s="143" t="s">
        <v>29</v>
      </c>
      <c r="BJ17" s="126">
        <f t="shared" ref="BJ17:CK17" si="15">B17/B33</f>
        <v>8.7144859217734738E-2</v>
      </c>
      <c r="BK17" s="127">
        <f t="shared" si="15"/>
        <v>7.1718642249636047E-2</v>
      </c>
      <c r="BL17" s="128">
        <f t="shared" si="15"/>
        <v>9.418036428254109E-2</v>
      </c>
      <c r="BM17" s="129">
        <f t="shared" si="15"/>
        <v>6.3508270369614053E-2</v>
      </c>
      <c r="BN17" s="126">
        <f t="shared" si="15"/>
        <v>7.003416300634456E-2</v>
      </c>
      <c r="BO17" s="127">
        <f t="shared" si="15"/>
        <v>5.748502994011976E-2</v>
      </c>
      <c r="BP17" s="128">
        <f t="shared" si="15"/>
        <v>7.3887911535561693E-2</v>
      </c>
      <c r="BQ17" s="129">
        <f t="shared" si="15"/>
        <v>5.3683196918632645E-2</v>
      </c>
      <c r="BR17" s="126">
        <f t="shared" si="15"/>
        <v>7.7154308617234463E-2</v>
      </c>
      <c r="BS17" s="127">
        <f t="shared" si="15"/>
        <v>0.12991833704528583</v>
      </c>
      <c r="BT17" s="128">
        <f t="shared" si="15"/>
        <v>2.9054410987849975E-2</v>
      </c>
      <c r="BU17" s="126">
        <f t="shared" si="15"/>
        <v>9.3319630010277488E-2</v>
      </c>
      <c r="BV17" s="130">
        <f t="shared" si="15"/>
        <v>6.4903846153846159E-2</v>
      </c>
      <c r="BW17" s="131">
        <f t="shared" si="15"/>
        <v>8.6148361907995241E-2</v>
      </c>
      <c r="BX17" s="126">
        <f t="shared" si="15"/>
        <v>7.6875259013675923E-2</v>
      </c>
      <c r="BY17" s="127">
        <f t="shared" si="15"/>
        <v>5.4737516005121639E-2</v>
      </c>
      <c r="BZ17" s="128">
        <f t="shared" si="15"/>
        <v>8.6238532110091748E-2</v>
      </c>
      <c r="CA17" s="129">
        <f t="shared" si="15"/>
        <v>6.4713064713064719E-2</v>
      </c>
      <c r="CB17" s="126">
        <f t="shared" si="15"/>
        <v>6.8398268398268403E-2</v>
      </c>
      <c r="CC17" s="127">
        <f t="shared" si="15"/>
        <v>4.8517520215633422E-2</v>
      </c>
      <c r="CD17" s="128">
        <f t="shared" si="15"/>
        <v>3.858254677926809E-2</v>
      </c>
      <c r="CE17" s="129">
        <f t="shared" si="15"/>
        <v>9.2242295430393195E-2</v>
      </c>
      <c r="CF17" s="126">
        <f t="shared" si="15"/>
        <v>7.0428336079077433E-2</v>
      </c>
      <c r="CG17" s="127">
        <f t="shared" si="15"/>
        <v>5.2929085303186026E-2</v>
      </c>
      <c r="CH17" s="128">
        <f t="shared" si="15"/>
        <v>7.4429416737109039E-2</v>
      </c>
      <c r="CI17" s="126">
        <f t="shared" si="15"/>
        <v>6.3171193935565376E-2</v>
      </c>
      <c r="CJ17" s="132">
        <f t="shared" si="15"/>
        <v>7.5341232398170491E-2</v>
      </c>
      <c r="CK17" s="133">
        <f t="shared" si="15"/>
        <v>6.8808415430695394E-2</v>
      </c>
      <c r="CN17" s="230"/>
      <c r="CO17" s="230"/>
    </row>
    <row r="18" spans="1:93" x14ac:dyDescent="0.2">
      <c r="A18" s="244" t="s">
        <v>31</v>
      </c>
      <c r="B18" s="206">
        <v>1784</v>
      </c>
      <c r="C18" s="190">
        <v>912</v>
      </c>
      <c r="D18" s="191">
        <v>621</v>
      </c>
      <c r="E18" s="192">
        <v>282</v>
      </c>
      <c r="F18" s="189">
        <v>323</v>
      </c>
      <c r="G18" s="193">
        <v>101</v>
      </c>
      <c r="H18" s="191">
        <v>1251</v>
      </c>
      <c r="I18" s="192">
        <v>1174</v>
      </c>
      <c r="J18" s="189">
        <v>64</v>
      </c>
      <c r="K18" s="190">
        <v>167</v>
      </c>
      <c r="L18" s="191">
        <v>77</v>
      </c>
      <c r="M18" s="189">
        <v>481</v>
      </c>
      <c r="N18" s="194">
        <v>620</v>
      </c>
      <c r="O18" s="207">
        <v>1016</v>
      </c>
      <c r="P18" s="189">
        <v>380</v>
      </c>
      <c r="Q18" s="190">
        <v>428</v>
      </c>
      <c r="R18" s="191">
        <v>696</v>
      </c>
      <c r="S18" s="192">
        <v>764</v>
      </c>
      <c r="T18" s="198">
        <v>58</v>
      </c>
      <c r="U18" s="189">
        <v>131</v>
      </c>
      <c r="V18" s="191">
        <v>221</v>
      </c>
      <c r="W18" s="208">
        <v>783</v>
      </c>
      <c r="X18" s="189">
        <v>351</v>
      </c>
      <c r="Y18" s="193">
        <v>236</v>
      </c>
      <c r="Z18" s="191">
        <v>1716</v>
      </c>
      <c r="AA18" s="189">
        <v>1695</v>
      </c>
      <c r="AB18" s="169">
        <f t="shared" si="2"/>
        <v>8162</v>
      </c>
      <c r="AC18" s="170">
        <f t="shared" si="3"/>
        <v>8170</v>
      </c>
      <c r="AE18" s="250" t="s">
        <v>32</v>
      </c>
      <c r="AF18" s="123">
        <f t="shared" si="12"/>
        <v>1996</v>
      </c>
      <c r="AG18" s="190">
        <f t="shared" si="12"/>
        <v>1058</v>
      </c>
      <c r="AH18" s="191">
        <f t="shared" si="12"/>
        <v>488</v>
      </c>
      <c r="AI18" s="192">
        <f t="shared" si="12"/>
        <v>422</v>
      </c>
      <c r="AJ18" s="189">
        <f t="shared" si="12"/>
        <v>369</v>
      </c>
      <c r="AK18" s="193">
        <f t="shared" si="12"/>
        <v>101</v>
      </c>
      <c r="AL18" s="191">
        <f t="shared" si="12"/>
        <v>1327</v>
      </c>
      <c r="AM18" s="192">
        <f t="shared" si="12"/>
        <v>1427</v>
      </c>
      <c r="AN18" s="189">
        <f t="shared" si="12"/>
        <v>87</v>
      </c>
      <c r="AO18" s="193">
        <f t="shared" si="12"/>
        <v>85</v>
      </c>
      <c r="AP18" s="191">
        <f t="shared" si="13"/>
        <v>204</v>
      </c>
      <c r="AQ18" s="189">
        <f t="shared" si="13"/>
        <v>339</v>
      </c>
      <c r="AR18" s="194">
        <f t="shared" si="13"/>
        <v>680</v>
      </c>
      <c r="AS18" s="195">
        <f t="shared" si="13"/>
        <v>876</v>
      </c>
      <c r="AT18" s="189">
        <f t="shared" si="13"/>
        <v>346</v>
      </c>
      <c r="AU18" s="193">
        <f t="shared" si="13"/>
        <v>598</v>
      </c>
      <c r="AV18" s="191">
        <f t="shared" si="13"/>
        <v>575</v>
      </c>
      <c r="AW18" s="192">
        <f t="shared" si="13"/>
        <v>1134</v>
      </c>
      <c r="AX18" s="189">
        <f t="shared" si="13"/>
        <v>82</v>
      </c>
      <c r="AY18" s="193">
        <f t="shared" si="13"/>
        <v>174</v>
      </c>
      <c r="AZ18" s="191">
        <f t="shared" si="14"/>
        <v>566</v>
      </c>
      <c r="BA18" s="192">
        <f t="shared" si="14"/>
        <v>772</v>
      </c>
      <c r="BB18" s="189">
        <f t="shared" si="14"/>
        <v>376</v>
      </c>
      <c r="BC18" s="193">
        <f t="shared" si="14"/>
        <v>360</v>
      </c>
      <c r="BD18" s="191">
        <f t="shared" si="14"/>
        <v>1926</v>
      </c>
      <c r="BE18" s="189">
        <f t="shared" si="14"/>
        <v>1910</v>
      </c>
      <c r="BF18" s="169">
        <f>SUM(AF18,AH18,AJ18,AL18,AN18,AP18,AR18,AT18,AV18,AX18,AZ18,BB18,BD18)</f>
        <v>9022</v>
      </c>
      <c r="BG18" s="170">
        <f>SUM(AG18,AI18,AK18,AM18,AO18,AQ18,AS18,AU18,AW18,AY18,BA18,BC18,BE18)</f>
        <v>9256</v>
      </c>
      <c r="BI18" s="134" t="s">
        <v>31</v>
      </c>
      <c r="BJ18" s="126">
        <f t="shared" ref="BJ18:CK18" si="16">B18/B33</f>
        <v>7.5763366883254774E-2</v>
      </c>
      <c r="BK18" s="127">
        <f t="shared" si="16"/>
        <v>6.9879702704773575E-2</v>
      </c>
      <c r="BL18" s="128">
        <f t="shared" si="16"/>
        <v>9.1959129275877391E-2</v>
      </c>
      <c r="BM18" s="129">
        <f t="shared" si="16"/>
        <v>5.7586277312640391E-2</v>
      </c>
      <c r="BN18" s="126">
        <f t="shared" si="16"/>
        <v>7.8818936066373843E-2</v>
      </c>
      <c r="BO18" s="127">
        <f t="shared" si="16"/>
        <v>6.0479041916167667E-2</v>
      </c>
      <c r="BP18" s="128">
        <f t="shared" si="16"/>
        <v>7.8600150791656193E-2</v>
      </c>
      <c r="BQ18" s="129">
        <f t="shared" si="16"/>
        <v>7.0654790563312475E-2</v>
      </c>
      <c r="BR18" s="126">
        <f t="shared" si="16"/>
        <v>6.4128256513026047E-2</v>
      </c>
      <c r="BS18" s="127">
        <f t="shared" si="16"/>
        <v>0.12397921306607275</v>
      </c>
      <c r="BT18" s="128">
        <f t="shared" si="16"/>
        <v>4.0676175382989961E-2</v>
      </c>
      <c r="BU18" s="126">
        <f t="shared" si="16"/>
        <v>9.8869475847893115E-2</v>
      </c>
      <c r="BV18" s="130">
        <f t="shared" si="16"/>
        <v>6.7744755244755248E-2</v>
      </c>
      <c r="BW18" s="131">
        <f t="shared" si="16"/>
        <v>8.6233237141402144E-2</v>
      </c>
      <c r="BX18" s="126">
        <f t="shared" si="16"/>
        <v>7.874015748031496E-2</v>
      </c>
      <c r="BY18" s="127">
        <f t="shared" si="16"/>
        <v>6.8501920614596673E-2</v>
      </c>
      <c r="BZ18" s="128">
        <f t="shared" si="16"/>
        <v>8.5137614678899076E-2</v>
      </c>
      <c r="CA18" s="129">
        <f t="shared" si="16"/>
        <v>6.6631780917495206E-2</v>
      </c>
      <c r="CB18" s="126">
        <f t="shared" si="16"/>
        <v>5.0216450216450215E-2</v>
      </c>
      <c r="CC18" s="127">
        <f t="shared" si="16"/>
        <v>7.0619946091644209E-2</v>
      </c>
      <c r="CD18" s="128">
        <f t="shared" si="16"/>
        <v>3.6595462824971024E-2</v>
      </c>
      <c r="CE18" s="129">
        <f t="shared" si="16"/>
        <v>8.3209351753453772E-2</v>
      </c>
      <c r="CF18" s="126">
        <f t="shared" si="16"/>
        <v>7.2281713344316309E-2</v>
      </c>
      <c r="CG18" s="127">
        <f t="shared" si="16"/>
        <v>6.0637204522096609E-2</v>
      </c>
      <c r="CH18" s="128">
        <f t="shared" si="16"/>
        <v>7.2527472527472533E-2</v>
      </c>
      <c r="CI18" s="126">
        <f t="shared" si="16"/>
        <v>7.1383449147188888E-2</v>
      </c>
      <c r="CJ18" s="132">
        <f t="shared" si="16"/>
        <v>7.3486512766953574E-2</v>
      </c>
      <c r="CK18" s="133">
        <f t="shared" si="16"/>
        <v>7.3707192089783838E-2</v>
      </c>
      <c r="CN18" s="230"/>
      <c r="CO18" s="230"/>
    </row>
    <row r="19" spans="1:93" ht="13.5" thickBot="1" x14ac:dyDescent="0.25">
      <c r="A19" s="245" t="s">
        <v>33</v>
      </c>
      <c r="B19" s="203">
        <v>1806</v>
      </c>
      <c r="C19" s="197">
        <v>1060</v>
      </c>
      <c r="D19" s="198">
        <v>557</v>
      </c>
      <c r="E19" s="199">
        <v>376</v>
      </c>
      <c r="F19" s="196">
        <v>268</v>
      </c>
      <c r="G19" s="200">
        <v>138</v>
      </c>
      <c r="H19" s="198">
        <v>1273</v>
      </c>
      <c r="I19" s="199">
        <v>1206</v>
      </c>
      <c r="J19" s="196">
        <v>69</v>
      </c>
      <c r="K19" s="197">
        <v>94</v>
      </c>
      <c r="L19" s="198">
        <v>114</v>
      </c>
      <c r="M19" s="196">
        <v>420</v>
      </c>
      <c r="N19" s="201">
        <v>721</v>
      </c>
      <c r="O19" s="204">
        <v>922</v>
      </c>
      <c r="P19" s="196">
        <v>396</v>
      </c>
      <c r="Q19" s="197">
        <v>352</v>
      </c>
      <c r="R19" s="198">
        <v>664</v>
      </c>
      <c r="S19" s="199">
        <v>851</v>
      </c>
      <c r="T19" s="196">
        <v>83</v>
      </c>
      <c r="U19" s="200">
        <v>110</v>
      </c>
      <c r="V19" s="198">
        <v>317</v>
      </c>
      <c r="W19" s="205">
        <v>721</v>
      </c>
      <c r="X19" s="196">
        <v>355</v>
      </c>
      <c r="Y19" s="200">
        <v>226</v>
      </c>
      <c r="Z19" s="198">
        <v>1726</v>
      </c>
      <c r="AA19" s="196">
        <v>1903</v>
      </c>
      <c r="AB19" s="169">
        <f t="shared" si="2"/>
        <v>8349</v>
      </c>
      <c r="AC19" s="170">
        <f t="shared" si="3"/>
        <v>8379</v>
      </c>
      <c r="AE19" s="249" t="s">
        <v>34</v>
      </c>
      <c r="AF19" s="123">
        <f t="shared" si="12"/>
        <v>1882</v>
      </c>
      <c r="AG19" s="197">
        <f t="shared" si="12"/>
        <v>932</v>
      </c>
      <c r="AH19" s="198">
        <f t="shared" si="12"/>
        <v>447</v>
      </c>
      <c r="AI19" s="199">
        <f t="shared" si="12"/>
        <v>421</v>
      </c>
      <c r="AJ19" s="196">
        <f t="shared" si="12"/>
        <v>308</v>
      </c>
      <c r="AK19" s="200">
        <f t="shared" si="12"/>
        <v>145</v>
      </c>
      <c r="AL19" s="198">
        <f t="shared" si="12"/>
        <v>1177</v>
      </c>
      <c r="AM19" s="199">
        <f t="shared" si="12"/>
        <v>1198</v>
      </c>
      <c r="AN19" s="196">
        <f t="shared" si="12"/>
        <v>53</v>
      </c>
      <c r="AO19" s="200">
        <f t="shared" si="12"/>
        <v>63</v>
      </c>
      <c r="AP19" s="198">
        <f t="shared" si="13"/>
        <v>183</v>
      </c>
      <c r="AQ19" s="196">
        <f t="shared" si="13"/>
        <v>302</v>
      </c>
      <c r="AR19" s="201">
        <f t="shared" si="13"/>
        <v>660</v>
      </c>
      <c r="AS19" s="202">
        <f t="shared" si="13"/>
        <v>897</v>
      </c>
      <c r="AT19" s="196">
        <f t="shared" si="13"/>
        <v>284</v>
      </c>
      <c r="AU19" s="200">
        <f t="shared" si="13"/>
        <v>618</v>
      </c>
      <c r="AV19" s="198">
        <f t="shared" si="13"/>
        <v>538</v>
      </c>
      <c r="AW19" s="199">
        <f t="shared" si="13"/>
        <v>972</v>
      </c>
      <c r="AX19" s="196">
        <f t="shared" si="13"/>
        <v>70</v>
      </c>
      <c r="AY19" s="200">
        <f t="shared" si="13"/>
        <v>183</v>
      </c>
      <c r="AZ19" s="198">
        <f t="shared" si="14"/>
        <v>534</v>
      </c>
      <c r="BA19" s="199">
        <f t="shared" si="14"/>
        <v>644</v>
      </c>
      <c r="BB19" s="196">
        <f t="shared" si="14"/>
        <v>305</v>
      </c>
      <c r="BC19" s="200">
        <f t="shared" si="14"/>
        <v>370</v>
      </c>
      <c r="BD19" s="198">
        <f t="shared" si="14"/>
        <v>1645</v>
      </c>
      <c r="BE19" s="196">
        <f t="shared" si="14"/>
        <v>1710</v>
      </c>
      <c r="BF19" s="169">
        <f>SUM(AF19,AH19,AJ19,AL19,AN19,AP19,AR19,AT19,AV19,AX19,AZ19,BB19,BD19)</f>
        <v>8086</v>
      </c>
      <c r="BG19" s="170">
        <f>SUM(AG19,AI19,AK19,AM19,AO19,AQ19,AS19,AU19,AW19,AY19,BA19,BC19,BE19)</f>
        <v>8455</v>
      </c>
      <c r="BI19" s="143" t="s">
        <v>33</v>
      </c>
      <c r="BJ19" s="126">
        <f t="shared" ref="BJ19:CK19" si="17">B19/B33</f>
        <v>7.6697668492801629E-2</v>
      </c>
      <c r="BK19" s="127">
        <f t="shared" si="17"/>
        <v>8.1219829898092094E-2</v>
      </c>
      <c r="BL19" s="128">
        <f t="shared" si="17"/>
        <v>8.2481859914112249E-2</v>
      </c>
      <c r="BM19" s="129">
        <f t="shared" si="17"/>
        <v>7.6781703083520517E-2</v>
      </c>
      <c r="BN19" s="126">
        <f t="shared" si="17"/>
        <v>6.5397755002440217E-2</v>
      </c>
      <c r="BO19" s="127">
        <f t="shared" si="17"/>
        <v>8.263473053892216E-2</v>
      </c>
      <c r="BP19" s="128">
        <f t="shared" si="17"/>
        <v>7.9982407640110581E-2</v>
      </c>
      <c r="BQ19" s="129">
        <f t="shared" si="17"/>
        <v>7.2580645161290328E-2</v>
      </c>
      <c r="BR19" s="126">
        <f t="shared" si="17"/>
        <v>6.9138276553106212E-2</v>
      </c>
      <c r="BS19" s="127">
        <f t="shared" si="17"/>
        <v>6.9784706755753531E-2</v>
      </c>
      <c r="BT19" s="128">
        <f t="shared" si="17"/>
        <v>6.0221870047543584E-2</v>
      </c>
      <c r="BU19" s="126">
        <f t="shared" si="17"/>
        <v>8.6330935251798566E-2</v>
      </c>
      <c r="BV19" s="130">
        <f t="shared" si="17"/>
        <v>7.8780594405594401E-2</v>
      </c>
      <c r="BW19" s="131">
        <f t="shared" si="17"/>
        <v>7.8254965201154297E-2</v>
      </c>
      <c r="BX19" s="126">
        <f t="shared" si="17"/>
        <v>8.2055532532117698E-2</v>
      </c>
      <c r="BY19" s="127">
        <f t="shared" si="17"/>
        <v>5.6338028169014086E-2</v>
      </c>
      <c r="BZ19" s="128">
        <f t="shared" si="17"/>
        <v>8.1223241590214074E-2</v>
      </c>
      <c r="CA19" s="129">
        <f t="shared" si="17"/>
        <v>7.4219431362288507E-2</v>
      </c>
      <c r="CB19" s="126">
        <f t="shared" si="17"/>
        <v>7.1861471861471862E-2</v>
      </c>
      <c r="CC19" s="127">
        <f t="shared" si="17"/>
        <v>5.9299191374663072E-2</v>
      </c>
      <c r="CD19" s="128">
        <f t="shared" si="17"/>
        <v>5.2492134459347577E-2</v>
      </c>
      <c r="CE19" s="129">
        <f t="shared" si="17"/>
        <v>7.662061636556855E-2</v>
      </c>
      <c r="CF19" s="126">
        <f t="shared" si="17"/>
        <v>7.3105436573311366E-2</v>
      </c>
      <c r="CG19" s="127">
        <f t="shared" si="17"/>
        <v>5.806783144912641E-2</v>
      </c>
      <c r="CH19" s="128">
        <f t="shared" si="17"/>
        <v>7.2950126796280643E-2</v>
      </c>
      <c r="CI19" s="126">
        <f t="shared" si="17"/>
        <v>8.0143188039587282E-2</v>
      </c>
      <c r="CJ19" s="132">
        <f t="shared" si="17"/>
        <v>7.5170166024417479E-2</v>
      </c>
      <c r="CK19" s="133">
        <f t="shared" si="17"/>
        <v>7.5592724910685291E-2</v>
      </c>
      <c r="CN19" s="230"/>
      <c r="CO19" s="230"/>
    </row>
    <row r="20" spans="1:93" ht="14.25" thickTop="1" thickBot="1" x14ac:dyDescent="0.25">
      <c r="A20" s="244" t="s">
        <v>35</v>
      </c>
      <c r="B20" s="206">
        <v>1804</v>
      </c>
      <c r="C20" s="190">
        <v>1014</v>
      </c>
      <c r="D20" s="191">
        <v>613</v>
      </c>
      <c r="E20" s="192">
        <v>320</v>
      </c>
      <c r="F20" s="189">
        <v>296</v>
      </c>
      <c r="G20" s="193">
        <v>118</v>
      </c>
      <c r="H20" s="191">
        <v>1407</v>
      </c>
      <c r="I20" s="192">
        <v>1341</v>
      </c>
      <c r="J20" s="189">
        <v>63</v>
      </c>
      <c r="K20" s="190">
        <v>101</v>
      </c>
      <c r="L20" s="191">
        <v>135</v>
      </c>
      <c r="M20" s="189">
        <v>485</v>
      </c>
      <c r="N20" s="194">
        <v>697</v>
      </c>
      <c r="O20" s="207">
        <v>834</v>
      </c>
      <c r="P20" s="189">
        <v>434</v>
      </c>
      <c r="Q20" s="190">
        <v>371</v>
      </c>
      <c r="R20" s="191">
        <v>679</v>
      </c>
      <c r="S20" s="192">
        <v>840</v>
      </c>
      <c r="T20" s="189">
        <v>97</v>
      </c>
      <c r="U20" s="193">
        <v>100</v>
      </c>
      <c r="V20" s="191">
        <v>417</v>
      </c>
      <c r="W20" s="208">
        <v>766</v>
      </c>
      <c r="X20" s="189">
        <v>361</v>
      </c>
      <c r="Y20" s="193">
        <v>199</v>
      </c>
      <c r="Z20" s="191">
        <v>1959</v>
      </c>
      <c r="AA20" s="189">
        <v>2084</v>
      </c>
      <c r="AB20" s="169">
        <f t="shared" si="2"/>
        <v>8962</v>
      </c>
      <c r="AC20" s="170">
        <f t="shared" si="3"/>
        <v>8573</v>
      </c>
      <c r="AE20" s="299" t="s">
        <v>26</v>
      </c>
      <c r="AF20" s="18">
        <f t="shared" ref="AF20:BG20" si="18">SUM(AF17:AF19)</f>
        <v>6012</v>
      </c>
      <c r="AG20" s="19">
        <f t="shared" si="18"/>
        <v>3284</v>
      </c>
      <c r="AH20" s="18">
        <f t="shared" si="18"/>
        <v>1509</v>
      </c>
      <c r="AI20" s="19">
        <f t="shared" si="18"/>
        <v>1263</v>
      </c>
      <c r="AJ20" s="18">
        <f t="shared" si="18"/>
        <v>1177</v>
      </c>
      <c r="AK20" s="19">
        <f t="shared" si="18"/>
        <v>392</v>
      </c>
      <c r="AL20" s="18">
        <f t="shared" si="18"/>
        <v>3959</v>
      </c>
      <c r="AM20" s="19">
        <f t="shared" si="18"/>
        <v>4272</v>
      </c>
      <c r="AN20" s="18">
        <f t="shared" si="18"/>
        <v>230</v>
      </c>
      <c r="AO20" s="19">
        <f t="shared" si="18"/>
        <v>242</v>
      </c>
      <c r="AP20" s="18">
        <f t="shared" si="18"/>
        <v>589</v>
      </c>
      <c r="AQ20" s="19">
        <f t="shared" si="18"/>
        <v>1010</v>
      </c>
      <c r="AR20" s="18">
        <f t="shared" si="18"/>
        <v>2094</v>
      </c>
      <c r="AS20" s="19">
        <f t="shared" si="18"/>
        <v>2802</v>
      </c>
      <c r="AT20" s="18">
        <f t="shared" si="18"/>
        <v>994</v>
      </c>
      <c r="AU20" s="19">
        <f t="shared" si="18"/>
        <v>1879</v>
      </c>
      <c r="AV20" s="18">
        <f t="shared" si="18"/>
        <v>1753</v>
      </c>
      <c r="AW20" s="19">
        <f t="shared" si="18"/>
        <v>3379</v>
      </c>
      <c r="AX20" s="18">
        <f t="shared" si="18"/>
        <v>235</v>
      </c>
      <c r="AY20" s="19">
        <f t="shared" si="18"/>
        <v>542</v>
      </c>
      <c r="AZ20" s="18">
        <f t="shared" si="18"/>
        <v>1548</v>
      </c>
      <c r="BA20" s="19">
        <f t="shared" si="18"/>
        <v>2337</v>
      </c>
      <c r="BB20" s="18">
        <f t="shared" si="18"/>
        <v>968</v>
      </c>
      <c r="BC20" s="19">
        <f t="shared" si="18"/>
        <v>1165</v>
      </c>
      <c r="BD20" s="18">
        <f t="shared" si="18"/>
        <v>5453</v>
      </c>
      <c r="BE20" s="19">
        <f t="shared" si="18"/>
        <v>5984</v>
      </c>
      <c r="BF20" s="171">
        <f t="shared" si="18"/>
        <v>26521</v>
      </c>
      <c r="BG20" s="172">
        <f t="shared" si="18"/>
        <v>28551</v>
      </c>
      <c r="BI20" s="134" t="s">
        <v>35</v>
      </c>
      <c r="BJ20" s="126">
        <f t="shared" ref="BJ20:CK20" si="19">B20/B33</f>
        <v>7.6612731982842824E-2</v>
      </c>
      <c r="BK20" s="127">
        <f t="shared" si="19"/>
        <v>7.7695195770439041E-2</v>
      </c>
      <c r="BL20" s="128">
        <f t="shared" si="19"/>
        <v>9.0774470605656743E-2</v>
      </c>
      <c r="BM20" s="129">
        <f t="shared" si="19"/>
        <v>6.5346130283847254E-2</v>
      </c>
      <c r="BN20" s="126">
        <f t="shared" si="19"/>
        <v>7.2230356271351881E-2</v>
      </c>
      <c r="BO20" s="127">
        <f t="shared" si="19"/>
        <v>7.0658682634730532E-2</v>
      </c>
      <c r="BP20" s="128">
        <f t="shared" si="19"/>
        <v>8.8401608444332744E-2</v>
      </c>
      <c r="BQ20" s="129">
        <f t="shared" si="19"/>
        <v>8.0705344246509395E-2</v>
      </c>
      <c r="BR20" s="126">
        <f t="shared" si="19"/>
        <v>6.3126252505010014E-2</v>
      </c>
      <c r="BS20" s="127">
        <f t="shared" si="19"/>
        <v>7.4981440237564964E-2</v>
      </c>
      <c r="BT20" s="128">
        <f t="shared" si="19"/>
        <v>7.1315372424722662E-2</v>
      </c>
      <c r="BU20" s="126">
        <f t="shared" si="19"/>
        <v>9.9691675231243573E-2</v>
      </c>
      <c r="BV20" s="130">
        <f t="shared" si="19"/>
        <v>7.6158216783216784E-2</v>
      </c>
      <c r="BW20" s="131">
        <f t="shared" si="19"/>
        <v>7.0785944661347813E-2</v>
      </c>
      <c r="BX20" s="126">
        <f t="shared" si="19"/>
        <v>8.9929548280149194E-2</v>
      </c>
      <c r="BY20" s="127">
        <f t="shared" si="19"/>
        <v>5.9379001280409731E-2</v>
      </c>
      <c r="BZ20" s="128">
        <f t="shared" si="19"/>
        <v>8.3058103975535175E-2</v>
      </c>
      <c r="CA20" s="129">
        <f t="shared" si="19"/>
        <v>7.3260073260073263E-2</v>
      </c>
      <c r="CB20" s="126">
        <f t="shared" si="19"/>
        <v>8.3982683982683978E-2</v>
      </c>
      <c r="CC20" s="127">
        <f t="shared" si="19"/>
        <v>5.3908355795148251E-2</v>
      </c>
      <c r="CD20" s="128">
        <f t="shared" si="19"/>
        <v>6.9051167411823156E-2</v>
      </c>
      <c r="CE20" s="129">
        <f t="shared" si="19"/>
        <v>8.1402763018065885E-2</v>
      </c>
      <c r="CF20" s="126">
        <f t="shared" si="19"/>
        <v>7.434102141680396E-2</v>
      </c>
      <c r="CG20" s="127">
        <f t="shared" si="19"/>
        <v>5.1130524152106886E-2</v>
      </c>
      <c r="CH20" s="128">
        <f t="shared" si="19"/>
        <v>8.2797971259509717E-2</v>
      </c>
      <c r="CI20" s="126">
        <f t="shared" si="19"/>
        <v>8.7765845441145504E-2</v>
      </c>
      <c r="CJ20" s="132">
        <f t="shared" si="19"/>
        <v>8.0689307451291103E-2</v>
      </c>
      <c r="CK20" s="133">
        <f t="shared" si="19"/>
        <v>7.7342932409512469E-2</v>
      </c>
      <c r="CN20" s="230"/>
      <c r="CO20" s="230"/>
    </row>
    <row r="21" spans="1:93" ht="13.5" thickTop="1" x14ac:dyDescent="0.2">
      <c r="A21" s="245" t="s">
        <v>36</v>
      </c>
      <c r="B21" s="203">
        <v>1880</v>
      </c>
      <c r="C21" s="197">
        <v>1009</v>
      </c>
      <c r="D21" s="198">
        <v>567</v>
      </c>
      <c r="E21" s="199">
        <v>361</v>
      </c>
      <c r="F21" s="196">
        <v>414</v>
      </c>
      <c r="G21" s="200">
        <v>125</v>
      </c>
      <c r="H21" s="198">
        <v>1436</v>
      </c>
      <c r="I21" s="199">
        <v>1452</v>
      </c>
      <c r="J21" s="196">
        <v>68</v>
      </c>
      <c r="K21" s="197">
        <v>91</v>
      </c>
      <c r="L21" s="198">
        <v>173</v>
      </c>
      <c r="M21" s="196">
        <v>444</v>
      </c>
      <c r="N21" s="201">
        <v>844</v>
      </c>
      <c r="O21" s="204">
        <v>877</v>
      </c>
      <c r="P21" s="196">
        <v>439</v>
      </c>
      <c r="Q21" s="197">
        <v>473</v>
      </c>
      <c r="R21" s="198">
        <v>740</v>
      </c>
      <c r="S21" s="199">
        <v>979</v>
      </c>
      <c r="T21" s="196">
        <v>71</v>
      </c>
      <c r="U21" s="200">
        <v>134</v>
      </c>
      <c r="V21" s="198">
        <v>442</v>
      </c>
      <c r="W21" s="205">
        <v>687</v>
      </c>
      <c r="X21" s="196">
        <v>401</v>
      </c>
      <c r="Y21" s="200">
        <v>248</v>
      </c>
      <c r="Z21" s="198">
        <v>1928</v>
      </c>
      <c r="AA21" s="196">
        <v>2183</v>
      </c>
      <c r="AB21" s="169">
        <f t="shared" si="2"/>
        <v>9403</v>
      </c>
      <c r="AC21" s="170">
        <f t="shared" si="3"/>
        <v>9063</v>
      </c>
      <c r="BI21" s="143" t="s">
        <v>36</v>
      </c>
      <c r="BJ21" s="126">
        <f t="shared" ref="BJ21:CK21" si="20">B21/B33</f>
        <v>7.9840319361277445E-2</v>
      </c>
      <c r="BK21" s="127">
        <f t="shared" si="20"/>
        <v>7.7312083365259368E-2</v>
      </c>
      <c r="BL21" s="128">
        <f t="shared" si="20"/>
        <v>8.3962683251888048E-2</v>
      </c>
      <c r="BM21" s="129">
        <f t="shared" si="20"/>
        <v>7.3718603226465187E-2</v>
      </c>
      <c r="BN21" s="126">
        <f t="shared" si="20"/>
        <v>0.10102489019033675</v>
      </c>
      <c r="BO21" s="127">
        <f t="shared" si="20"/>
        <v>7.4850299401197598E-2</v>
      </c>
      <c r="BP21" s="128">
        <f t="shared" si="20"/>
        <v>9.0223674290022621E-2</v>
      </c>
      <c r="BQ21" s="129">
        <f t="shared" si="20"/>
        <v>8.7385652383245069E-2</v>
      </c>
      <c r="BR21" s="126">
        <f t="shared" si="20"/>
        <v>6.8136272545090179E-2</v>
      </c>
      <c r="BS21" s="127">
        <f t="shared" si="20"/>
        <v>6.7557535263548629E-2</v>
      </c>
      <c r="BT21" s="128">
        <f t="shared" si="20"/>
        <v>9.1389329107237183E-2</v>
      </c>
      <c r="BU21" s="126">
        <f t="shared" si="20"/>
        <v>9.1264131551901342E-2</v>
      </c>
      <c r="BV21" s="130">
        <f t="shared" si="20"/>
        <v>9.2220279720279727E-2</v>
      </c>
      <c r="BW21" s="131">
        <f t="shared" si="20"/>
        <v>7.4435579697844173E-2</v>
      </c>
      <c r="BX21" s="126">
        <f t="shared" si="20"/>
        <v>9.0965602983837546E-2</v>
      </c>
      <c r="BY21" s="127">
        <f t="shared" si="20"/>
        <v>7.5704225352112672E-2</v>
      </c>
      <c r="BZ21" s="128">
        <f t="shared" si="20"/>
        <v>9.0519877675840979E-2</v>
      </c>
      <c r="CA21" s="129">
        <f t="shared" si="20"/>
        <v>8.5382871097156809E-2</v>
      </c>
      <c r="CB21" s="126">
        <f t="shared" si="20"/>
        <v>6.1471861471861469E-2</v>
      </c>
      <c r="CC21" s="127">
        <f t="shared" si="20"/>
        <v>7.2237196765498654E-2</v>
      </c>
      <c r="CD21" s="128">
        <f t="shared" si="20"/>
        <v>7.3190925649942049E-2</v>
      </c>
      <c r="CE21" s="129">
        <f t="shared" si="20"/>
        <v>7.3007438894792775E-2</v>
      </c>
      <c r="CF21" s="126">
        <f t="shared" si="20"/>
        <v>8.2578253706754534E-2</v>
      </c>
      <c r="CG21" s="127">
        <f t="shared" si="20"/>
        <v>6.3720452209660841E-2</v>
      </c>
      <c r="CH21" s="128">
        <f t="shared" si="20"/>
        <v>8.1487743026204568E-2</v>
      </c>
      <c r="CI21" s="126">
        <f t="shared" si="20"/>
        <v>9.1935144240892816E-2</v>
      </c>
      <c r="CJ21" s="132">
        <f t="shared" si="20"/>
        <v>8.4659848021032158E-2</v>
      </c>
      <c r="CK21" s="133">
        <f t="shared" si="20"/>
        <v>8.1763559597271843E-2</v>
      </c>
      <c r="CN21" s="230"/>
      <c r="CO21" s="230"/>
    </row>
    <row r="22" spans="1:93" x14ac:dyDescent="0.2">
      <c r="A22" s="244" t="s">
        <v>37</v>
      </c>
      <c r="B22" s="206">
        <v>1981</v>
      </c>
      <c r="C22" s="190">
        <v>1138</v>
      </c>
      <c r="D22" s="191">
        <v>532</v>
      </c>
      <c r="E22" s="192">
        <v>407</v>
      </c>
      <c r="F22" s="189">
        <v>371</v>
      </c>
      <c r="G22" s="193">
        <v>102</v>
      </c>
      <c r="H22" s="191">
        <v>1449</v>
      </c>
      <c r="I22" s="192">
        <v>1090</v>
      </c>
      <c r="J22" s="189">
        <v>115</v>
      </c>
      <c r="K22" s="190">
        <v>97</v>
      </c>
      <c r="L22" s="191">
        <v>171</v>
      </c>
      <c r="M22" s="189">
        <v>399</v>
      </c>
      <c r="N22" s="194">
        <v>855</v>
      </c>
      <c r="O22" s="207">
        <v>871</v>
      </c>
      <c r="P22" s="189">
        <v>458</v>
      </c>
      <c r="Q22" s="190">
        <v>407</v>
      </c>
      <c r="R22" s="191">
        <v>678</v>
      </c>
      <c r="S22" s="192">
        <v>841</v>
      </c>
      <c r="T22" s="189">
        <v>83</v>
      </c>
      <c r="U22" s="193">
        <v>106</v>
      </c>
      <c r="V22" s="191">
        <v>469</v>
      </c>
      <c r="W22" s="208">
        <v>682</v>
      </c>
      <c r="X22" s="189">
        <v>349</v>
      </c>
      <c r="Y22" s="193">
        <v>186</v>
      </c>
      <c r="Z22" s="191">
        <v>2008</v>
      </c>
      <c r="AA22" s="189">
        <v>2017</v>
      </c>
      <c r="AB22" s="169">
        <f t="shared" si="2"/>
        <v>9519</v>
      </c>
      <c r="AC22" s="170">
        <f t="shared" si="3"/>
        <v>8343</v>
      </c>
      <c r="BI22" s="134" t="s">
        <v>37</v>
      </c>
      <c r="BJ22" s="126">
        <f t="shared" ref="BJ22:CK22" si="21">B22/B33</f>
        <v>8.4129613114197144E-2</v>
      </c>
      <c r="BK22" s="127">
        <f t="shared" si="21"/>
        <v>8.7196383418895101E-2</v>
      </c>
      <c r="BL22" s="128">
        <f t="shared" si="21"/>
        <v>7.8779801569672736E-2</v>
      </c>
      <c r="BM22" s="129">
        <f t="shared" si="21"/>
        <v>8.3112109454768227E-2</v>
      </c>
      <c r="BN22" s="126">
        <f t="shared" si="21"/>
        <v>9.0531966813079554E-2</v>
      </c>
      <c r="BO22" s="127">
        <f t="shared" si="21"/>
        <v>6.1077844311377243E-2</v>
      </c>
      <c r="BP22" s="128">
        <f t="shared" si="21"/>
        <v>9.1040462427745661E-2</v>
      </c>
      <c r="BQ22" s="129">
        <f t="shared" si="21"/>
        <v>6.55994222436206E-2</v>
      </c>
      <c r="BR22" s="126">
        <f t="shared" si="21"/>
        <v>0.11523046092184369</v>
      </c>
      <c r="BS22" s="127">
        <f t="shared" si="21"/>
        <v>7.2011878247958433E-2</v>
      </c>
      <c r="BT22" s="128">
        <f t="shared" si="21"/>
        <v>9.0332805071315372E-2</v>
      </c>
      <c r="BU22" s="126">
        <f t="shared" si="21"/>
        <v>8.2014388489208639E-2</v>
      </c>
      <c r="BV22" s="130">
        <f t="shared" si="21"/>
        <v>9.34222027972028E-2</v>
      </c>
      <c r="BW22" s="131">
        <f t="shared" si="21"/>
        <v>7.3926328297402824E-2</v>
      </c>
      <c r="BX22" s="126">
        <f t="shared" si="21"/>
        <v>9.4902610857853301E-2</v>
      </c>
      <c r="BY22" s="127">
        <f t="shared" si="21"/>
        <v>6.5140845070422532E-2</v>
      </c>
      <c r="BZ22" s="128">
        <f t="shared" si="21"/>
        <v>8.2935779816513761E-2</v>
      </c>
      <c r="CA22" s="129">
        <f t="shared" si="21"/>
        <v>7.3347287633001912E-2</v>
      </c>
      <c r="CB22" s="126">
        <f t="shared" si="21"/>
        <v>7.1861471861471862E-2</v>
      </c>
      <c r="CC22" s="127">
        <f t="shared" si="21"/>
        <v>5.7142857142857141E-2</v>
      </c>
      <c r="CD22" s="128">
        <f t="shared" si="21"/>
        <v>7.7661864547110451E-2</v>
      </c>
      <c r="CE22" s="129">
        <f t="shared" si="21"/>
        <v>7.2476089266737515E-2</v>
      </c>
      <c r="CF22" s="126">
        <f t="shared" si="21"/>
        <v>7.1869851729818787E-2</v>
      </c>
      <c r="CG22" s="127">
        <f t="shared" si="21"/>
        <v>4.7790339157245634E-2</v>
      </c>
      <c r="CH22" s="128">
        <f t="shared" si="21"/>
        <v>8.4868977176669483E-2</v>
      </c>
      <c r="CI22" s="126">
        <f t="shared" si="21"/>
        <v>8.494419877869025E-2</v>
      </c>
      <c r="CJ22" s="132">
        <f t="shared" si="21"/>
        <v>8.5704253250261098E-2</v>
      </c>
      <c r="CK22" s="133">
        <f t="shared" si="21"/>
        <v>7.5267944137707044E-2</v>
      </c>
      <c r="CN22" s="230"/>
      <c r="CO22" s="230"/>
    </row>
    <row r="23" spans="1:93" x14ac:dyDescent="0.2">
      <c r="A23" s="245" t="s">
        <v>30</v>
      </c>
      <c r="B23" s="203">
        <v>2134</v>
      </c>
      <c r="C23" s="197">
        <v>1294</v>
      </c>
      <c r="D23" s="198">
        <v>574</v>
      </c>
      <c r="E23" s="199">
        <v>420</v>
      </c>
      <c r="F23" s="196">
        <v>500</v>
      </c>
      <c r="G23" s="200">
        <v>146</v>
      </c>
      <c r="H23" s="198">
        <v>1455</v>
      </c>
      <c r="I23" s="199">
        <v>1647</v>
      </c>
      <c r="J23" s="196">
        <v>90</v>
      </c>
      <c r="K23" s="197">
        <v>94</v>
      </c>
      <c r="L23" s="198">
        <v>202</v>
      </c>
      <c r="M23" s="196">
        <v>369</v>
      </c>
      <c r="N23" s="201">
        <v>754</v>
      </c>
      <c r="O23" s="204">
        <v>1029</v>
      </c>
      <c r="P23" s="196">
        <v>364</v>
      </c>
      <c r="Q23" s="197">
        <v>663</v>
      </c>
      <c r="R23" s="198">
        <v>640</v>
      </c>
      <c r="S23" s="199">
        <v>1273</v>
      </c>
      <c r="T23" s="196">
        <v>83</v>
      </c>
      <c r="U23" s="200">
        <v>185</v>
      </c>
      <c r="V23" s="198">
        <v>448</v>
      </c>
      <c r="W23" s="205">
        <v>921</v>
      </c>
      <c r="X23" s="196">
        <v>287</v>
      </c>
      <c r="Y23" s="200">
        <v>435</v>
      </c>
      <c r="Z23" s="198">
        <v>1882</v>
      </c>
      <c r="AA23" s="196">
        <v>2364</v>
      </c>
      <c r="AB23" s="169">
        <f t="shared" si="2"/>
        <v>9413</v>
      </c>
      <c r="AC23" s="170">
        <f t="shared" si="3"/>
        <v>10840</v>
      </c>
      <c r="BI23" s="143" t="s">
        <v>30</v>
      </c>
      <c r="BJ23" s="126">
        <f t="shared" ref="BJ23:CK23" si="22">B23/B33</f>
        <v>9.0627256126045774E-2</v>
      </c>
      <c r="BK23" s="127">
        <f t="shared" si="22"/>
        <v>9.9149490460501116E-2</v>
      </c>
      <c r="BL23" s="128">
        <f t="shared" si="22"/>
        <v>8.4999259588331114E-2</v>
      </c>
      <c r="BM23" s="129">
        <f t="shared" si="22"/>
        <v>8.5766795997549522E-2</v>
      </c>
      <c r="BN23" s="126">
        <f t="shared" si="22"/>
        <v>0.12201073694485115</v>
      </c>
      <c r="BO23" s="127">
        <f t="shared" si="22"/>
        <v>8.7425149700598809E-2</v>
      </c>
      <c r="BP23" s="128">
        <f t="shared" si="22"/>
        <v>9.1417441568233226E-2</v>
      </c>
      <c r="BQ23" s="129">
        <f t="shared" si="22"/>
        <v>9.9121328839672604E-2</v>
      </c>
      <c r="BR23" s="126">
        <f t="shared" si="22"/>
        <v>9.0180360721442893E-2</v>
      </c>
      <c r="BS23" s="127">
        <f t="shared" si="22"/>
        <v>6.9784706755753531E-2</v>
      </c>
      <c r="BT23" s="128">
        <f t="shared" si="22"/>
        <v>0.10670892762810354</v>
      </c>
      <c r="BU23" s="126">
        <f t="shared" si="22"/>
        <v>7.5847893114080162E-2</v>
      </c>
      <c r="BV23" s="130">
        <f t="shared" si="22"/>
        <v>8.2386363636363633E-2</v>
      </c>
      <c r="BW23" s="131">
        <f t="shared" si="22"/>
        <v>8.7336615175691731E-2</v>
      </c>
      <c r="BX23" s="126">
        <f t="shared" si="22"/>
        <v>7.5424782428512221E-2</v>
      </c>
      <c r="BY23" s="127">
        <f t="shared" si="22"/>
        <v>0.10611395646606914</v>
      </c>
      <c r="BZ23" s="128">
        <f t="shared" si="22"/>
        <v>7.8287461773700301E-2</v>
      </c>
      <c r="CA23" s="129">
        <f t="shared" si="22"/>
        <v>0.11102389673818246</v>
      </c>
      <c r="CB23" s="126">
        <f t="shared" si="22"/>
        <v>7.1861471861471862E-2</v>
      </c>
      <c r="CC23" s="127">
        <f t="shared" si="22"/>
        <v>9.9730458221024262E-2</v>
      </c>
      <c r="CD23" s="128">
        <f t="shared" si="22"/>
        <v>7.4184467627090578E-2</v>
      </c>
      <c r="CE23" s="129">
        <f t="shared" si="22"/>
        <v>9.7874601487778962E-2</v>
      </c>
      <c r="CF23" s="126">
        <f t="shared" si="22"/>
        <v>5.910214168039539E-2</v>
      </c>
      <c r="CG23" s="127">
        <f t="shared" si="22"/>
        <v>0.1117677286742035</v>
      </c>
      <c r="CH23" s="128">
        <f t="shared" si="22"/>
        <v>7.954353338968724E-2</v>
      </c>
      <c r="CI23" s="126">
        <f t="shared" si="22"/>
        <v>9.9557801642451038E-2</v>
      </c>
      <c r="CJ23" s="132">
        <f t="shared" si="22"/>
        <v>8.4749882954586381E-2</v>
      </c>
      <c r="CK23" s="133">
        <f t="shared" si="22"/>
        <v>9.7795099419003287E-2</v>
      </c>
      <c r="CN23" s="230"/>
      <c r="CO23" s="230"/>
    </row>
    <row r="24" spans="1:93" x14ac:dyDescent="0.2">
      <c r="A24" s="244" t="s">
        <v>32</v>
      </c>
      <c r="B24" s="206">
        <v>1996</v>
      </c>
      <c r="C24" s="190">
        <v>1058</v>
      </c>
      <c r="D24" s="191">
        <v>488</v>
      </c>
      <c r="E24" s="192">
        <v>422</v>
      </c>
      <c r="F24" s="189">
        <v>369</v>
      </c>
      <c r="G24" s="193">
        <v>101</v>
      </c>
      <c r="H24" s="191">
        <v>1327</v>
      </c>
      <c r="I24" s="192">
        <v>1427</v>
      </c>
      <c r="J24" s="189">
        <v>87</v>
      </c>
      <c r="K24" s="190">
        <v>85</v>
      </c>
      <c r="L24" s="191">
        <v>204</v>
      </c>
      <c r="M24" s="189">
        <v>339</v>
      </c>
      <c r="N24" s="194">
        <v>680</v>
      </c>
      <c r="O24" s="207">
        <v>876</v>
      </c>
      <c r="P24" s="189">
        <v>346</v>
      </c>
      <c r="Q24" s="190">
        <v>598</v>
      </c>
      <c r="R24" s="191">
        <v>575</v>
      </c>
      <c r="S24" s="192">
        <v>1134</v>
      </c>
      <c r="T24" s="189">
        <v>82</v>
      </c>
      <c r="U24" s="193">
        <v>174</v>
      </c>
      <c r="V24" s="191">
        <v>566</v>
      </c>
      <c r="W24" s="208">
        <v>772</v>
      </c>
      <c r="X24" s="189">
        <v>376</v>
      </c>
      <c r="Y24" s="193">
        <v>360</v>
      </c>
      <c r="Z24" s="191">
        <v>1926</v>
      </c>
      <c r="AA24" s="189">
        <v>1910</v>
      </c>
      <c r="AB24" s="169">
        <f t="shared" si="2"/>
        <v>9022</v>
      </c>
      <c r="AC24" s="170">
        <f t="shared" si="3"/>
        <v>9256</v>
      </c>
      <c r="BI24" s="134" t="s">
        <v>32</v>
      </c>
      <c r="BJ24" s="126">
        <f t="shared" ref="BJ24:CK24" si="23">B24/B33</f>
        <v>8.4766636938888182E-2</v>
      </c>
      <c r="BK24" s="127">
        <f t="shared" si="23"/>
        <v>8.1066584936020231E-2</v>
      </c>
      <c r="BL24" s="128">
        <f t="shared" si="23"/>
        <v>7.2264178883459207E-2</v>
      </c>
      <c r="BM24" s="129">
        <f t="shared" si="23"/>
        <v>8.617520931182357E-2</v>
      </c>
      <c r="BN24" s="126">
        <f t="shared" si="23"/>
        <v>9.0043923865300149E-2</v>
      </c>
      <c r="BO24" s="127">
        <f t="shared" si="23"/>
        <v>6.0479041916167667E-2</v>
      </c>
      <c r="BP24" s="128">
        <f t="shared" si="23"/>
        <v>8.3375219904498615E-2</v>
      </c>
      <c r="BQ24" s="129">
        <f t="shared" si="23"/>
        <v>8.5881078478574874E-2</v>
      </c>
      <c r="BR24" s="126">
        <f t="shared" si="23"/>
        <v>8.7174348697394793E-2</v>
      </c>
      <c r="BS24" s="127">
        <f t="shared" si="23"/>
        <v>6.3103192279138826E-2</v>
      </c>
      <c r="BT24" s="128">
        <f t="shared" si="23"/>
        <v>0.10776545166402536</v>
      </c>
      <c r="BU24" s="126">
        <f t="shared" si="23"/>
        <v>6.9681397738951698E-2</v>
      </c>
      <c r="BV24" s="130">
        <f t="shared" si="23"/>
        <v>7.4300699300699297E-2</v>
      </c>
      <c r="BW24" s="131">
        <f t="shared" si="23"/>
        <v>7.4350704464437284E-2</v>
      </c>
      <c r="BX24" s="126">
        <f t="shared" si="23"/>
        <v>7.1694985495234148E-2</v>
      </c>
      <c r="BY24" s="127">
        <f t="shared" si="23"/>
        <v>9.5710627400768244E-2</v>
      </c>
      <c r="BZ24" s="128">
        <f t="shared" si="23"/>
        <v>7.0336391437308868E-2</v>
      </c>
      <c r="CA24" s="129">
        <f t="shared" si="23"/>
        <v>9.8901098901098897E-2</v>
      </c>
      <c r="CB24" s="126">
        <f t="shared" si="23"/>
        <v>7.0995670995671001E-2</v>
      </c>
      <c r="CC24" s="127">
        <f t="shared" si="23"/>
        <v>9.3800539083557954E-2</v>
      </c>
      <c r="CD24" s="128">
        <f t="shared" si="23"/>
        <v>9.3724126511011752E-2</v>
      </c>
      <c r="CE24" s="129">
        <f t="shared" si="23"/>
        <v>8.2040382571732198E-2</v>
      </c>
      <c r="CF24" s="126">
        <f t="shared" si="23"/>
        <v>7.7429983525535415E-2</v>
      </c>
      <c r="CG24" s="127">
        <f t="shared" si="23"/>
        <v>9.249743062692703E-2</v>
      </c>
      <c r="CH24" s="128">
        <f t="shared" si="23"/>
        <v>8.1403212172442937E-2</v>
      </c>
      <c r="CI24" s="126">
        <f t="shared" si="23"/>
        <v>8.0437986944619913E-2</v>
      </c>
      <c r="CJ24" s="132">
        <f t="shared" si="23"/>
        <v>8.1229517052616412E-2</v>
      </c>
      <c r="CK24" s="133">
        <f t="shared" si="23"/>
        <v>8.350474540796074E-2</v>
      </c>
      <c r="CN24" s="230"/>
      <c r="CO24" s="230"/>
    </row>
    <row r="25" spans="1:93" x14ac:dyDescent="0.2">
      <c r="A25" s="245" t="s">
        <v>34</v>
      </c>
      <c r="B25" s="203">
        <v>1882</v>
      </c>
      <c r="C25" s="197">
        <v>932</v>
      </c>
      <c r="D25" s="198">
        <v>447</v>
      </c>
      <c r="E25" s="199">
        <v>421</v>
      </c>
      <c r="F25" s="196">
        <v>308</v>
      </c>
      <c r="G25" s="200">
        <v>145</v>
      </c>
      <c r="H25" s="198">
        <v>1177</v>
      </c>
      <c r="I25" s="199">
        <v>1198</v>
      </c>
      <c r="J25" s="196">
        <v>53</v>
      </c>
      <c r="K25" s="197">
        <v>63</v>
      </c>
      <c r="L25" s="198">
        <v>183</v>
      </c>
      <c r="M25" s="196">
        <v>302</v>
      </c>
      <c r="N25" s="201">
        <v>660</v>
      </c>
      <c r="O25" s="204">
        <v>897</v>
      </c>
      <c r="P25" s="196">
        <v>284</v>
      </c>
      <c r="Q25" s="197">
        <v>618</v>
      </c>
      <c r="R25" s="198">
        <v>538</v>
      </c>
      <c r="S25" s="199">
        <v>972</v>
      </c>
      <c r="T25" s="196">
        <v>70</v>
      </c>
      <c r="U25" s="200">
        <v>183</v>
      </c>
      <c r="V25" s="198">
        <v>534</v>
      </c>
      <c r="W25" s="205">
        <v>644</v>
      </c>
      <c r="X25" s="196">
        <v>305</v>
      </c>
      <c r="Y25" s="200">
        <v>370</v>
      </c>
      <c r="Z25" s="198">
        <v>1645</v>
      </c>
      <c r="AA25" s="196">
        <v>1710</v>
      </c>
      <c r="AB25" s="169">
        <f t="shared" si="2"/>
        <v>8086</v>
      </c>
      <c r="AC25" s="170">
        <f t="shared" si="3"/>
        <v>8455</v>
      </c>
      <c r="BI25" s="143" t="s">
        <v>34</v>
      </c>
      <c r="BJ25" s="126">
        <f t="shared" ref="BJ25:CK25" si="24">B25/B33</f>
        <v>7.992525587123625E-2</v>
      </c>
      <c r="BK25" s="127">
        <f t="shared" si="24"/>
        <v>7.1412152325492306E-2</v>
      </c>
      <c r="BL25" s="128">
        <f t="shared" si="24"/>
        <v>6.6192803198578412E-2</v>
      </c>
      <c r="BM25" s="129">
        <f t="shared" si="24"/>
        <v>8.5971002654686546E-2</v>
      </c>
      <c r="BN25" s="126">
        <f t="shared" si="24"/>
        <v>7.5158613958028309E-2</v>
      </c>
      <c r="BO25" s="127">
        <f t="shared" si="24"/>
        <v>8.6826347305389226E-2</v>
      </c>
      <c r="BP25" s="128">
        <f t="shared" si="24"/>
        <v>7.395074139230963E-2</v>
      </c>
      <c r="BQ25" s="129">
        <f t="shared" si="24"/>
        <v>7.2099181511795854E-2</v>
      </c>
      <c r="BR25" s="126">
        <f t="shared" si="24"/>
        <v>5.3106212424849697E-2</v>
      </c>
      <c r="BS25" s="127">
        <f t="shared" si="24"/>
        <v>4.6770601336302897E-2</v>
      </c>
      <c r="BT25" s="128">
        <f t="shared" si="24"/>
        <v>9.6671949286846276E-2</v>
      </c>
      <c r="BU25" s="126">
        <f t="shared" si="24"/>
        <v>6.2076053442959918E-2</v>
      </c>
      <c r="BV25" s="130">
        <f t="shared" si="24"/>
        <v>7.2115384615384609E-2</v>
      </c>
      <c r="BW25" s="131">
        <f t="shared" si="24"/>
        <v>7.6133084365982012E-2</v>
      </c>
      <c r="BX25" s="126">
        <f t="shared" si="24"/>
        <v>5.8847907169498552E-2</v>
      </c>
      <c r="BY25" s="127">
        <f t="shared" si="24"/>
        <v>9.8911651728553138E-2</v>
      </c>
      <c r="BZ25" s="128">
        <f t="shared" si="24"/>
        <v>6.5810397553516822E-2</v>
      </c>
      <c r="CA25" s="129">
        <f t="shared" si="24"/>
        <v>8.4772370486656201E-2</v>
      </c>
      <c r="CB25" s="126">
        <f t="shared" si="24"/>
        <v>6.0606060606060608E-2</v>
      </c>
      <c r="CC25" s="127">
        <f t="shared" si="24"/>
        <v>9.865229110512129E-2</v>
      </c>
      <c r="CD25" s="128">
        <f t="shared" si="24"/>
        <v>8.8425235966219567E-2</v>
      </c>
      <c r="CE25" s="129">
        <f t="shared" si="24"/>
        <v>6.8437832093517531E-2</v>
      </c>
      <c r="CF25" s="126">
        <f t="shared" si="24"/>
        <v>6.2808896210873141E-2</v>
      </c>
      <c r="CG25" s="127">
        <f t="shared" si="24"/>
        <v>9.5066803699897229E-2</v>
      </c>
      <c r="CH25" s="128">
        <f t="shared" si="24"/>
        <v>6.9526627218934905E-2</v>
      </c>
      <c r="CI25" s="126">
        <f t="shared" si="24"/>
        <v>7.201516108654453E-2</v>
      </c>
      <c r="CJ25" s="132">
        <f t="shared" si="24"/>
        <v>7.2802247271941511E-2</v>
      </c>
      <c r="CK25" s="133">
        <f t="shared" si="24"/>
        <v>7.6278373209194908E-2</v>
      </c>
      <c r="CN25" s="230"/>
      <c r="CO25" s="230"/>
    </row>
    <row r="26" spans="1:93" x14ac:dyDescent="0.2">
      <c r="A26" s="244" t="s">
        <v>38</v>
      </c>
      <c r="B26" s="206">
        <v>1857</v>
      </c>
      <c r="C26" s="190">
        <v>832</v>
      </c>
      <c r="D26" s="191">
        <v>332</v>
      </c>
      <c r="E26" s="192">
        <v>427</v>
      </c>
      <c r="F26" s="189">
        <v>282</v>
      </c>
      <c r="G26" s="193">
        <v>143</v>
      </c>
      <c r="H26" s="191">
        <v>1045</v>
      </c>
      <c r="I26" s="192">
        <v>1174</v>
      </c>
      <c r="J26" s="189">
        <v>78</v>
      </c>
      <c r="K26" s="190">
        <v>52</v>
      </c>
      <c r="L26" s="191">
        <v>160</v>
      </c>
      <c r="M26" s="189">
        <v>249</v>
      </c>
      <c r="N26" s="194">
        <v>610</v>
      </c>
      <c r="O26" s="207">
        <v>914</v>
      </c>
      <c r="P26" s="189">
        <v>269</v>
      </c>
      <c r="Q26" s="190">
        <v>676</v>
      </c>
      <c r="R26" s="191">
        <v>424</v>
      </c>
      <c r="S26" s="192">
        <v>997</v>
      </c>
      <c r="T26" s="189">
        <v>57</v>
      </c>
      <c r="U26" s="193">
        <v>194</v>
      </c>
      <c r="V26" s="191">
        <v>615</v>
      </c>
      <c r="W26" s="208">
        <v>586</v>
      </c>
      <c r="X26" s="189">
        <v>289</v>
      </c>
      <c r="Y26" s="193">
        <v>434</v>
      </c>
      <c r="Z26" s="191">
        <v>1669</v>
      </c>
      <c r="AA26" s="189">
        <v>1503</v>
      </c>
      <c r="AB26" s="169">
        <f t="shared" si="2"/>
        <v>7687</v>
      </c>
      <c r="AC26" s="170">
        <f t="shared" si="3"/>
        <v>8181</v>
      </c>
      <c r="BI26" s="134" t="s">
        <v>38</v>
      </c>
      <c r="BJ26" s="126">
        <f t="shared" ref="BJ26:CK26" si="25">B26/B33</f>
        <v>7.8863549496751173E-2</v>
      </c>
      <c r="BK26" s="127">
        <f t="shared" si="25"/>
        <v>6.3749904221898704E-2</v>
      </c>
      <c r="BL26" s="128">
        <f t="shared" si="25"/>
        <v>4.9163334814156669E-2</v>
      </c>
      <c r="BM26" s="129">
        <f t="shared" si="25"/>
        <v>8.7196242597508675E-2</v>
      </c>
      <c r="BN26" s="126">
        <f t="shared" si="25"/>
        <v>6.8814055636896049E-2</v>
      </c>
      <c r="BO26" s="127">
        <f t="shared" si="25"/>
        <v>8.562874251497006E-2</v>
      </c>
      <c r="BP26" s="128">
        <f t="shared" si="25"/>
        <v>6.5657200301583313E-2</v>
      </c>
      <c r="BQ26" s="129">
        <f t="shared" si="25"/>
        <v>7.0654790563312475E-2</v>
      </c>
      <c r="BR26" s="126">
        <f t="shared" si="25"/>
        <v>7.8156312625250496E-2</v>
      </c>
      <c r="BS26" s="127">
        <f t="shared" si="25"/>
        <v>3.8604305864884926E-2</v>
      </c>
      <c r="BT26" s="128">
        <f t="shared" si="25"/>
        <v>8.4521922873745381E-2</v>
      </c>
      <c r="BU26" s="126">
        <f t="shared" si="25"/>
        <v>5.1181911613566292E-2</v>
      </c>
      <c r="BV26" s="130">
        <f t="shared" si="25"/>
        <v>6.6652097902097904E-2</v>
      </c>
      <c r="BW26" s="131">
        <f t="shared" si="25"/>
        <v>7.757596333389917E-2</v>
      </c>
      <c r="BX26" s="126">
        <f t="shared" si="25"/>
        <v>5.5739743058433489E-2</v>
      </c>
      <c r="BY26" s="127">
        <f t="shared" si="25"/>
        <v>0.10819462227912932</v>
      </c>
      <c r="BZ26" s="128">
        <f t="shared" si="25"/>
        <v>5.186544342507645E-2</v>
      </c>
      <c r="CA26" s="129">
        <f t="shared" si="25"/>
        <v>8.6952729809872661E-2</v>
      </c>
      <c r="CB26" s="126">
        <f t="shared" si="25"/>
        <v>4.9350649350649353E-2</v>
      </c>
      <c r="CC26" s="127">
        <f t="shared" si="25"/>
        <v>0.1045822102425876</v>
      </c>
      <c r="CD26" s="128">
        <f t="shared" si="25"/>
        <v>0.10183805265772479</v>
      </c>
      <c r="CE26" s="129">
        <f t="shared" si="25"/>
        <v>6.2274176408076518E-2</v>
      </c>
      <c r="CF26" s="126">
        <f t="shared" si="25"/>
        <v>5.9514003294892918E-2</v>
      </c>
      <c r="CG26" s="127">
        <f t="shared" si="25"/>
        <v>0.11151079136690648</v>
      </c>
      <c r="CH26" s="128">
        <f t="shared" si="25"/>
        <v>7.0540997464074384E-2</v>
      </c>
      <c r="CI26" s="126">
        <f t="shared" si="25"/>
        <v>6.3297536323436515E-2</v>
      </c>
      <c r="CJ26" s="132">
        <f t="shared" si="25"/>
        <v>6.9209853423128173E-2</v>
      </c>
      <c r="CK26" s="133">
        <f t="shared" si="25"/>
        <v>7.3806430659304964E-2</v>
      </c>
      <c r="CN26" s="230"/>
      <c r="CO26" s="230"/>
    </row>
    <row r="27" spans="1:93" x14ac:dyDescent="0.2">
      <c r="A27" s="245" t="s">
        <v>39</v>
      </c>
      <c r="B27" s="203">
        <v>303</v>
      </c>
      <c r="C27" s="197">
        <v>739</v>
      </c>
      <c r="D27" s="198">
        <v>64</v>
      </c>
      <c r="E27" s="199">
        <v>280</v>
      </c>
      <c r="F27" s="196">
        <v>82</v>
      </c>
      <c r="G27" s="200">
        <v>136</v>
      </c>
      <c r="H27" s="198">
        <v>300</v>
      </c>
      <c r="I27" s="199">
        <v>1063</v>
      </c>
      <c r="J27" s="196">
        <v>58</v>
      </c>
      <c r="K27" s="197">
        <v>59</v>
      </c>
      <c r="L27" s="198">
        <v>95</v>
      </c>
      <c r="M27" s="196">
        <v>175</v>
      </c>
      <c r="N27" s="201">
        <v>391</v>
      </c>
      <c r="O27" s="204">
        <v>559</v>
      </c>
      <c r="P27" s="196">
        <v>176</v>
      </c>
      <c r="Q27" s="197">
        <v>455</v>
      </c>
      <c r="R27" s="198">
        <v>313</v>
      </c>
      <c r="S27" s="199">
        <v>524</v>
      </c>
      <c r="T27" s="196">
        <v>49</v>
      </c>
      <c r="U27" s="200">
        <v>136</v>
      </c>
      <c r="V27" s="198">
        <v>577</v>
      </c>
      <c r="W27" s="205">
        <v>442</v>
      </c>
      <c r="X27" s="196">
        <v>220</v>
      </c>
      <c r="Y27" s="200">
        <v>318</v>
      </c>
      <c r="Z27" s="198">
        <v>1119</v>
      </c>
      <c r="AA27" s="196">
        <v>1267</v>
      </c>
      <c r="AB27" s="169">
        <f t="shared" si="2"/>
        <v>3747</v>
      </c>
      <c r="AC27" s="170">
        <f t="shared" si="3"/>
        <v>6153</v>
      </c>
      <c r="BI27" s="143" t="s">
        <v>39</v>
      </c>
      <c r="BJ27" s="126">
        <f t="shared" ref="BJ27:CK27" si="26">B27/B33</f>
        <v>1.2867881258759078E-2</v>
      </c>
      <c r="BK27" s="127">
        <f t="shared" si="26"/>
        <v>5.6624013485556665E-2</v>
      </c>
      <c r="BL27" s="128">
        <f t="shared" si="26"/>
        <v>9.4772693617651421E-3</v>
      </c>
      <c r="BM27" s="129">
        <f t="shared" si="26"/>
        <v>5.7177863998366343E-2</v>
      </c>
      <c r="BN27" s="126">
        <f t="shared" si="26"/>
        <v>2.0009760858955589E-2</v>
      </c>
      <c r="BO27" s="127">
        <f t="shared" si="26"/>
        <v>8.1437125748502995E-2</v>
      </c>
      <c r="BP27" s="128">
        <f t="shared" si="26"/>
        <v>1.8848957024377985E-2</v>
      </c>
      <c r="BQ27" s="129">
        <f t="shared" si="26"/>
        <v>6.3974482426576787E-2</v>
      </c>
      <c r="BR27" s="126">
        <f t="shared" si="26"/>
        <v>5.8116232464929862E-2</v>
      </c>
      <c r="BS27" s="127">
        <f t="shared" si="26"/>
        <v>4.3801039346696359E-2</v>
      </c>
      <c r="BT27" s="128">
        <f t="shared" si="26"/>
        <v>5.0184891706286316E-2</v>
      </c>
      <c r="BU27" s="126">
        <f t="shared" si="26"/>
        <v>3.5971223021582732E-2</v>
      </c>
      <c r="BV27" s="130">
        <f t="shared" si="26"/>
        <v>4.2722902097902096E-2</v>
      </c>
      <c r="BW27" s="131">
        <f t="shared" si="26"/>
        <v>4.7445255474452552E-2</v>
      </c>
      <c r="BX27" s="126">
        <f t="shared" si="26"/>
        <v>3.6469125569830084E-2</v>
      </c>
      <c r="BY27" s="127">
        <f t="shared" si="26"/>
        <v>7.2823303457106275E-2</v>
      </c>
      <c r="BZ27" s="128">
        <f t="shared" si="26"/>
        <v>3.8287461773700307E-2</v>
      </c>
      <c r="CA27" s="129">
        <f t="shared" si="26"/>
        <v>4.5700331414617129E-2</v>
      </c>
      <c r="CB27" s="126">
        <f t="shared" si="26"/>
        <v>4.2424242424242427E-2</v>
      </c>
      <c r="CC27" s="127">
        <f t="shared" si="26"/>
        <v>7.3315363881401613E-2</v>
      </c>
      <c r="CD27" s="128">
        <f t="shared" si="26"/>
        <v>9.5545620135784076E-2</v>
      </c>
      <c r="CE27" s="129">
        <f t="shared" si="26"/>
        <v>4.6971307120085015E-2</v>
      </c>
      <c r="CF27" s="126">
        <f t="shared" si="26"/>
        <v>4.5304777594728174E-2</v>
      </c>
      <c r="CG27" s="127">
        <f t="shared" si="26"/>
        <v>8.1706063720452207E-2</v>
      </c>
      <c r="CH27" s="128">
        <f t="shared" si="26"/>
        <v>4.7295012679628066E-2</v>
      </c>
      <c r="CI27" s="126">
        <f t="shared" si="26"/>
        <v>5.3358601810907562E-2</v>
      </c>
      <c r="CJ27" s="132">
        <f t="shared" si="26"/>
        <v>3.3736089602765876E-2</v>
      </c>
      <c r="CK27" s="133">
        <f t="shared" si="26"/>
        <v>5.5510447114864137E-2</v>
      </c>
      <c r="CN27" s="230"/>
      <c r="CO27" s="230"/>
    </row>
    <row r="28" spans="1:93" x14ac:dyDescent="0.2">
      <c r="A28" s="244" t="s">
        <v>40</v>
      </c>
      <c r="B28" s="206">
        <v>0</v>
      </c>
      <c r="C28" s="190">
        <v>436</v>
      </c>
      <c r="D28" s="191">
        <v>0</v>
      </c>
      <c r="E28" s="192">
        <v>176</v>
      </c>
      <c r="F28" s="189">
        <v>0</v>
      </c>
      <c r="G28" s="193">
        <v>42</v>
      </c>
      <c r="H28" s="191">
        <v>8</v>
      </c>
      <c r="I28" s="192">
        <v>341</v>
      </c>
      <c r="J28" s="189">
        <v>34</v>
      </c>
      <c r="K28" s="190">
        <v>25</v>
      </c>
      <c r="L28" s="191">
        <v>15</v>
      </c>
      <c r="M28" s="189">
        <v>28</v>
      </c>
      <c r="N28" s="194">
        <v>46</v>
      </c>
      <c r="O28" s="207">
        <v>122</v>
      </c>
      <c r="P28" s="189">
        <v>23</v>
      </c>
      <c r="Q28" s="190">
        <v>67</v>
      </c>
      <c r="R28" s="191">
        <v>33</v>
      </c>
      <c r="S28" s="192">
        <v>41</v>
      </c>
      <c r="T28" s="189">
        <v>4</v>
      </c>
      <c r="U28" s="193">
        <v>4</v>
      </c>
      <c r="V28" s="191">
        <v>18</v>
      </c>
      <c r="W28" s="208">
        <v>6</v>
      </c>
      <c r="X28" s="189">
        <v>35</v>
      </c>
      <c r="Y28" s="193">
        <v>2</v>
      </c>
      <c r="Z28" s="191">
        <v>0</v>
      </c>
      <c r="AA28" s="189">
        <v>18</v>
      </c>
      <c r="AB28" s="169">
        <f t="shared" si="2"/>
        <v>216</v>
      </c>
      <c r="AC28" s="170">
        <f t="shared" si="3"/>
        <v>1308</v>
      </c>
      <c r="BI28" s="134" t="s">
        <v>40</v>
      </c>
      <c r="BJ28" s="126">
        <f t="shared" ref="BJ28:CK28" si="27">B28/B33</f>
        <v>0</v>
      </c>
      <c r="BK28" s="127">
        <f t="shared" si="27"/>
        <v>3.340740173166807E-2</v>
      </c>
      <c r="BL28" s="128">
        <f t="shared" si="27"/>
        <v>0</v>
      </c>
      <c r="BM28" s="129">
        <f t="shared" si="27"/>
        <v>3.5940371656115987E-2</v>
      </c>
      <c r="BN28" s="126">
        <f t="shared" si="27"/>
        <v>0</v>
      </c>
      <c r="BO28" s="127">
        <f t="shared" si="27"/>
        <v>2.5149700598802394E-2</v>
      </c>
      <c r="BP28" s="128">
        <f t="shared" si="27"/>
        <v>5.0263885398341287E-4</v>
      </c>
      <c r="BQ28" s="129">
        <f t="shared" si="27"/>
        <v>2.0522388059701493E-2</v>
      </c>
      <c r="BR28" s="126">
        <f t="shared" si="27"/>
        <v>3.406813627254509E-2</v>
      </c>
      <c r="BS28" s="127">
        <f t="shared" si="27"/>
        <v>1.855976243504083E-2</v>
      </c>
      <c r="BT28" s="128">
        <f t="shared" si="27"/>
        <v>7.9239302694136295E-3</v>
      </c>
      <c r="BU28" s="126">
        <f t="shared" si="27"/>
        <v>5.7553956834532375E-3</v>
      </c>
      <c r="BV28" s="130">
        <f t="shared" si="27"/>
        <v>5.026223776223776E-3</v>
      </c>
      <c r="BW28" s="131">
        <f t="shared" si="27"/>
        <v>1.0354778475640808E-2</v>
      </c>
      <c r="BX28" s="126">
        <f t="shared" si="27"/>
        <v>4.7658516369664316E-3</v>
      </c>
      <c r="BY28" s="127">
        <f t="shared" si="27"/>
        <v>1.0723431498079385E-2</v>
      </c>
      <c r="BZ28" s="128">
        <f t="shared" si="27"/>
        <v>4.0366972477064219E-3</v>
      </c>
      <c r="CA28" s="129">
        <f t="shared" si="27"/>
        <v>3.5757892900750042E-3</v>
      </c>
      <c r="CB28" s="126">
        <f t="shared" si="27"/>
        <v>3.4632034632034632E-3</v>
      </c>
      <c r="CC28" s="127">
        <f t="shared" si="27"/>
        <v>2.1563342318059301E-3</v>
      </c>
      <c r="CD28" s="128">
        <f t="shared" si="27"/>
        <v>2.9806259314456036E-3</v>
      </c>
      <c r="CE28" s="129">
        <f t="shared" si="27"/>
        <v>6.3761955366631242E-4</v>
      </c>
      <c r="CF28" s="126">
        <f t="shared" si="27"/>
        <v>7.2075782537067545E-3</v>
      </c>
      <c r="CG28" s="127">
        <f t="shared" si="27"/>
        <v>5.1387461459403907E-4</v>
      </c>
      <c r="CH28" s="128">
        <f t="shared" si="27"/>
        <v>0</v>
      </c>
      <c r="CI28" s="126">
        <f t="shared" si="27"/>
        <v>7.580543272267846E-4</v>
      </c>
      <c r="CJ28" s="132">
        <f t="shared" si="27"/>
        <v>1.9447545647711313E-3</v>
      </c>
      <c r="CK28" s="133">
        <f t="shared" si="27"/>
        <v>1.1800368084876042E-2</v>
      </c>
      <c r="CN28" s="230"/>
      <c r="CO28" s="230"/>
    </row>
    <row r="29" spans="1:93" x14ac:dyDescent="0.2">
      <c r="A29" s="245" t="s">
        <v>41</v>
      </c>
      <c r="B29" s="203">
        <v>0</v>
      </c>
      <c r="C29" s="197">
        <v>0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69">
        <f t="shared" si="2"/>
        <v>0</v>
      </c>
      <c r="AC29" s="170">
        <f t="shared" si="3"/>
        <v>0</v>
      </c>
      <c r="BI29" s="143" t="s">
        <v>41</v>
      </c>
      <c r="BJ29" s="126">
        <f t="shared" ref="BJ29:CK29" si="28">B29/B33</f>
        <v>0</v>
      </c>
      <c r="BK29" s="127">
        <f t="shared" si="28"/>
        <v>0</v>
      </c>
      <c r="BL29" s="128">
        <f t="shared" si="28"/>
        <v>0</v>
      </c>
      <c r="BM29" s="129">
        <f t="shared" si="28"/>
        <v>0</v>
      </c>
      <c r="BN29" s="126">
        <f t="shared" si="28"/>
        <v>0</v>
      </c>
      <c r="BO29" s="127">
        <f t="shared" si="28"/>
        <v>0</v>
      </c>
      <c r="BP29" s="128">
        <f t="shared" si="28"/>
        <v>0</v>
      </c>
      <c r="BQ29" s="129">
        <f t="shared" si="28"/>
        <v>0</v>
      </c>
      <c r="BR29" s="126">
        <f t="shared" si="28"/>
        <v>0</v>
      </c>
      <c r="BS29" s="127">
        <f t="shared" si="28"/>
        <v>0</v>
      </c>
      <c r="BT29" s="128">
        <f t="shared" si="28"/>
        <v>0</v>
      </c>
      <c r="BU29" s="126">
        <f t="shared" si="28"/>
        <v>0</v>
      </c>
      <c r="BV29" s="130">
        <f t="shared" si="28"/>
        <v>0</v>
      </c>
      <c r="BW29" s="131">
        <f t="shared" si="28"/>
        <v>0</v>
      </c>
      <c r="BX29" s="126">
        <f t="shared" si="28"/>
        <v>0</v>
      </c>
      <c r="BY29" s="127">
        <f t="shared" si="28"/>
        <v>0</v>
      </c>
      <c r="BZ29" s="128">
        <f t="shared" si="28"/>
        <v>0</v>
      </c>
      <c r="CA29" s="129">
        <f t="shared" si="28"/>
        <v>0</v>
      </c>
      <c r="CB29" s="126">
        <f t="shared" si="28"/>
        <v>0</v>
      </c>
      <c r="CC29" s="127">
        <f t="shared" si="28"/>
        <v>0</v>
      </c>
      <c r="CD29" s="128">
        <f t="shared" si="28"/>
        <v>0</v>
      </c>
      <c r="CE29" s="129">
        <f t="shared" si="28"/>
        <v>0</v>
      </c>
      <c r="CF29" s="126">
        <f t="shared" si="28"/>
        <v>0</v>
      </c>
      <c r="CG29" s="127">
        <f t="shared" si="28"/>
        <v>0</v>
      </c>
      <c r="CH29" s="128">
        <f t="shared" si="28"/>
        <v>0</v>
      </c>
      <c r="CI29" s="126">
        <f t="shared" si="28"/>
        <v>0</v>
      </c>
      <c r="CJ29" s="132">
        <f t="shared" si="28"/>
        <v>0</v>
      </c>
      <c r="CK29" s="133">
        <f t="shared" si="28"/>
        <v>0</v>
      </c>
      <c r="CN29" s="230"/>
      <c r="CO29" s="230"/>
    </row>
    <row r="30" spans="1:93" x14ac:dyDescent="0.2">
      <c r="A30" s="244" t="s">
        <v>42</v>
      </c>
      <c r="B30" s="58">
        <v>0</v>
      </c>
      <c r="C30" s="59">
        <v>0</v>
      </c>
      <c r="D30" s="136">
        <v>0</v>
      </c>
      <c r="E30" s="137">
        <v>0</v>
      </c>
      <c r="F30" s="135">
        <v>0</v>
      </c>
      <c r="G30" s="138">
        <v>0</v>
      </c>
      <c r="H30" s="136">
        <v>0</v>
      </c>
      <c r="I30" s="137">
        <v>0</v>
      </c>
      <c r="J30" s="135">
        <v>0</v>
      </c>
      <c r="K30" s="138">
        <v>0</v>
      </c>
      <c r="L30" s="136">
        <v>0</v>
      </c>
      <c r="M30" s="135">
        <v>0</v>
      </c>
      <c r="N30" s="139">
        <v>0</v>
      </c>
      <c r="O30" s="140">
        <v>0</v>
      </c>
      <c r="P30" s="135">
        <v>0</v>
      </c>
      <c r="Q30" s="138">
        <v>0</v>
      </c>
      <c r="R30" s="136">
        <v>0</v>
      </c>
      <c r="S30" s="137">
        <v>0</v>
      </c>
      <c r="T30" s="135">
        <v>0</v>
      </c>
      <c r="U30" s="138">
        <v>0</v>
      </c>
      <c r="V30" s="136">
        <v>0</v>
      </c>
      <c r="W30" s="137">
        <v>0</v>
      </c>
      <c r="X30" s="135">
        <v>0</v>
      </c>
      <c r="Y30" s="138">
        <v>0</v>
      </c>
      <c r="Z30" s="141">
        <v>0</v>
      </c>
      <c r="AA30" s="142">
        <v>0</v>
      </c>
      <c r="AB30" s="169">
        <f t="shared" ref="AB30" si="29">SUM(B30,D30,F30,H30,J30,L30,N30,P30,R30,T30,V30,X30,Z30)</f>
        <v>0</v>
      </c>
      <c r="AC30" s="170">
        <f t="shared" ref="AC30" si="30">SUM(C30,E30,G30,I30,K30,M30,O30,Q30,S30,U30,W30,Y30,AA30)</f>
        <v>0</v>
      </c>
      <c r="BI30" s="134" t="s">
        <v>42</v>
      </c>
      <c r="BJ30" s="126">
        <f t="shared" ref="BJ30:CK30" si="31">B30/B33</f>
        <v>0</v>
      </c>
      <c r="BK30" s="127">
        <f t="shared" si="31"/>
        <v>0</v>
      </c>
      <c r="BL30" s="128">
        <f t="shared" si="31"/>
        <v>0</v>
      </c>
      <c r="BM30" s="129">
        <f t="shared" si="31"/>
        <v>0</v>
      </c>
      <c r="BN30" s="126">
        <f t="shared" si="31"/>
        <v>0</v>
      </c>
      <c r="BO30" s="127">
        <f t="shared" si="31"/>
        <v>0</v>
      </c>
      <c r="BP30" s="128">
        <f t="shared" si="31"/>
        <v>0</v>
      </c>
      <c r="BQ30" s="129">
        <f t="shared" si="31"/>
        <v>0</v>
      </c>
      <c r="BR30" s="126">
        <f t="shared" si="31"/>
        <v>0</v>
      </c>
      <c r="BS30" s="127">
        <f t="shared" si="31"/>
        <v>0</v>
      </c>
      <c r="BT30" s="128">
        <f t="shared" si="31"/>
        <v>0</v>
      </c>
      <c r="BU30" s="126">
        <f t="shared" si="31"/>
        <v>0</v>
      </c>
      <c r="BV30" s="130">
        <f t="shared" si="31"/>
        <v>0</v>
      </c>
      <c r="BW30" s="131">
        <f t="shared" si="31"/>
        <v>0</v>
      </c>
      <c r="BX30" s="126">
        <f t="shared" si="31"/>
        <v>0</v>
      </c>
      <c r="BY30" s="127">
        <f t="shared" si="31"/>
        <v>0</v>
      </c>
      <c r="BZ30" s="128">
        <f t="shared" si="31"/>
        <v>0</v>
      </c>
      <c r="CA30" s="129">
        <f t="shared" si="31"/>
        <v>0</v>
      </c>
      <c r="CB30" s="126">
        <f t="shared" si="31"/>
        <v>0</v>
      </c>
      <c r="CC30" s="127">
        <f t="shared" si="31"/>
        <v>0</v>
      </c>
      <c r="CD30" s="128">
        <f t="shared" si="31"/>
        <v>0</v>
      </c>
      <c r="CE30" s="129">
        <f t="shared" si="31"/>
        <v>0</v>
      </c>
      <c r="CF30" s="126">
        <f t="shared" si="31"/>
        <v>0</v>
      </c>
      <c r="CG30" s="127">
        <f t="shared" si="31"/>
        <v>0</v>
      </c>
      <c r="CH30" s="128">
        <f t="shared" si="31"/>
        <v>0</v>
      </c>
      <c r="CI30" s="126">
        <f t="shared" si="31"/>
        <v>0</v>
      </c>
      <c r="CJ30" s="132">
        <f t="shared" si="31"/>
        <v>0</v>
      </c>
      <c r="CK30" s="133">
        <f t="shared" si="31"/>
        <v>0</v>
      </c>
      <c r="CN30" s="230"/>
      <c r="CO30" s="230"/>
    </row>
    <row r="31" spans="1:93" x14ac:dyDescent="0.2">
      <c r="A31" s="245" t="s">
        <v>43</v>
      </c>
      <c r="B31" s="56"/>
      <c r="C31" s="57"/>
      <c r="D31" s="149"/>
      <c r="E31" s="146"/>
      <c r="F31" s="147"/>
      <c r="G31" s="148"/>
      <c r="H31" s="149"/>
      <c r="I31" s="146"/>
      <c r="J31" s="147"/>
      <c r="K31" s="148"/>
      <c r="L31" s="149"/>
      <c r="M31" s="147"/>
      <c r="N31" s="151"/>
      <c r="O31" s="150"/>
      <c r="P31" s="147"/>
      <c r="Q31" s="148"/>
      <c r="R31" s="149"/>
      <c r="S31" s="146"/>
      <c r="T31" s="147"/>
      <c r="U31" s="148"/>
      <c r="V31" s="149"/>
      <c r="W31" s="146"/>
      <c r="X31" s="147"/>
      <c r="Y31" s="148"/>
      <c r="Z31" s="145"/>
      <c r="AA31" s="144"/>
      <c r="AB31" s="169"/>
      <c r="AC31" s="170"/>
      <c r="BI31" s="143" t="s">
        <v>43</v>
      </c>
      <c r="BJ31" s="126">
        <f t="shared" ref="BJ31:CK31" si="32">B31/B33</f>
        <v>0</v>
      </c>
      <c r="BK31" s="127">
        <f t="shared" si="32"/>
        <v>0</v>
      </c>
      <c r="BL31" s="128">
        <f t="shared" si="32"/>
        <v>0</v>
      </c>
      <c r="BM31" s="129">
        <f t="shared" si="32"/>
        <v>0</v>
      </c>
      <c r="BN31" s="126">
        <f t="shared" si="32"/>
        <v>0</v>
      </c>
      <c r="BO31" s="127">
        <f t="shared" si="32"/>
        <v>0</v>
      </c>
      <c r="BP31" s="128">
        <f t="shared" si="32"/>
        <v>0</v>
      </c>
      <c r="BQ31" s="129">
        <f t="shared" si="32"/>
        <v>0</v>
      </c>
      <c r="BR31" s="126">
        <f t="shared" si="32"/>
        <v>0</v>
      </c>
      <c r="BS31" s="127">
        <f t="shared" si="32"/>
        <v>0</v>
      </c>
      <c r="BT31" s="128">
        <f t="shared" si="32"/>
        <v>0</v>
      </c>
      <c r="BU31" s="126">
        <f t="shared" si="32"/>
        <v>0</v>
      </c>
      <c r="BV31" s="130">
        <f t="shared" si="32"/>
        <v>0</v>
      </c>
      <c r="BW31" s="131">
        <f t="shared" si="32"/>
        <v>0</v>
      </c>
      <c r="BX31" s="126">
        <f t="shared" si="32"/>
        <v>0</v>
      </c>
      <c r="BY31" s="127">
        <f t="shared" si="32"/>
        <v>0</v>
      </c>
      <c r="BZ31" s="128">
        <f t="shared" si="32"/>
        <v>0</v>
      </c>
      <c r="CA31" s="129">
        <f t="shared" si="32"/>
        <v>0</v>
      </c>
      <c r="CB31" s="126">
        <f t="shared" si="32"/>
        <v>0</v>
      </c>
      <c r="CC31" s="127">
        <f t="shared" si="32"/>
        <v>0</v>
      </c>
      <c r="CD31" s="128">
        <f t="shared" si="32"/>
        <v>0</v>
      </c>
      <c r="CE31" s="129">
        <f t="shared" si="32"/>
        <v>0</v>
      </c>
      <c r="CF31" s="126">
        <f t="shared" si="32"/>
        <v>0</v>
      </c>
      <c r="CG31" s="127">
        <f t="shared" si="32"/>
        <v>0</v>
      </c>
      <c r="CH31" s="128">
        <f t="shared" si="32"/>
        <v>0</v>
      </c>
      <c r="CI31" s="126">
        <f t="shared" si="32"/>
        <v>0</v>
      </c>
      <c r="CJ31" s="132">
        <f t="shared" si="32"/>
        <v>0</v>
      </c>
      <c r="CK31" s="133">
        <f t="shared" si="32"/>
        <v>0</v>
      </c>
      <c r="CN31" s="230"/>
      <c r="CO31" s="230"/>
    </row>
    <row r="32" spans="1:93" ht="13.5" thickBot="1" x14ac:dyDescent="0.25">
      <c r="A32" s="244" t="s">
        <v>44</v>
      </c>
      <c r="B32" s="58"/>
      <c r="C32" s="59"/>
      <c r="D32" s="136"/>
      <c r="E32" s="137"/>
      <c r="F32" s="135"/>
      <c r="G32" s="138"/>
      <c r="H32" s="136"/>
      <c r="I32" s="137"/>
      <c r="J32" s="135"/>
      <c r="K32" s="138"/>
      <c r="L32" s="136"/>
      <c r="M32" s="135"/>
      <c r="N32" s="139"/>
      <c r="O32" s="140"/>
      <c r="P32" s="135"/>
      <c r="Q32" s="138"/>
      <c r="R32" s="136"/>
      <c r="S32" s="137"/>
      <c r="T32" s="135"/>
      <c r="U32" s="138"/>
      <c r="V32" s="136"/>
      <c r="W32" s="137"/>
      <c r="X32" s="135"/>
      <c r="Y32" s="138"/>
      <c r="Z32" s="141"/>
      <c r="AA32" s="142"/>
      <c r="AB32" s="169"/>
      <c r="AC32" s="170"/>
      <c r="BI32" s="134" t="s">
        <v>44</v>
      </c>
      <c r="BJ32" s="126">
        <f t="shared" ref="BJ32:CK32" si="33">B32/B33</f>
        <v>0</v>
      </c>
      <c r="BK32" s="127">
        <f t="shared" si="33"/>
        <v>0</v>
      </c>
      <c r="BL32" s="128">
        <f t="shared" si="33"/>
        <v>0</v>
      </c>
      <c r="BM32" s="129">
        <f t="shared" si="33"/>
        <v>0</v>
      </c>
      <c r="BN32" s="126">
        <f t="shared" si="33"/>
        <v>0</v>
      </c>
      <c r="BO32" s="127">
        <f t="shared" si="33"/>
        <v>0</v>
      </c>
      <c r="BP32" s="128">
        <f t="shared" si="33"/>
        <v>0</v>
      </c>
      <c r="BQ32" s="129">
        <f t="shared" si="33"/>
        <v>0</v>
      </c>
      <c r="BR32" s="126">
        <f t="shared" si="33"/>
        <v>0</v>
      </c>
      <c r="BS32" s="127">
        <f t="shared" si="33"/>
        <v>0</v>
      </c>
      <c r="BT32" s="128">
        <f t="shared" si="33"/>
        <v>0</v>
      </c>
      <c r="BU32" s="126">
        <f t="shared" si="33"/>
        <v>0</v>
      </c>
      <c r="BV32" s="130">
        <f t="shared" si="33"/>
        <v>0</v>
      </c>
      <c r="BW32" s="131">
        <f t="shared" si="33"/>
        <v>0</v>
      </c>
      <c r="BX32" s="126">
        <f t="shared" si="33"/>
        <v>0</v>
      </c>
      <c r="BY32" s="127">
        <f t="shared" si="33"/>
        <v>0</v>
      </c>
      <c r="BZ32" s="128">
        <f t="shared" si="33"/>
        <v>0</v>
      </c>
      <c r="CA32" s="129">
        <f t="shared" si="33"/>
        <v>0</v>
      </c>
      <c r="CB32" s="126">
        <f t="shared" si="33"/>
        <v>0</v>
      </c>
      <c r="CC32" s="127">
        <f t="shared" si="33"/>
        <v>0</v>
      </c>
      <c r="CD32" s="128">
        <f t="shared" si="33"/>
        <v>0</v>
      </c>
      <c r="CE32" s="129">
        <f t="shared" si="33"/>
        <v>0</v>
      </c>
      <c r="CF32" s="126">
        <f t="shared" si="33"/>
        <v>0</v>
      </c>
      <c r="CG32" s="127">
        <f t="shared" si="33"/>
        <v>0</v>
      </c>
      <c r="CH32" s="128">
        <f t="shared" si="33"/>
        <v>0</v>
      </c>
      <c r="CI32" s="126">
        <f t="shared" si="33"/>
        <v>0</v>
      </c>
      <c r="CJ32" s="132">
        <f t="shared" si="33"/>
        <v>0</v>
      </c>
      <c r="CK32" s="133">
        <f t="shared" si="33"/>
        <v>0</v>
      </c>
      <c r="CN32" s="230"/>
      <c r="CO32" s="230"/>
    </row>
    <row r="33" spans="1:93" ht="14.25" thickTop="1" thickBot="1" x14ac:dyDescent="0.25">
      <c r="A33" s="299" t="s">
        <v>26</v>
      </c>
      <c r="B33" s="18">
        <f>SUM(B10:B32)</f>
        <v>23547</v>
      </c>
      <c r="C33" s="19">
        <f t="shared" ref="C33:AA33" si="34">SUM(C10:C32)</f>
        <v>13051</v>
      </c>
      <c r="D33" s="18">
        <f t="shared" si="34"/>
        <v>6753</v>
      </c>
      <c r="E33" s="19">
        <f t="shared" si="34"/>
        <v>4897</v>
      </c>
      <c r="F33" s="18">
        <f t="shared" si="34"/>
        <v>4098</v>
      </c>
      <c r="G33" s="19">
        <f t="shared" si="34"/>
        <v>1670</v>
      </c>
      <c r="H33" s="18">
        <f t="shared" si="34"/>
        <v>15916</v>
      </c>
      <c r="I33" s="19">
        <f t="shared" si="34"/>
        <v>16616</v>
      </c>
      <c r="J33" s="18">
        <f t="shared" si="34"/>
        <v>998</v>
      </c>
      <c r="K33" s="19">
        <f t="shared" si="34"/>
        <v>1347</v>
      </c>
      <c r="L33" s="18">
        <f t="shared" si="34"/>
        <v>1893</v>
      </c>
      <c r="M33" s="19">
        <f t="shared" si="34"/>
        <v>4865</v>
      </c>
      <c r="N33" s="18">
        <f t="shared" si="34"/>
        <v>9152</v>
      </c>
      <c r="O33" s="19">
        <f t="shared" si="34"/>
        <v>11782</v>
      </c>
      <c r="P33" s="18">
        <f t="shared" si="34"/>
        <v>4826</v>
      </c>
      <c r="Q33" s="19">
        <f t="shared" si="34"/>
        <v>6248</v>
      </c>
      <c r="R33" s="18">
        <f t="shared" si="34"/>
        <v>8175</v>
      </c>
      <c r="S33" s="19">
        <f t="shared" si="34"/>
        <v>11466</v>
      </c>
      <c r="T33" s="18">
        <f t="shared" si="34"/>
        <v>1155</v>
      </c>
      <c r="U33" s="19">
        <f t="shared" si="34"/>
        <v>1855</v>
      </c>
      <c r="V33" s="18">
        <f t="shared" si="34"/>
        <v>6039</v>
      </c>
      <c r="W33" s="19">
        <f t="shared" si="34"/>
        <v>9410</v>
      </c>
      <c r="X33" s="18">
        <f t="shared" si="34"/>
        <v>4856</v>
      </c>
      <c r="Y33" s="19">
        <f t="shared" si="34"/>
        <v>3892</v>
      </c>
      <c r="Z33" s="18">
        <f t="shared" si="34"/>
        <v>23660</v>
      </c>
      <c r="AA33" s="19">
        <f t="shared" si="34"/>
        <v>23745</v>
      </c>
      <c r="AB33" s="171">
        <f>SUM(AB9:AB32)</f>
        <v>111068</v>
      </c>
      <c r="AC33" s="172">
        <f>SUM(AC9:AC32)</f>
        <v>110844</v>
      </c>
      <c r="BI33" s="299" t="s">
        <v>26</v>
      </c>
      <c r="BJ33" s="152">
        <f>SUM(BJ9:BJ32)</f>
        <v>0.99999999999999978</v>
      </c>
      <c r="BK33" s="153">
        <f t="shared" ref="BK33:CK33" si="35">SUM(BK9:BK32)</f>
        <v>1.0000000000000002</v>
      </c>
      <c r="BL33" s="152">
        <f t="shared" si="35"/>
        <v>1.0000000000000002</v>
      </c>
      <c r="BM33" s="153">
        <f t="shared" si="35"/>
        <v>1</v>
      </c>
      <c r="BN33" s="152">
        <f t="shared" si="35"/>
        <v>0.99999999999999989</v>
      </c>
      <c r="BO33" s="153">
        <f t="shared" si="35"/>
        <v>1</v>
      </c>
      <c r="BP33" s="152">
        <f t="shared" si="35"/>
        <v>0.99999999999999989</v>
      </c>
      <c r="BQ33" s="153">
        <f t="shared" si="35"/>
        <v>1</v>
      </c>
      <c r="BR33" s="152">
        <f t="shared" si="35"/>
        <v>1</v>
      </c>
      <c r="BS33" s="153">
        <f t="shared" si="35"/>
        <v>0.99999999999999989</v>
      </c>
      <c r="BT33" s="152">
        <f t="shared" si="35"/>
        <v>1</v>
      </c>
      <c r="BU33" s="153">
        <f t="shared" si="35"/>
        <v>1</v>
      </c>
      <c r="BV33" s="152">
        <f t="shared" si="35"/>
        <v>0.99999999999999989</v>
      </c>
      <c r="BW33" s="153">
        <f t="shared" si="35"/>
        <v>1</v>
      </c>
      <c r="BX33" s="152">
        <f t="shared" si="35"/>
        <v>1.0000000000000002</v>
      </c>
      <c r="BY33" s="153">
        <f t="shared" si="35"/>
        <v>1</v>
      </c>
      <c r="BZ33" s="152">
        <f t="shared" si="35"/>
        <v>1</v>
      </c>
      <c r="CA33" s="153">
        <f t="shared" si="35"/>
        <v>1</v>
      </c>
      <c r="CB33" s="152">
        <f t="shared" si="35"/>
        <v>1</v>
      </c>
      <c r="CC33" s="153">
        <f t="shared" si="35"/>
        <v>1</v>
      </c>
      <c r="CD33" s="152">
        <f t="shared" si="35"/>
        <v>1</v>
      </c>
      <c r="CE33" s="153">
        <f t="shared" si="35"/>
        <v>0.99999999999999989</v>
      </c>
      <c r="CF33" s="152">
        <f t="shared" si="35"/>
        <v>1</v>
      </c>
      <c r="CG33" s="153">
        <f t="shared" si="35"/>
        <v>1</v>
      </c>
      <c r="CH33" s="152">
        <f t="shared" si="35"/>
        <v>1</v>
      </c>
      <c r="CI33" s="153">
        <f t="shared" si="35"/>
        <v>0.99999999999999978</v>
      </c>
      <c r="CJ33" s="152">
        <f t="shared" si="35"/>
        <v>1</v>
      </c>
      <c r="CK33" s="153">
        <f t="shared" si="35"/>
        <v>1</v>
      </c>
      <c r="CM33" s="120"/>
      <c r="CN33" s="120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6">
        <f>+A5+1</f>
        <v>43467</v>
      </c>
      <c r="B36" s="306"/>
      <c r="C36" s="306"/>
      <c r="D36" s="306"/>
      <c r="BI36" s="311">
        <f>+BI5+1</f>
        <v>43467</v>
      </c>
      <c r="BJ36" s="311"/>
      <c r="BK36" s="311"/>
      <c r="BL36" s="311"/>
    </row>
    <row r="37" spans="1:93" ht="13.5" thickBot="1" x14ac:dyDescent="0.25">
      <c r="AE37" s="242" t="s">
        <v>1</v>
      </c>
    </row>
    <row r="38" spans="1:93" ht="14.25" thickTop="1" thickBot="1" x14ac:dyDescent="0.25">
      <c r="A38" s="302" t="s">
        <v>2</v>
      </c>
      <c r="B38" s="304" t="s">
        <v>3</v>
      </c>
      <c r="C38" s="305"/>
      <c r="D38" s="304" t="s">
        <v>4</v>
      </c>
      <c r="E38" s="305"/>
      <c r="F38" s="304" t="s">
        <v>5</v>
      </c>
      <c r="G38" s="305"/>
      <c r="H38" s="304" t="s">
        <v>6</v>
      </c>
      <c r="I38" s="305"/>
      <c r="J38" s="304" t="s">
        <v>7</v>
      </c>
      <c r="K38" s="305"/>
      <c r="L38" s="304" t="s">
        <v>8</v>
      </c>
      <c r="M38" s="305"/>
      <c r="N38" s="304" t="s">
        <v>9</v>
      </c>
      <c r="O38" s="305"/>
      <c r="P38" s="304" t="s">
        <v>10</v>
      </c>
      <c r="Q38" s="305"/>
      <c r="R38" s="304" t="s">
        <v>11</v>
      </c>
      <c r="S38" s="305"/>
      <c r="T38" s="304" t="s">
        <v>12</v>
      </c>
      <c r="U38" s="305"/>
      <c r="V38" s="304" t="s">
        <v>13</v>
      </c>
      <c r="W38" s="305"/>
      <c r="X38" s="304" t="s">
        <v>14</v>
      </c>
      <c r="Y38" s="305"/>
      <c r="Z38" s="307" t="s">
        <v>15</v>
      </c>
      <c r="AA38" s="308"/>
      <c r="AB38" s="309" t="s">
        <v>16</v>
      </c>
      <c r="AC38" s="310"/>
      <c r="AE38" s="302" t="s">
        <v>2</v>
      </c>
      <c r="AF38" s="304" t="s">
        <v>3</v>
      </c>
      <c r="AG38" s="305"/>
      <c r="AH38" s="304" t="s">
        <v>4</v>
      </c>
      <c r="AI38" s="305"/>
      <c r="AJ38" s="304" t="s">
        <v>5</v>
      </c>
      <c r="AK38" s="305"/>
      <c r="AL38" s="304" t="s">
        <v>6</v>
      </c>
      <c r="AM38" s="305"/>
      <c r="AN38" s="304" t="s">
        <v>7</v>
      </c>
      <c r="AO38" s="305"/>
      <c r="AP38" s="304" t="s">
        <v>8</v>
      </c>
      <c r="AQ38" s="305"/>
      <c r="AR38" s="304" t="s">
        <v>9</v>
      </c>
      <c r="AS38" s="305"/>
      <c r="AT38" s="304" t="s">
        <v>10</v>
      </c>
      <c r="AU38" s="305"/>
      <c r="AV38" s="304" t="s">
        <v>11</v>
      </c>
      <c r="AW38" s="305"/>
      <c r="AX38" s="304" t="s">
        <v>12</v>
      </c>
      <c r="AY38" s="305"/>
      <c r="AZ38" s="304" t="s">
        <v>13</v>
      </c>
      <c r="BA38" s="305"/>
      <c r="BB38" s="304" t="s">
        <v>14</v>
      </c>
      <c r="BC38" s="305"/>
      <c r="BD38" s="307" t="s">
        <v>15</v>
      </c>
      <c r="BE38" s="308"/>
      <c r="BF38" s="309" t="s">
        <v>16</v>
      </c>
      <c r="BG38" s="310"/>
      <c r="BI38" s="302" t="s">
        <v>2</v>
      </c>
      <c r="BJ38" s="304" t="s">
        <v>3</v>
      </c>
      <c r="BK38" s="305"/>
      <c r="BL38" s="304" t="s">
        <v>4</v>
      </c>
      <c r="BM38" s="305"/>
      <c r="BN38" s="304" t="s">
        <v>5</v>
      </c>
      <c r="BO38" s="305"/>
      <c r="BP38" s="304" t="s">
        <v>6</v>
      </c>
      <c r="BQ38" s="305"/>
      <c r="BR38" s="304" t="s">
        <v>7</v>
      </c>
      <c r="BS38" s="305"/>
      <c r="BT38" s="304" t="s">
        <v>8</v>
      </c>
      <c r="BU38" s="305"/>
      <c r="BV38" s="304" t="s">
        <v>9</v>
      </c>
      <c r="BW38" s="305"/>
      <c r="BX38" s="304" t="s">
        <v>10</v>
      </c>
      <c r="BY38" s="305"/>
      <c r="BZ38" s="304" t="s">
        <v>11</v>
      </c>
      <c r="CA38" s="305"/>
      <c r="CB38" s="304" t="s">
        <v>12</v>
      </c>
      <c r="CC38" s="305"/>
      <c r="CD38" s="304" t="s">
        <v>13</v>
      </c>
      <c r="CE38" s="305"/>
      <c r="CF38" s="304" t="s">
        <v>14</v>
      </c>
      <c r="CG38" s="305"/>
      <c r="CH38" s="307" t="s">
        <v>15</v>
      </c>
      <c r="CI38" s="308"/>
      <c r="CJ38" s="304" t="s">
        <v>16</v>
      </c>
      <c r="CK38" s="305"/>
    </row>
    <row r="39" spans="1:93" ht="15" thickTop="1" thickBot="1" x14ac:dyDescent="0.3">
      <c r="A39" s="303"/>
      <c r="B39" s="113" t="s">
        <v>17</v>
      </c>
      <c r="C39" s="114" t="s">
        <v>18</v>
      </c>
      <c r="D39" s="115" t="s">
        <v>17</v>
      </c>
      <c r="E39" s="116" t="s">
        <v>18</v>
      </c>
      <c r="F39" s="113" t="s">
        <v>17</v>
      </c>
      <c r="G39" s="114" t="s">
        <v>18</v>
      </c>
      <c r="H39" s="115" t="s">
        <v>17</v>
      </c>
      <c r="I39" s="116" t="s">
        <v>18</v>
      </c>
      <c r="J39" s="113" t="s">
        <v>17</v>
      </c>
      <c r="K39" s="114" t="s">
        <v>18</v>
      </c>
      <c r="L39" s="115" t="s">
        <v>17</v>
      </c>
      <c r="M39" s="113" t="s">
        <v>18</v>
      </c>
      <c r="N39" s="117" t="s">
        <v>17</v>
      </c>
      <c r="O39" s="118" t="s">
        <v>18</v>
      </c>
      <c r="P39" s="113" t="s">
        <v>17</v>
      </c>
      <c r="Q39" s="114" t="s">
        <v>18</v>
      </c>
      <c r="R39" s="115" t="s">
        <v>17</v>
      </c>
      <c r="S39" s="116" t="s">
        <v>18</v>
      </c>
      <c r="T39" s="113" t="s">
        <v>17</v>
      </c>
      <c r="U39" s="114" t="s">
        <v>18</v>
      </c>
      <c r="V39" s="115" t="s">
        <v>17</v>
      </c>
      <c r="W39" s="116" t="s">
        <v>18</v>
      </c>
      <c r="X39" s="113" t="s">
        <v>17</v>
      </c>
      <c r="Y39" s="114" t="s">
        <v>18</v>
      </c>
      <c r="Z39" s="26" t="s">
        <v>17</v>
      </c>
      <c r="AA39" s="119" t="s">
        <v>18</v>
      </c>
      <c r="AB39" s="173" t="s">
        <v>17</v>
      </c>
      <c r="AC39" s="174" t="s">
        <v>18</v>
      </c>
      <c r="AE39" s="303"/>
      <c r="AF39" s="113" t="s">
        <v>17</v>
      </c>
      <c r="AG39" s="114" t="s">
        <v>18</v>
      </c>
      <c r="AH39" s="115" t="s">
        <v>17</v>
      </c>
      <c r="AI39" s="116" t="s">
        <v>18</v>
      </c>
      <c r="AJ39" s="113" t="s">
        <v>17</v>
      </c>
      <c r="AK39" s="114" t="s">
        <v>18</v>
      </c>
      <c r="AL39" s="115" t="s">
        <v>17</v>
      </c>
      <c r="AM39" s="116" t="s">
        <v>18</v>
      </c>
      <c r="AN39" s="113" t="s">
        <v>17</v>
      </c>
      <c r="AO39" s="114" t="s">
        <v>18</v>
      </c>
      <c r="AP39" s="115" t="s">
        <v>17</v>
      </c>
      <c r="AQ39" s="113" t="s">
        <v>18</v>
      </c>
      <c r="AR39" s="117" t="s">
        <v>17</v>
      </c>
      <c r="AS39" s="118" t="s">
        <v>18</v>
      </c>
      <c r="AT39" s="113" t="s">
        <v>17</v>
      </c>
      <c r="AU39" s="114" t="s">
        <v>18</v>
      </c>
      <c r="AV39" s="115" t="s">
        <v>17</v>
      </c>
      <c r="AW39" s="116" t="s">
        <v>18</v>
      </c>
      <c r="AX39" s="113" t="s">
        <v>17</v>
      </c>
      <c r="AY39" s="114" t="s">
        <v>18</v>
      </c>
      <c r="AZ39" s="115" t="s">
        <v>17</v>
      </c>
      <c r="BA39" s="116" t="s">
        <v>18</v>
      </c>
      <c r="BB39" s="113" t="s">
        <v>17</v>
      </c>
      <c r="BC39" s="114" t="s">
        <v>18</v>
      </c>
      <c r="BD39" s="26" t="s">
        <v>17</v>
      </c>
      <c r="BE39" s="119" t="s">
        <v>18</v>
      </c>
      <c r="BF39" s="173" t="s">
        <v>17</v>
      </c>
      <c r="BG39" s="174" t="s">
        <v>18</v>
      </c>
      <c r="BI39" s="303"/>
      <c r="BJ39" s="113" t="s">
        <v>17</v>
      </c>
      <c r="BK39" s="114" t="s">
        <v>18</v>
      </c>
      <c r="BL39" s="115" t="s">
        <v>17</v>
      </c>
      <c r="BM39" s="116" t="s">
        <v>18</v>
      </c>
      <c r="BN39" s="113" t="s">
        <v>17</v>
      </c>
      <c r="BO39" s="114" t="s">
        <v>18</v>
      </c>
      <c r="BP39" s="115" t="s">
        <v>17</v>
      </c>
      <c r="BQ39" s="116" t="s">
        <v>18</v>
      </c>
      <c r="BR39" s="113" t="s">
        <v>17</v>
      </c>
      <c r="BS39" s="114" t="s">
        <v>18</v>
      </c>
      <c r="BT39" s="115" t="s">
        <v>17</v>
      </c>
      <c r="BU39" s="113" t="s">
        <v>18</v>
      </c>
      <c r="BV39" s="117" t="s">
        <v>17</v>
      </c>
      <c r="BW39" s="118" t="s">
        <v>18</v>
      </c>
      <c r="BX39" s="113" t="s">
        <v>17</v>
      </c>
      <c r="BY39" s="114" t="s">
        <v>18</v>
      </c>
      <c r="BZ39" s="115" t="s">
        <v>17</v>
      </c>
      <c r="CA39" s="116" t="s">
        <v>18</v>
      </c>
      <c r="CB39" s="113" t="s">
        <v>17</v>
      </c>
      <c r="CC39" s="114" t="s">
        <v>18</v>
      </c>
      <c r="CD39" s="115" t="s">
        <v>17</v>
      </c>
      <c r="CE39" s="116" t="s">
        <v>18</v>
      </c>
      <c r="CF39" s="113" t="s">
        <v>17</v>
      </c>
      <c r="CG39" s="114" t="s">
        <v>18</v>
      </c>
      <c r="CH39" s="26" t="s">
        <v>17</v>
      </c>
      <c r="CI39" s="119" t="s">
        <v>18</v>
      </c>
      <c r="CJ39" s="117" t="s">
        <v>17</v>
      </c>
      <c r="CK39" s="118" t="s">
        <v>18</v>
      </c>
    </row>
    <row r="40" spans="1:93" ht="13.5" thickTop="1" x14ac:dyDescent="0.2">
      <c r="A40" s="243" t="s">
        <v>19</v>
      </c>
      <c r="B40" s="123"/>
      <c r="C40" s="186"/>
      <c r="D40" s="124"/>
      <c r="E40" s="177"/>
      <c r="F40" s="123"/>
      <c r="G40" s="125"/>
      <c r="H40" s="124"/>
      <c r="I40" s="177"/>
      <c r="J40" s="123"/>
      <c r="K40" s="125"/>
      <c r="L40" s="124"/>
      <c r="M40" s="123"/>
      <c r="N40" s="176"/>
      <c r="O40" s="178"/>
      <c r="P40" s="123"/>
      <c r="Q40" s="125"/>
      <c r="R40" s="124"/>
      <c r="S40" s="177"/>
      <c r="T40" s="123"/>
      <c r="U40" s="125"/>
      <c r="V40" s="124"/>
      <c r="W40" s="177"/>
      <c r="X40" s="123"/>
      <c r="Y40" s="125"/>
      <c r="Z40" s="183"/>
      <c r="AA40" s="184"/>
      <c r="AB40" s="167">
        <f>B40+D40+F40+H40+J40+L40+N40+P40+R40+T40+V40+X40+Z40</f>
        <v>0</v>
      </c>
      <c r="AC40" s="168">
        <f t="shared" ref="AC40:AC61" si="36">C40+E40+G40+I40+K40+M40+O40+Q40+S40+U40+W40+Y40+AA40</f>
        <v>0</v>
      </c>
      <c r="AE40" s="249" t="str">
        <f>$AE$9</f>
        <v>07:00 - 07:59</v>
      </c>
      <c r="AF40" s="123">
        <f>SUMIF($A$9:$A$32,$AE40,B$40:B$63)</f>
        <v>4644</v>
      </c>
      <c r="AG40" s="186">
        <f t="shared" ref="AG40:BE42" si="37">SUMIF($A$9:$A$32,$AE40,C$40:C$63)</f>
        <v>633</v>
      </c>
      <c r="AH40" s="124">
        <f t="shared" si="37"/>
        <v>1151</v>
      </c>
      <c r="AI40" s="177">
        <f t="shared" si="37"/>
        <v>590</v>
      </c>
      <c r="AJ40" s="123">
        <f t="shared" si="37"/>
        <v>599</v>
      </c>
      <c r="AK40" s="125">
        <f t="shared" si="37"/>
        <v>251</v>
      </c>
      <c r="AL40" s="124">
        <f t="shared" si="37"/>
        <v>1037</v>
      </c>
      <c r="AM40" s="177">
        <f t="shared" si="37"/>
        <v>1249</v>
      </c>
      <c r="AN40" s="123">
        <f t="shared" si="37"/>
        <v>194</v>
      </c>
      <c r="AO40" s="125">
        <f t="shared" si="37"/>
        <v>521</v>
      </c>
      <c r="AP40" s="124">
        <f t="shared" si="37"/>
        <v>171</v>
      </c>
      <c r="AQ40" s="123">
        <f t="shared" si="37"/>
        <v>1812</v>
      </c>
      <c r="AR40" s="176">
        <f t="shared" si="37"/>
        <v>988</v>
      </c>
      <c r="AS40" s="178">
        <f t="shared" si="37"/>
        <v>2109</v>
      </c>
      <c r="AT40" s="123">
        <f t="shared" si="37"/>
        <v>768</v>
      </c>
      <c r="AU40" s="125">
        <f t="shared" si="37"/>
        <v>1237</v>
      </c>
      <c r="AV40" s="124">
        <f t="shared" si="37"/>
        <v>997</v>
      </c>
      <c r="AW40" s="177">
        <f t="shared" si="37"/>
        <v>1184</v>
      </c>
      <c r="AX40" s="123">
        <f t="shared" si="37"/>
        <v>165</v>
      </c>
      <c r="AY40" s="125">
        <f t="shared" si="37"/>
        <v>1233</v>
      </c>
      <c r="AZ40" s="124">
        <f t="shared" si="37"/>
        <v>468</v>
      </c>
      <c r="BA40" s="177">
        <f t="shared" si="37"/>
        <v>2532</v>
      </c>
      <c r="BB40" s="123">
        <f t="shared" si="37"/>
        <v>815</v>
      </c>
      <c r="BC40" s="125">
        <f t="shared" si="37"/>
        <v>1348</v>
      </c>
      <c r="BD40" s="183">
        <f t="shared" si="37"/>
        <v>3519</v>
      </c>
      <c r="BE40" s="184">
        <f t="shared" si="37"/>
        <v>1779</v>
      </c>
      <c r="BF40" s="167">
        <f>AF40+AH40+AJ40+AL40+AN40+AP40+AR40+AT40+AV40+AX40+AZ40+BB40+BD40</f>
        <v>15516</v>
      </c>
      <c r="BG40" s="168">
        <f>AG40+AI40+AK40+AM40+AO40+AQ40+AS40+AU40+AW40+AY40+BA40+BC40+BE40</f>
        <v>16478</v>
      </c>
      <c r="BI40" s="122" t="s">
        <v>19</v>
      </c>
      <c r="BJ40" s="126">
        <f t="shared" ref="BJ40:CK40" si="38">B40/B64</f>
        <v>0</v>
      </c>
      <c r="BK40" s="127">
        <f t="shared" si="38"/>
        <v>0</v>
      </c>
      <c r="BL40" s="128">
        <f t="shared" si="38"/>
        <v>0</v>
      </c>
      <c r="BM40" s="129">
        <f t="shared" si="38"/>
        <v>0</v>
      </c>
      <c r="BN40" s="126">
        <f t="shared" si="38"/>
        <v>0</v>
      </c>
      <c r="BO40" s="127">
        <f t="shared" si="38"/>
        <v>0</v>
      </c>
      <c r="BP40" s="128">
        <f t="shared" si="38"/>
        <v>0</v>
      </c>
      <c r="BQ40" s="129">
        <f t="shared" si="38"/>
        <v>0</v>
      </c>
      <c r="BR40" s="126">
        <f t="shared" si="38"/>
        <v>0</v>
      </c>
      <c r="BS40" s="127">
        <f t="shared" si="38"/>
        <v>0</v>
      </c>
      <c r="BT40" s="128">
        <f t="shared" si="38"/>
        <v>0</v>
      </c>
      <c r="BU40" s="126">
        <f t="shared" si="38"/>
        <v>0</v>
      </c>
      <c r="BV40" s="130">
        <f t="shared" si="38"/>
        <v>0</v>
      </c>
      <c r="BW40" s="131">
        <f t="shared" si="38"/>
        <v>0</v>
      </c>
      <c r="BX40" s="126">
        <f t="shared" si="38"/>
        <v>0</v>
      </c>
      <c r="BY40" s="127">
        <f t="shared" si="38"/>
        <v>0</v>
      </c>
      <c r="BZ40" s="128">
        <f t="shared" si="38"/>
        <v>0</v>
      </c>
      <c r="CA40" s="129">
        <f t="shared" si="38"/>
        <v>0</v>
      </c>
      <c r="CB40" s="126">
        <f t="shared" si="38"/>
        <v>0</v>
      </c>
      <c r="CC40" s="127">
        <f t="shared" si="38"/>
        <v>0</v>
      </c>
      <c r="CD40" s="128">
        <f t="shared" si="38"/>
        <v>0</v>
      </c>
      <c r="CE40" s="129">
        <f t="shared" si="38"/>
        <v>0</v>
      </c>
      <c r="CF40" s="126">
        <f t="shared" si="38"/>
        <v>0</v>
      </c>
      <c r="CG40" s="127">
        <f t="shared" si="38"/>
        <v>0</v>
      </c>
      <c r="CH40" s="128">
        <f t="shared" si="38"/>
        <v>0</v>
      </c>
      <c r="CI40" s="126">
        <f t="shared" si="38"/>
        <v>0</v>
      </c>
      <c r="CJ40" s="132">
        <f t="shared" si="38"/>
        <v>0</v>
      </c>
      <c r="CK40" s="133">
        <f t="shared" si="38"/>
        <v>0</v>
      </c>
    </row>
    <row r="41" spans="1:93" x14ac:dyDescent="0.2">
      <c r="A41" s="244" t="s">
        <v>21</v>
      </c>
      <c r="B41" s="189">
        <v>665</v>
      </c>
      <c r="C41" s="190">
        <v>0</v>
      </c>
      <c r="D41" s="191">
        <v>147</v>
      </c>
      <c r="E41" s="192">
        <v>0</v>
      </c>
      <c r="F41" s="189">
        <v>150</v>
      </c>
      <c r="G41" s="193">
        <v>0</v>
      </c>
      <c r="H41" s="191">
        <v>315</v>
      </c>
      <c r="I41" s="192">
        <v>8</v>
      </c>
      <c r="J41" s="189">
        <v>5</v>
      </c>
      <c r="K41" s="193">
        <v>1</v>
      </c>
      <c r="L41" s="191">
        <v>8</v>
      </c>
      <c r="M41" s="189">
        <v>23</v>
      </c>
      <c r="N41" s="194">
        <v>61</v>
      </c>
      <c r="O41" s="195">
        <v>22</v>
      </c>
      <c r="P41" s="189">
        <v>8</v>
      </c>
      <c r="Q41" s="193">
        <v>25</v>
      </c>
      <c r="R41" s="191">
        <v>12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5</v>
      </c>
      <c r="Y41" s="193">
        <v>0</v>
      </c>
      <c r="Z41" s="191">
        <v>0</v>
      </c>
      <c r="AA41" s="189">
        <v>0</v>
      </c>
      <c r="AB41" s="167">
        <f t="shared" ref="AB41:AB61" si="39">B41+D41+F41+H41+J41+L41+N41+P41+R41+T41+V41+X41+Z41</f>
        <v>1376</v>
      </c>
      <c r="AC41" s="170">
        <f t="shared" si="36"/>
        <v>79</v>
      </c>
      <c r="AE41" s="250" t="str">
        <f>$AE$10</f>
        <v>08:00 - 08:59</v>
      </c>
      <c r="AF41" s="123">
        <f>SUMIF($A$9:$A$32,$AE41,B$40:B$63)</f>
        <v>3467</v>
      </c>
      <c r="AG41" s="190">
        <f t="shared" si="37"/>
        <v>671</v>
      </c>
      <c r="AH41" s="191">
        <f t="shared" si="37"/>
        <v>957</v>
      </c>
      <c r="AI41" s="192">
        <f t="shared" si="37"/>
        <v>641</v>
      </c>
      <c r="AJ41" s="189">
        <f t="shared" si="37"/>
        <v>485</v>
      </c>
      <c r="AK41" s="193">
        <f t="shared" si="37"/>
        <v>284</v>
      </c>
      <c r="AL41" s="191">
        <f t="shared" si="37"/>
        <v>1076</v>
      </c>
      <c r="AM41" s="192">
        <f t="shared" si="37"/>
        <v>1396</v>
      </c>
      <c r="AN41" s="189">
        <f t="shared" si="37"/>
        <v>124</v>
      </c>
      <c r="AO41" s="193">
        <f t="shared" si="37"/>
        <v>482</v>
      </c>
      <c r="AP41" s="191">
        <f t="shared" si="37"/>
        <v>164</v>
      </c>
      <c r="AQ41" s="189">
        <f t="shared" si="37"/>
        <v>1646</v>
      </c>
      <c r="AR41" s="194">
        <f t="shared" si="37"/>
        <v>949</v>
      </c>
      <c r="AS41" s="195">
        <f t="shared" si="37"/>
        <v>2090</v>
      </c>
      <c r="AT41" s="189">
        <f t="shared" si="37"/>
        <v>678</v>
      </c>
      <c r="AU41" s="193">
        <f t="shared" si="37"/>
        <v>960</v>
      </c>
      <c r="AV41" s="191">
        <f t="shared" si="37"/>
        <v>997</v>
      </c>
      <c r="AW41" s="192">
        <f t="shared" si="37"/>
        <v>1067</v>
      </c>
      <c r="AX41" s="189">
        <f t="shared" si="37"/>
        <v>163</v>
      </c>
      <c r="AY41" s="193">
        <f t="shared" si="37"/>
        <v>813</v>
      </c>
      <c r="AZ41" s="191">
        <f t="shared" si="37"/>
        <v>371</v>
      </c>
      <c r="BA41" s="192">
        <f t="shared" si="37"/>
        <v>1822</v>
      </c>
      <c r="BB41" s="189">
        <f t="shared" si="37"/>
        <v>586</v>
      </c>
      <c r="BC41" s="193">
        <f t="shared" si="37"/>
        <v>1057</v>
      </c>
      <c r="BD41" s="191">
        <f t="shared" si="37"/>
        <v>3059</v>
      </c>
      <c r="BE41" s="189">
        <f t="shared" si="37"/>
        <v>1752</v>
      </c>
      <c r="BF41" s="169">
        <f>SUM(AF41,AH41,AJ41,AL41,AN41,AP41,AR41,AT41,AV41,AX41,AZ41,BB41,BD41)</f>
        <v>13076</v>
      </c>
      <c r="BG41" s="170">
        <f>SUM(AG41,AI41,AK41,AM41,AO41,AQ41,AS41,AU41,AW41,AY41,BA41,BC41,BE41)</f>
        <v>14681</v>
      </c>
      <c r="BI41" s="134" t="s">
        <v>21</v>
      </c>
      <c r="BJ41" s="126">
        <f t="shared" ref="BJ41:CK41" si="40">B41/B64</f>
        <v>1.2415750266051791E-2</v>
      </c>
      <c r="BK41" s="127">
        <f t="shared" si="40"/>
        <v>0</v>
      </c>
      <c r="BL41" s="128">
        <f t="shared" si="40"/>
        <v>8.671543180745634E-3</v>
      </c>
      <c r="BM41" s="129">
        <f t="shared" si="40"/>
        <v>0</v>
      </c>
      <c r="BN41" s="126">
        <f t="shared" si="40"/>
        <v>1.6118633139909737E-2</v>
      </c>
      <c r="BO41" s="127">
        <f t="shared" si="40"/>
        <v>0</v>
      </c>
      <c r="BP41" s="128">
        <f t="shared" si="40"/>
        <v>1.1867088607594937E-2</v>
      </c>
      <c r="BQ41" s="129">
        <f t="shared" si="40"/>
        <v>2.4471567097978037E-4</v>
      </c>
      <c r="BR41" s="126">
        <f t="shared" si="40"/>
        <v>1.4723203769140165E-3</v>
      </c>
      <c r="BS41" s="127">
        <f t="shared" si="40"/>
        <v>2.2517451024544022E-4</v>
      </c>
      <c r="BT41" s="128">
        <f t="shared" si="40"/>
        <v>1.1162271522254779E-3</v>
      </c>
      <c r="BU41" s="126">
        <f t="shared" si="40"/>
        <v>1.4201914171040446E-3</v>
      </c>
      <c r="BV41" s="130">
        <f t="shared" si="40"/>
        <v>3.0376973258303868E-3</v>
      </c>
      <c r="BW41" s="131">
        <f t="shared" si="40"/>
        <v>7.8534965908685255E-4</v>
      </c>
      <c r="BX41" s="126">
        <f t="shared" si="40"/>
        <v>6.912641493130563E-4</v>
      </c>
      <c r="BY41" s="127">
        <f t="shared" si="40"/>
        <v>1.5533739281719896E-3</v>
      </c>
      <c r="BZ41" s="128">
        <f t="shared" si="40"/>
        <v>7.6525731777310122E-4</v>
      </c>
      <c r="CA41" s="129">
        <f t="shared" si="40"/>
        <v>0</v>
      </c>
      <c r="CB41" s="126">
        <f t="shared" si="40"/>
        <v>0</v>
      </c>
      <c r="CC41" s="127">
        <f t="shared" si="40"/>
        <v>0</v>
      </c>
      <c r="CD41" s="128">
        <f t="shared" si="40"/>
        <v>0</v>
      </c>
      <c r="CE41" s="129">
        <f t="shared" si="40"/>
        <v>0</v>
      </c>
      <c r="CF41" s="126">
        <f t="shared" si="40"/>
        <v>3.370862266567788E-4</v>
      </c>
      <c r="CG41" s="127">
        <f t="shared" si="40"/>
        <v>0</v>
      </c>
      <c r="CH41" s="128">
        <f t="shared" si="40"/>
        <v>0</v>
      </c>
      <c r="CI41" s="126">
        <f t="shared" si="40"/>
        <v>0</v>
      </c>
      <c r="CJ41" s="132">
        <f t="shared" si="40"/>
        <v>5.5095977513153361E-3</v>
      </c>
      <c r="CK41" s="133">
        <f t="shared" si="40"/>
        <v>3.1676403485206316E-4</v>
      </c>
    </row>
    <row r="42" spans="1:93" ht="13.5" thickBot="1" x14ac:dyDescent="0.25">
      <c r="A42" s="245" t="s">
        <v>23</v>
      </c>
      <c r="B42" s="196">
        <v>3525</v>
      </c>
      <c r="C42" s="197">
        <v>1</v>
      </c>
      <c r="D42" s="198">
        <v>887</v>
      </c>
      <c r="E42" s="199">
        <v>23</v>
      </c>
      <c r="F42" s="196">
        <v>477</v>
      </c>
      <c r="G42" s="200">
        <v>11</v>
      </c>
      <c r="H42" s="198">
        <v>1037</v>
      </c>
      <c r="I42" s="199">
        <v>221</v>
      </c>
      <c r="J42" s="196">
        <v>56</v>
      </c>
      <c r="K42" s="200">
        <v>56</v>
      </c>
      <c r="L42" s="198">
        <v>48</v>
      </c>
      <c r="M42" s="196">
        <v>382</v>
      </c>
      <c r="N42" s="201">
        <v>403</v>
      </c>
      <c r="O42" s="202">
        <v>639</v>
      </c>
      <c r="P42" s="196">
        <v>190</v>
      </c>
      <c r="Q42" s="200">
        <v>367</v>
      </c>
      <c r="R42" s="198">
        <v>255</v>
      </c>
      <c r="S42" s="199">
        <v>541</v>
      </c>
      <c r="T42" s="196">
        <v>40</v>
      </c>
      <c r="U42" s="200">
        <v>330</v>
      </c>
      <c r="V42" s="198">
        <v>115</v>
      </c>
      <c r="W42" s="199">
        <v>735</v>
      </c>
      <c r="X42" s="196">
        <v>232</v>
      </c>
      <c r="Y42" s="200">
        <v>422</v>
      </c>
      <c r="Z42" s="198">
        <v>1157</v>
      </c>
      <c r="AA42" s="196">
        <v>635</v>
      </c>
      <c r="AB42" s="167">
        <f t="shared" si="39"/>
        <v>8422</v>
      </c>
      <c r="AC42" s="170">
        <f t="shared" si="36"/>
        <v>4363</v>
      </c>
      <c r="AE42" s="249" t="str">
        <f>$AE$11</f>
        <v>09:00 - 09:59</v>
      </c>
      <c r="AF42" s="123">
        <f>SUMIF($A$9:$A$32,$AE42,B$40:B$63)</f>
        <v>3481</v>
      </c>
      <c r="AG42" s="197">
        <f t="shared" si="37"/>
        <v>797</v>
      </c>
      <c r="AH42" s="198">
        <f t="shared" si="37"/>
        <v>1048</v>
      </c>
      <c r="AI42" s="199">
        <f t="shared" si="37"/>
        <v>475</v>
      </c>
      <c r="AJ42" s="196">
        <f t="shared" si="37"/>
        <v>453</v>
      </c>
      <c r="AK42" s="200">
        <f t="shared" si="37"/>
        <v>249</v>
      </c>
      <c r="AL42" s="198">
        <f t="shared" si="37"/>
        <v>1341</v>
      </c>
      <c r="AM42" s="199">
        <f t="shared" si="37"/>
        <v>1213</v>
      </c>
      <c r="AN42" s="196">
        <f t="shared" si="37"/>
        <v>158</v>
      </c>
      <c r="AO42" s="200">
        <f t="shared" si="37"/>
        <v>439</v>
      </c>
      <c r="AP42" s="198">
        <f t="shared" si="37"/>
        <v>165</v>
      </c>
      <c r="AQ42" s="196">
        <f t="shared" si="37"/>
        <v>1075</v>
      </c>
      <c r="AR42" s="201">
        <f t="shared" si="37"/>
        <v>953</v>
      </c>
      <c r="AS42" s="202">
        <f t="shared" si="37"/>
        <v>1705</v>
      </c>
      <c r="AT42" s="196">
        <f t="shared" si="37"/>
        <v>537</v>
      </c>
      <c r="AU42" s="200">
        <f t="shared" si="37"/>
        <v>794</v>
      </c>
      <c r="AV42" s="198">
        <f t="shared" si="37"/>
        <v>1004</v>
      </c>
      <c r="AW42" s="199">
        <f t="shared" si="37"/>
        <v>882</v>
      </c>
      <c r="AX42" s="196">
        <f t="shared" si="37"/>
        <v>140</v>
      </c>
      <c r="AY42" s="200">
        <f t="shared" si="37"/>
        <v>584</v>
      </c>
      <c r="AZ42" s="198">
        <f t="shared" si="37"/>
        <v>410</v>
      </c>
      <c r="BA42" s="199">
        <f t="shared" si="37"/>
        <v>1584</v>
      </c>
      <c r="BB42" s="196">
        <f t="shared" si="37"/>
        <v>632</v>
      </c>
      <c r="BC42" s="200">
        <f t="shared" si="37"/>
        <v>711</v>
      </c>
      <c r="BD42" s="198">
        <f t="shared" si="37"/>
        <v>2638</v>
      </c>
      <c r="BE42" s="196">
        <f t="shared" si="37"/>
        <v>1673</v>
      </c>
      <c r="BF42" s="169">
        <f>SUM(AF42,AH42,AJ42,AL42,AN42,AP42,AR42,AT42,AV42,AX42,AZ42,BB42,BD42)</f>
        <v>12960</v>
      </c>
      <c r="BG42" s="170">
        <f>SUM(AG42,AI42,AK42,AM42,AO42,AQ42,AS42,AU42,AW42,AY42,BA42,BC42,BE42)</f>
        <v>12181</v>
      </c>
      <c r="BI42" s="143" t="s">
        <v>23</v>
      </c>
      <c r="BJ42" s="126">
        <f t="shared" ref="BJ42:CK42" si="41">B42/B64</f>
        <v>6.5812811560650469E-2</v>
      </c>
      <c r="BK42" s="127">
        <f t="shared" si="41"/>
        <v>3.6569756811117208E-5</v>
      </c>
      <c r="BL42" s="128">
        <f t="shared" si="41"/>
        <v>5.2324209532798489E-2</v>
      </c>
      <c r="BM42" s="129">
        <f t="shared" si="41"/>
        <v>1.7570664629488158E-3</v>
      </c>
      <c r="BN42" s="126">
        <f t="shared" si="41"/>
        <v>5.1257253384912958E-2</v>
      </c>
      <c r="BO42" s="127">
        <f t="shared" si="41"/>
        <v>2.5551684088269454E-3</v>
      </c>
      <c r="BP42" s="128">
        <f t="shared" si="41"/>
        <v>3.9067209162145872E-2</v>
      </c>
      <c r="BQ42" s="129">
        <f t="shared" si="41"/>
        <v>6.7602704108164326E-3</v>
      </c>
      <c r="BR42" s="126">
        <f t="shared" si="41"/>
        <v>1.6489988221436984E-2</v>
      </c>
      <c r="BS42" s="127">
        <f t="shared" si="41"/>
        <v>1.2609772573744652E-2</v>
      </c>
      <c r="BT42" s="128">
        <f t="shared" si="41"/>
        <v>6.6973629133528674E-3</v>
      </c>
      <c r="BU42" s="126">
        <f t="shared" si="41"/>
        <v>2.358752701451065E-2</v>
      </c>
      <c r="BV42" s="130">
        <f t="shared" si="41"/>
        <v>2.0068721677207309E-2</v>
      </c>
      <c r="BW42" s="131">
        <f t="shared" si="41"/>
        <v>2.2810837825295398E-2</v>
      </c>
      <c r="BX42" s="126">
        <f t="shared" si="41"/>
        <v>1.6417523546185087E-2</v>
      </c>
      <c r="BY42" s="127">
        <f t="shared" si="41"/>
        <v>2.2803529265564806E-2</v>
      </c>
      <c r="BZ42" s="128">
        <f t="shared" si="41"/>
        <v>1.6261718002678401E-2</v>
      </c>
      <c r="CA42" s="129">
        <f t="shared" si="41"/>
        <v>2.6264685891834158E-2</v>
      </c>
      <c r="CB42" s="126">
        <f t="shared" si="41"/>
        <v>7.9113924050632917E-3</v>
      </c>
      <c r="CC42" s="127">
        <f t="shared" si="41"/>
        <v>4.2275172943889314E-2</v>
      </c>
      <c r="CD42" s="128">
        <f t="shared" si="41"/>
        <v>6.3722502354962044E-3</v>
      </c>
      <c r="CE42" s="129">
        <f t="shared" si="41"/>
        <v>2.8785149212814286E-2</v>
      </c>
      <c r="CF42" s="126">
        <f t="shared" si="41"/>
        <v>1.5640800916874538E-2</v>
      </c>
      <c r="CG42" s="127">
        <f t="shared" si="41"/>
        <v>3.6826948250283618E-2</v>
      </c>
      <c r="CH42" s="128">
        <f t="shared" si="41"/>
        <v>2.4332793539296304E-2</v>
      </c>
      <c r="CI42" s="126">
        <f t="shared" si="41"/>
        <v>1.518194424520633E-2</v>
      </c>
      <c r="CJ42" s="132">
        <f t="shared" si="41"/>
        <v>3.3722261818007096E-2</v>
      </c>
      <c r="CK42" s="133">
        <f t="shared" si="41"/>
        <v>1.7494196000753817E-2</v>
      </c>
    </row>
    <row r="43" spans="1:93" ht="14.25" thickTop="1" thickBot="1" x14ac:dyDescent="0.25">
      <c r="A43" s="244" t="s">
        <v>25</v>
      </c>
      <c r="B43" s="189">
        <v>5342</v>
      </c>
      <c r="C43" s="190">
        <v>475</v>
      </c>
      <c r="D43" s="191">
        <v>1409</v>
      </c>
      <c r="E43" s="192">
        <v>333</v>
      </c>
      <c r="F43" s="189">
        <v>637</v>
      </c>
      <c r="G43" s="193">
        <v>167</v>
      </c>
      <c r="H43" s="191">
        <v>1084</v>
      </c>
      <c r="I43" s="192">
        <v>729</v>
      </c>
      <c r="J43" s="189">
        <v>101</v>
      </c>
      <c r="K43" s="193">
        <v>225</v>
      </c>
      <c r="L43" s="191">
        <v>169</v>
      </c>
      <c r="M43" s="189">
        <v>1106</v>
      </c>
      <c r="N43" s="194">
        <v>814</v>
      </c>
      <c r="O43" s="195">
        <v>1497</v>
      </c>
      <c r="P43" s="189">
        <v>453</v>
      </c>
      <c r="Q43" s="193">
        <v>724</v>
      </c>
      <c r="R43" s="191">
        <v>633</v>
      </c>
      <c r="S43" s="192">
        <v>1052</v>
      </c>
      <c r="T43" s="189">
        <v>132</v>
      </c>
      <c r="U43" s="193">
        <v>730</v>
      </c>
      <c r="V43" s="191">
        <v>328</v>
      </c>
      <c r="W43" s="192">
        <v>1865</v>
      </c>
      <c r="X43" s="189">
        <v>630</v>
      </c>
      <c r="Y43" s="193">
        <v>910</v>
      </c>
      <c r="Z43" s="191">
        <v>2298</v>
      </c>
      <c r="AA43" s="189">
        <v>1402</v>
      </c>
      <c r="AB43" s="167">
        <f t="shared" si="39"/>
        <v>14030</v>
      </c>
      <c r="AC43" s="170">
        <f t="shared" si="36"/>
        <v>11215</v>
      </c>
      <c r="AE43" s="299" t="s">
        <v>26</v>
      </c>
      <c r="AF43" s="18">
        <f t="shared" ref="AF43:BG43" si="42">SUM(AF40:AF42)</f>
        <v>11592</v>
      </c>
      <c r="AG43" s="19">
        <f t="shared" si="42"/>
        <v>2101</v>
      </c>
      <c r="AH43" s="18">
        <f t="shared" si="42"/>
        <v>3156</v>
      </c>
      <c r="AI43" s="19">
        <f t="shared" si="42"/>
        <v>1706</v>
      </c>
      <c r="AJ43" s="18">
        <f t="shared" si="42"/>
        <v>1537</v>
      </c>
      <c r="AK43" s="19">
        <f t="shared" si="42"/>
        <v>784</v>
      </c>
      <c r="AL43" s="18">
        <f t="shared" si="42"/>
        <v>3454</v>
      </c>
      <c r="AM43" s="19">
        <f t="shared" si="42"/>
        <v>3858</v>
      </c>
      <c r="AN43" s="18">
        <f t="shared" si="42"/>
        <v>476</v>
      </c>
      <c r="AO43" s="19">
        <f t="shared" si="42"/>
        <v>1442</v>
      </c>
      <c r="AP43" s="18">
        <f t="shared" si="42"/>
        <v>500</v>
      </c>
      <c r="AQ43" s="19">
        <f t="shared" si="42"/>
        <v>4533</v>
      </c>
      <c r="AR43" s="18">
        <f t="shared" si="42"/>
        <v>2890</v>
      </c>
      <c r="AS43" s="19">
        <f t="shared" si="42"/>
        <v>5904</v>
      </c>
      <c r="AT43" s="18">
        <f t="shared" si="42"/>
        <v>1983</v>
      </c>
      <c r="AU43" s="19">
        <f t="shared" si="42"/>
        <v>2991</v>
      </c>
      <c r="AV43" s="18">
        <f t="shared" si="42"/>
        <v>2998</v>
      </c>
      <c r="AW43" s="19">
        <f t="shared" si="42"/>
        <v>3133</v>
      </c>
      <c r="AX43" s="18">
        <f t="shared" si="42"/>
        <v>468</v>
      </c>
      <c r="AY43" s="19">
        <f t="shared" si="42"/>
        <v>2630</v>
      </c>
      <c r="AZ43" s="18">
        <f t="shared" si="42"/>
        <v>1249</v>
      </c>
      <c r="BA43" s="19">
        <f t="shared" si="42"/>
        <v>5938</v>
      </c>
      <c r="BB43" s="18">
        <f t="shared" si="42"/>
        <v>2033</v>
      </c>
      <c r="BC43" s="19">
        <f t="shared" si="42"/>
        <v>3116</v>
      </c>
      <c r="BD43" s="18">
        <f t="shared" si="42"/>
        <v>9216</v>
      </c>
      <c r="BE43" s="19">
        <f t="shared" si="42"/>
        <v>5204</v>
      </c>
      <c r="BF43" s="171">
        <f t="shared" si="42"/>
        <v>41552</v>
      </c>
      <c r="BG43" s="172">
        <f t="shared" si="42"/>
        <v>43340</v>
      </c>
      <c r="BI43" s="134" t="s">
        <v>25</v>
      </c>
      <c r="BJ43" s="126">
        <f t="shared" ref="BJ43:CK43" si="43">B43/B64</f>
        <v>9.9736748753757404E-2</v>
      </c>
      <c r="BK43" s="127">
        <f t="shared" si="43"/>
        <v>1.7370634485280673E-2</v>
      </c>
      <c r="BL43" s="128">
        <f t="shared" si="43"/>
        <v>8.3117036337895231E-2</v>
      </c>
      <c r="BM43" s="129">
        <f t="shared" si="43"/>
        <v>2.5439266615737203E-2</v>
      </c>
      <c r="BN43" s="126">
        <f t="shared" si="43"/>
        <v>6.8450462067483342E-2</v>
      </c>
      <c r="BO43" s="127">
        <f t="shared" si="43"/>
        <v>3.8792102206736352E-2</v>
      </c>
      <c r="BP43" s="128">
        <f t="shared" si="43"/>
        <v>4.0837854128993371E-2</v>
      </c>
      <c r="BQ43" s="129">
        <f t="shared" si="43"/>
        <v>2.2299715518032486E-2</v>
      </c>
      <c r="BR43" s="126">
        <f t="shared" si="43"/>
        <v>2.9740871613663133E-2</v>
      </c>
      <c r="BS43" s="127">
        <f t="shared" si="43"/>
        <v>5.0664264805224048E-2</v>
      </c>
      <c r="BT43" s="128">
        <f t="shared" si="43"/>
        <v>2.3580298590763219E-2</v>
      </c>
      <c r="BU43" s="126">
        <f t="shared" si="43"/>
        <v>6.8292682926829273E-2</v>
      </c>
      <c r="BV43" s="130">
        <f t="shared" si="43"/>
        <v>4.0535829888949756E-2</v>
      </c>
      <c r="BW43" s="131">
        <f t="shared" si="43"/>
        <v>5.3439474529682646E-2</v>
      </c>
      <c r="BX43" s="126">
        <f t="shared" si="43"/>
        <v>3.9142832454851811E-2</v>
      </c>
      <c r="BY43" s="127">
        <f t="shared" si="43"/>
        <v>4.4985708959860815E-2</v>
      </c>
      <c r="BZ43" s="128">
        <f t="shared" si="43"/>
        <v>4.0367323512531091E-2</v>
      </c>
      <c r="CA43" s="129">
        <f t="shared" si="43"/>
        <v>5.1072919700941841E-2</v>
      </c>
      <c r="CB43" s="126">
        <f t="shared" si="43"/>
        <v>2.6107594936708861E-2</v>
      </c>
      <c r="CC43" s="127">
        <f t="shared" si="43"/>
        <v>9.3517806815270305E-2</v>
      </c>
      <c r="CD43" s="128">
        <f t="shared" si="43"/>
        <v>1.8174765889067437E-2</v>
      </c>
      <c r="CE43" s="129">
        <f t="shared" si="43"/>
        <v>7.3039868410746459E-2</v>
      </c>
      <c r="CF43" s="126">
        <f t="shared" si="43"/>
        <v>4.2472864558754132E-2</v>
      </c>
      <c r="CG43" s="127">
        <f t="shared" si="43"/>
        <v>7.9413561392791696E-2</v>
      </c>
      <c r="CH43" s="128">
        <f t="shared" si="43"/>
        <v>4.832909209447097E-2</v>
      </c>
      <c r="CI43" s="126">
        <f t="shared" si="43"/>
        <v>3.3519820207526418E-2</v>
      </c>
      <c r="CJ43" s="132">
        <f t="shared" si="43"/>
        <v>5.6177075909123672E-2</v>
      </c>
      <c r="CK43" s="133">
        <f t="shared" si="43"/>
        <v>4.4968463935011249E-2</v>
      </c>
    </row>
    <row r="44" spans="1:93" ht="13.5" thickTop="1" x14ac:dyDescent="0.2">
      <c r="A44" s="245" t="s">
        <v>20</v>
      </c>
      <c r="B44" s="196">
        <v>4644</v>
      </c>
      <c r="C44" s="197">
        <v>633</v>
      </c>
      <c r="D44" s="198">
        <v>1151</v>
      </c>
      <c r="E44" s="199">
        <v>590</v>
      </c>
      <c r="F44" s="196">
        <v>599</v>
      </c>
      <c r="G44" s="200">
        <v>251</v>
      </c>
      <c r="H44" s="198">
        <v>1037</v>
      </c>
      <c r="I44" s="199">
        <v>1249</v>
      </c>
      <c r="J44" s="196">
        <v>194</v>
      </c>
      <c r="K44" s="200">
        <v>521</v>
      </c>
      <c r="L44" s="198">
        <v>171</v>
      </c>
      <c r="M44" s="196">
        <v>1812</v>
      </c>
      <c r="N44" s="201">
        <v>988</v>
      </c>
      <c r="O44" s="202">
        <v>2109</v>
      </c>
      <c r="P44" s="196">
        <v>768</v>
      </c>
      <c r="Q44" s="200">
        <v>1237</v>
      </c>
      <c r="R44" s="198">
        <v>997</v>
      </c>
      <c r="S44" s="199">
        <v>1184</v>
      </c>
      <c r="T44" s="196">
        <v>165</v>
      </c>
      <c r="U44" s="200">
        <v>1233</v>
      </c>
      <c r="V44" s="198">
        <v>468</v>
      </c>
      <c r="W44" s="199">
        <v>2532</v>
      </c>
      <c r="X44" s="196">
        <v>815</v>
      </c>
      <c r="Y44" s="200">
        <v>1348</v>
      </c>
      <c r="Z44" s="198">
        <v>3519</v>
      </c>
      <c r="AA44" s="196">
        <v>1779</v>
      </c>
      <c r="AB44" s="167">
        <f t="shared" si="39"/>
        <v>15516</v>
      </c>
      <c r="AC44" s="170">
        <f t="shared" si="36"/>
        <v>16478</v>
      </c>
      <c r="BI44" s="143" t="s">
        <v>20</v>
      </c>
      <c r="BJ44" s="126">
        <f t="shared" ref="BJ44:CK44" si="44">B44/B64</f>
        <v>8.6704878549691E-2</v>
      </c>
      <c r="BK44" s="127">
        <f t="shared" si="44"/>
        <v>2.3148656061437192E-2</v>
      </c>
      <c r="BL44" s="128">
        <f t="shared" si="44"/>
        <v>6.7897593204341675E-2</v>
      </c>
      <c r="BM44" s="129">
        <f t="shared" si="44"/>
        <v>4.5072574484339191E-2</v>
      </c>
      <c r="BN44" s="126">
        <f t="shared" si="44"/>
        <v>6.4367075005372879E-2</v>
      </c>
      <c r="BO44" s="127">
        <f t="shared" si="44"/>
        <v>5.8304297328687575E-2</v>
      </c>
      <c r="BP44" s="128">
        <f t="shared" si="44"/>
        <v>3.9067209162145872E-2</v>
      </c>
      <c r="BQ44" s="129">
        <f t="shared" si="44"/>
        <v>3.8206234131718211E-2</v>
      </c>
      <c r="BR44" s="126">
        <f t="shared" si="44"/>
        <v>5.7126030624263843E-2</v>
      </c>
      <c r="BS44" s="127">
        <f t="shared" si="44"/>
        <v>0.11731591983787436</v>
      </c>
      <c r="BT44" s="128">
        <f t="shared" si="44"/>
        <v>2.3859355378819589E-2</v>
      </c>
      <c r="BU44" s="126">
        <f t="shared" si="44"/>
        <v>0.11188638468663167</v>
      </c>
      <c r="BV44" s="130">
        <f t="shared" si="44"/>
        <v>4.920073701508889E-2</v>
      </c>
      <c r="BW44" s="131">
        <f t="shared" si="44"/>
        <v>7.5286474137007814E-2</v>
      </c>
      <c r="BX44" s="126">
        <f t="shared" si="44"/>
        <v>6.6361358334053405E-2</v>
      </c>
      <c r="BY44" s="127">
        <f t="shared" si="44"/>
        <v>7.6860941965950044E-2</v>
      </c>
      <c r="BZ44" s="128">
        <f t="shared" si="44"/>
        <v>6.3580128818315165E-2</v>
      </c>
      <c r="CA44" s="129">
        <f t="shared" si="44"/>
        <v>5.7481308864938345E-2</v>
      </c>
      <c r="CB44" s="126">
        <f t="shared" si="44"/>
        <v>3.2634493670886076E-2</v>
      </c>
      <c r="CC44" s="127">
        <f t="shared" si="44"/>
        <v>0.1579554189085319</v>
      </c>
      <c r="CD44" s="128">
        <f t="shared" si="44"/>
        <v>2.5932287914888903E-2</v>
      </c>
      <c r="CE44" s="129">
        <f t="shared" si="44"/>
        <v>9.9161901778021463E-2</v>
      </c>
      <c r="CF44" s="126">
        <f t="shared" si="44"/>
        <v>5.4945054945054944E-2</v>
      </c>
      <c r="CG44" s="127">
        <f t="shared" si="44"/>
        <v>0.11763679204119033</v>
      </c>
      <c r="CH44" s="128">
        <f t="shared" si="44"/>
        <v>7.400786557025385E-2</v>
      </c>
      <c r="CI44" s="126">
        <f t="shared" si="44"/>
        <v>4.2533352460192228E-2</v>
      </c>
      <c r="CJ44" s="132">
        <f t="shared" si="44"/>
        <v>6.2127121155093577E-2</v>
      </c>
      <c r="CK44" s="133">
        <f t="shared" si="44"/>
        <v>6.6071364130282237E-2</v>
      </c>
    </row>
    <row r="45" spans="1:93" ht="13.5" thickBot="1" x14ac:dyDescent="0.25">
      <c r="A45" s="244" t="s">
        <v>22</v>
      </c>
      <c r="B45" s="189">
        <v>3467</v>
      </c>
      <c r="C45" s="190">
        <v>671</v>
      </c>
      <c r="D45" s="191">
        <v>957</v>
      </c>
      <c r="E45" s="192">
        <v>641</v>
      </c>
      <c r="F45" s="189">
        <v>485</v>
      </c>
      <c r="G45" s="193">
        <v>284</v>
      </c>
      <c r="H45" s="191">
        <v>1076</v>
      </c>
      <c r="I45" s="192">
        <v>1396</v>
      </c>
      <c r="J45" s="189">
        <v>124</v>
      </c>
      <c r="K45" s="193">
        <v>482</v>
      </c>
      <c r="L45" s="191">
        <v>164</v>
      </c>
      <c r="M45" s="189">
        <v>1646</v>
      </c>
      <c r="N45" s="194">
        <v>949</v>
      </c>
      <c r="O45" s="195">
        <v>2090</v>
      </c>
      <c r="P45" s="189">
        <v>678</v>
      </c>
      <c r="Q45" s="193">
        <v>960</v>
      </c>
      <c r="R45" s="191">
        <v>997</v>
      </c>
      <c r="S45" s="192">
        <v>1067</v>
      </c>
      <c r="T45" s="189">
        <v>163</v>
      </c>
      <c r="U45" s="193">
        <v>813</v>
      </c>
      <c r="V45" s="191">
        <v>371</v>
      </c>
      <c r="W45" s="192">
        <v>1822</v>
      </c>
      <c r="X45" s="189">
        <v>586</v>
      </c>
      <c r="Y45" s="193">
        <v>1057</v>
      </c>
      <c r="Z45" s="191">
        <v>3059</v>
      </c>
      <c r="AA45" s="189">
        <v>1752</v>
      </c>
      <c r="AB45" s="167">
        <f t="shared" si="39"/>
        <v>13076</v>
      </c>
      <c r="AC45" s="170">
        <f t="shared" si="36"/>
        <v>14681</v>
      </c>
      <c r="AE45" s="242" t="s">
        <v>27</v>
      </c>
      <c r="BI45" s="134" t="s">
        <v>22</v>
      </c>
      <c r="BJ45" s="126">
        <f t="shared" ref="BJ45:CK45" si="45">B45/B64</f>
        <v>6.4729934093836927E-2</v>
      </c>
      <c r="BK45" s="127">
        <f t="shared" si="45"/>
        <v>2.4538306820259644E-2</v>
      </c>
      <c r="BL45" s="128">
        <f t="shared" si="45"/>
        <v>5.6453515809344032E-2</v>
      </c>
      <c r="BM45" s="129">
        <f t="shared" si="45"/>
        <v>4.8968678380443088E-2</v>
      </c>
      <c r="BN45" s="126">
        <f t="shared" si="45"/>
        <v>5.2116913819041481E-2</v>
      </c>
      <c r="BO45" s="127">
        <f t="shared" si="45"/>
        <v>6.5969802555168405E-2</v>
      </c>
      <c r="BP45" s="128">
        <f t="shared" si="45"/>
        <v>4.0536467751657625E-2</v>
      </c>
      <c r="BQ45" s="129">
        <f t="shared" si="45"/>
        <v>4.2702884585971677E-2</v>
      </c>
      <c r="BR45" s="126">
        <f t="shared" si="45"/>
        <v>3.6513545347467612E-2</v>
      </c>
      <c r="BS45" s="127">
        <f t="shared" si="45"/>
        <v>0.10853411393830219</v>
      </c>
      <c r="BT45" s="128">
        <f t="shared" si="45"/>
        <v>2.2882656620622298E-2</v>
      </c>
      <c r="BU45" s="126">
        <f t="shared" si="45"/>
        <v>0.10163630750231553</v>
      </c>
      <c r="BV45" s="130">
        <f t="shared" si="45"/>
        <v>4.7258602659230119E-2</v>
      </c>
      <c r="BW45" s="131">
        <f t="shared" si="45"/>
        <v>7.4608217613250996E-2</v>
      </c>
      <c r="BX45" s="126">
        <f t="shared" si="45"/>
        <v>5.858463665428152E-2</v>
      </c>
      <c r="BY45" s="127">
        <f t="shared" si="45"/>
        <v>5.9649558841804402E-2</v>
      </c>
      <c r="BZ45" s="128">
        <f t="shared" si="45"/>
        <v>6.3580128818315165E-2</v>
      </c>
      <c r="CA45" s="129">
        <f t="shared" si="45"/>
        <v>5.1801145742305078E-2</v>
      </c>
      <c r="CB45" s="126">
        <f t="shared" si="45"/>
        <v>3.223892405063291E-2</v>
      </c>
      <c r="CC45" s="127">
        <f t="shared" si="45"/>
        <v>0.10415065334358185</v>
      </c>
      <c r="CD45" s="128">
        <f t="shared" si="45"/>
        <v>2.0557433368426886E-2</v>
      </c>
      <c r="CE45" s="129">
        <f t="shared" si="45"/>
        <v>7.1355839273126026E-2</v>
      </c>
      <c r="CF45" s="126">
        <f t="shared" si="45"/>
        <v>3.9506505764174478E-2</v>
      </c>
      <c r="CG45" s="127">
        <f t="shared" si="45"/>
        <v>9.2241905925473433E-2</v>
      </c>
      <c r="CH45" s="128">
        <f t="shared" si="45"/>
        <v>6.4333634776756604E-2</v>
      </c>
      <c r="CI45" s="126">
        <f t="shared" si="45"/>
        <v>4.1887820972600777E-2</v>
      </c>
      <c r="CJ45" s="132">
        <f t="shared" si="45"/>
        <v>5.235719491002859E-2</v>
      </c>
      <c r="CK45" s="133">
        <f t="shared" si="45"/>
        <v>5.8865984755229611E-2</v>
      </c>
    </row>
    <row r="46" spans="1:93" ht="14.25" thickTop="1" thickBot="1" x14ac:dyDescent="0.25">
      <c r="A46" s="245" t="s">
        <v>24</v>
      </c>
      <c r="B46" s="196">
        <v>3481</v>
      </c>
      <c r="C46" s="197">
        <v>797</v>
      </c>
      <c r="D46" s="198">
        <v>1048</v>
      </c>
      <c r="E46" s="199">
        <v>475</v>
      </c>
      <c r="F46" s="196">
        <v>453</v>
      </c>
      <c r="G46" s="200">
        <v>249</v>
      </c>
      <c r="H46" s="198">
        <v>1341</v>
      </c>
      <c r="I46" s="199">
        <v>1213</v>
      </c>
      <c r="J46" s="196">
        <v>158</v>
      </c>
      <c r="K46" s="200">
        <v>439</v>
      </c>
      <c r="L46" s="198">
        <v>165</v>
      </c>
      <c r="M46" s="196">
        <v>1075</v>
      </c>
      <c r="N46" s="201">
        <v>953</v>
      </c>
      <c r="O46" s="202">
        <v>1705</v>
      </c>
      <c r="P46" s="196">
        <v>537</v>
      </c>
      <c r="Q46" s="200">
        <v>794</v>
      </c>
      <c r="R46" s="198">
        <v>1004</v>
      </c>
      <c r="S46" s="199">
        <v>882</v>
      </c>
      <c r="T46" s="196">
        <v>140</v>
      </c>
      <c r="U46" s="200">
        <v>584</v>
      </c>
      <c r="V46" s="198">
        <v>410</v>
      </c>
      <c r="W46" s="199">
        <v>1584</v>
      </c>
      <c r="X46" s="196">
        <v>632</v>
      </c>
      <c r="Y46" s="200">
        <v>711</v>
      </c>
      <c r="Z46" s="198">
        <v>2638</v>
      </c>
      <c r="AA46" s="196">
        <v>1673</v>
      </c>
      <c r="AB46" s="167">
        <f t="shared" si="39"/>
        <v>12960</v>
      </c>
      <c r="AC46" s="170">
        <f t="shared" si="36"/>
        <v>12181</v>
      </c>
      <c r="AE46" s="302" t="s">
        <v>2</v>
      </c>
      <c r="AF46" s="304" t="s">
        <v>3</v>
      </c>
      <c r="AG46" s="305"/>
      <c r="AH46" s="304" t="s">
        <v>4</v>
      </c>
      <c r="AI46" s="305"/>
      <c r="AJ46" s="304" t="s">
        <v>5</v>
      </c>
      <c r="AK46" s="305"/>
      <c r="AL46" s="304" t="s">
        <v>6</v>
      </c>
      <c r="AM46" s="305"/>
      <c r="AN46" s="304" t="s">
        <v>7</v>
      </c>
      <c r="AO46" s="305"/>
      <c r="AP46" s="304" t="s">
        <v>8</v>
      </c>
      <c r="AQ46" s="305"/>
      <c r="AR46" s="304" t="s">
        <v>9</v>
      </c>
      <c r="AS46" s="305"/>
      <c r="AT46" s="304" t="s">
        <v>10</v>
      </c>
      <c r="AU46" s="305"/>
      <c r="AV46" s="304" t="s">
        <v>11</v>
      </c>
      <c r="AW46" s="305"/>
      <c r="AX46" s="304" t="s">
        <v>12</v>
      </c>
      <c r="AY46" s="305"/>
      <c r="AZ46" s="304" t="s">
        <v>13</v>
      </c>
      <c r="BA46" s="305"/>
      <c r="BB46" s="304" t="s">
        <v>14</v>
      </c>
      <c r="BC46" s="305"/>
      <c r="BD46" s="307" t="s">
        <v>15</v>
      </c>
      <c r="BE46" s="308"/>
      <c r="BF46" s="309" t="s">
        <v>16</v>
      </c>
      <c r="BG46" s="310"/>
      <c r="BI46" s="143" t="s">
        <v>24</v>
      </c>
      <c r="BJ46" s="126">
        <f t="shared" ref="BJ46:CK46" si="46">B46/B64</f>
        <v>6.4991318309964338E-2</v>
      </c>
      <c r="BK46" s="127">
        <f t="shared" si="46"/>
        <v>2.9146096178460413E-2</v>
      </c>
      <c r="BL46" s="128">
        <f t="shared" si="46"/>
        <v>6.1821613968853231E-2</v>
      </c>
      <c r="BM46" s="129">
        <f t="shared" si="46"/>
        <v>3.6287242169595113E-2</v>
      </c>
      <c r="BN46" s="126">
        <f t="shared" si="46"/>
        <v>4.8678272082527403E-2</v>
      </c>
      <c r="BO46" s="127">
        <f t="shared" si="46"/>
        <v>5.7839721254355402E-2</v>
      </c>
      <c r="BP46" s="128">
        <f t="shared" si="46"/>
        <v>5.0519891500904156E-2</v>
      </c>
      <c r="BQ46" s="129">
        <f t="shared" si="46"/>
        <v>3.7105013612309196E-2</v>
      </c>
      <c r="BR46" s="126">
        <f t="shared" si="46"/>
        <v>4.6525323910482919E-2</v>
      </c>
      <c r="BS46" s="127">
        <f t="shared" si="46"/>
        <v>9.8851609997748252E-2</v>
      </c>
      <c r="BT46" s="128">
        <f t="shared" si="46"/>
        <v>2.3022185014650483E-2</v>
      </c>
      <c r="BU46" s="126">
        <f t="shared" si="46"/>
        <v>6.6378511886384689E-2</v>
      </c>
      <c r="BV46" s="130">
        <f t="shared" si="46"/>
        <v>4.7457795926497681E-2</v>
      </c>
      <c r="BW46" s="131">
        <f t="shared" si="46"/>
        <v>6.0864598579231072E-2</v>
      </c>
      <c r="BX46" s="126">
        <f t="shared" si="46"/>
        <v>4.6401106022638902E-2</v>
      </c>
      <c r="BY46" s="127">
        <f t="shared" si="46"/>
        <v>4.933515595874239E-2</v>
      </c>
      <c r="BZ46" s="128">
        <f t="shared" si="46"/>
        <v>6.4026528920349463E-2</v>
      </c>
      <c r="CA46" s="129">
        <f t="shared" si="46"/>
        <v>4.2819691232158459E-2</v>
      </c>
      <c r="CB46" s="126">
        <f t="shared" si="46"/>
        <v>2.7689873417721517E-2</v>
      </c>
      <c r="CC46" s="127">
        <f t="shared" si="46"/>
        <v>7.4814245452216238E-2</v>
      </c>
      <c r="CD46" s="128">
        <f t="shared" si="46"/>
        <v>2.2718457361334293E-2</v>
      </c>
      <c r="CE46" s="129">
        <f t="shared" si="46"/>
        <v>6.2034933813738542E-2</v>
      </c>
      <c r="CF46" s="126">
        <f t="shared" si="46"/>
        <v>4.2607699049416838E-2</v>
      </c>
      <c r="CG46" s="127">
        <f t="shared" si="46"/>
        <v>6.2047299066236149E-2</v>
      </c>
      <c r="CH46" s="128">
        <f t="shared" si="46"/>
        <v>5.5479610507055882E-2</v>
      </c>
      <c r="CI46" s="126">
        <f t="shared" si="46"/>
        <v>3.9999043657055422E-2</v>
      </c>
      <c r="CJ46" s="132">
        <f t="shared" si="46"/>
        <v>5.189272300657468E-2</v>
      </c>
      <c r="CK46" s="133">
        <f t="shared" si="46"/>
        <v>4.8841806437126351E-2</v>
      </c>
    </row>
    <row r="47" spans="1:93" ht="15" thickTop="1" thickBot="1" x14ac:dyDescent="0.3">
      <c r="A47" s="244" t="s">
        <v>28</v>
      </c>
      <c r="B47" s="189">
        <v>3340</v>
      </c>
      <c r="C47" s="190">
        <v>1143</v>
      </c>
      <c r="D47" s="191">
        <v>1111</v>
      </c>
      <c r="E47" s="192">
        <v>539</v>
      </c>
      <c r="F47" s="189">
        <v>527</v>
      </c>
      <c r="G47" s="193">
        <v>175</v>
      </c>
      <c r="H47" s="191">
        <v>1546</v>
      </c>
      <c r="I47" s="192">
        <v>1586</v>
      </c>
      <c r="J47" s="189">
        <v>145</v>
      </c>
      <c r="K47" s="193">
        <v>320</v>
      </c>
      <c r="L47" s="191">
        <v>166</v>
      </c>
      <c r="M47" s="189">
        <v>1089</v>
      </c>
      <c r="N47" s="194">
        <v>1034</v>
      </c>
      <c r="O47" s="195">
        <v>1807</v>
      </c>
      <c r="P47" s="189">
        <v>578</v>
      </c>
      <c r="Q47" s="193">
        <v>713</v>
      </c>
      <c r="R47" s="191">
        <v>1033</v>
      </c>
      <c r="S47" s="192">
        <v>1002</v>
      </c>
      <c r="T47" s="189">
        <v>179</v>
      </c>
      <c r="U47" s="193">
        <v>435</v>
      </c>
      <c r="V47" s="191">
        <v>425</v>
      </c>
      <c r="W47" s="192">
        <v>1843</v>
      </c>
      <c r="X47" s="189">
        <v>567</v>
      </c>
      <c r="Y47" s="193">
        <v>552</v>
      </c>
      <c r="Z47" s="191">
        <v>2829</v>
      </c>
      <c r="AA47" s="189">
        <v>2203</v>
      </c>
      <c r="AB47" s="167">
        <f t="shared" si="39"/>
        <v>13480</v>
      </c>
      <c r="AC47" s="170">
        <f t="shared" si="36"/>
        <v>13407</v>
      </c>
      <c r="AE47" s="303"/>
      <c r="AF47" s="113" t="s">
        <v>17</v>
      </c>
      <c r="AG47" s="114" t="s">
        <v>18</v>
      </c>
      <c r="AH47" s="115" t="s">
        <v>17</v>
      </c>
      <c r="AI47" s="116" t="s">
        <v>18</v>
      </c>
      <c r="AJ47" s="113" t="s">
        <v>17</v>
      </c>
      <c r="AK47" s="114" t="s">
        <v>18</v>
      </c>
      <c r="AL47" s="115" t="s">
        <v>17</v>
      </c>
      <c r="AM47" s="116" t="s">
        <v>18</v>
      </c>
      <c r="AN47" s="113" t="s">
        <v>17</v>
      </c>
      <c r="AO47" s="114" t="s">
        <v>18</v>
      </c>
      <c r="AP47" s="115" t="s">
        <v>17</v>
      </c>
      <c r="AQ47" s="113" t="s">
        <v>18</v>
      </c>
      <c r="AR47" s="117" t="s">
        <v>17</v>
      </c>
      <c r="AS47" s="118" t="s">
        <v>18</v>
      </c>
      <c r="AT47" s="113" t="s">
        <v>17</v>
      </c>
      <c r="AU47" s="114" t="s">
        <v>18</v>
      </c>
      <c r="AV47" s="115" t="s">
        <v>17</v>
      </c>
      <c r="AW47" s="116" t="s">
        <v>18</v>
      </c>
      <c r="AX47" s="113" t="s">
        <v>17</v>
      </c>
      <c r="AY47" s="114" t="s">
        <v>18</v>
      </c>
      <c r="AZ47" s="115" t="s">
        <v>17</v>
      </c>
      <c r="BA47" s="116" t="s">
        <v>18</v>
      </c>
      <c r="BB47" s="113" t="s">
        <v>17</v>
      </c>
      <c r="BC47" s="114" t="s">
        <v>18</v>
      </c>
      <c r="BD47" s="26" t="s">
        <v>17</v>
      </c>
      <c r="BE47" s="119" t="s">
        <v>18</v>
      </c>
      <c r="BF47" s="173" t="s">
        <v>17</v>
      </c>
      <c r="BG47" s="174" t="s">
        <v>18</v>
      </c>
      <c r="BI47" s="134" t="s">
        <v>28</v>
      </c>
      <c r="BJ47" s="126">
        <f t="shared" ref="BJ47:CK47" si="47">B47/B64</f>
        <v>6.2358805847538321E-2</v>
      </c>
      <c r="BK47" s="127">
        <f t="shared" si="47"/>
        <v>4.1799232035106965E-2</v>
      </c>
      <c r="BL47" s="128">
        <f t="shared" si="47"/>
        <v>6.5537989617744222E-2</v>
      </c>
      <c r="BM47" s="129">
        <f t="shared" si="47"/>
        <v>4.1176470588235294E-2</v>
      </c>
      <c r="BN47" s="126">
        <f t="shared" si="47"/>
        <v>5.6630131098216206E-2</v>
      </c>
      <c r="BO47" s="127">
        <f t="shared" si="47"/>
        <v>4.065040650406504E-2</v>
      </c>
      <c r="BP47" s="128">
        <f t="shared" si="47"/>
        <v>5.8242917420132607E-2</v>
      </c>
      <c r="BQ47" s="129">
        <f t="shared" si="47"/>
        <v>4.8514881771741458E-2</v>
      </c>
      <c r="BR47" s="126">
        <f t="shared" si="47"/>
        <v>4.2697290930506476E-2</v>
      </c>
      <c r="BS47" s="127">
        <f t="shared" si="47"/>
        <v>7.2055843278540865E-2</v>
      </c>
      <c r="BT47" s="128">
        <f t="shared" si="47"/>
        <v>2.3161713408678668E-2</v>
      </c>
      <c r="BU47" s="126">
        <f t="shared" si="47"/>
        <v>6.7242976227230633E-2</v>
      </c>
      <c r="BV47" s="130">
        <f t="shared" si="47"/>
        <v>5.1491459588665904E-2</v>
      </c>
      <c r="BW47" s="131">
        <f t="shared" si="47"/>
        <v>6.4505765180451938E-2</v>
      </c>
      <c r="BX47" s="126">
        <f t="shared" si="47"/>
        <v>4.9943834787868312E-2</v>
      </c>
      <c r="BY47" s="127">
        <f t="shared" si="47"/>
        <v>4.4302224431465143E-2</v>
      </c>
      <c r="BZ47" s="128">
        <f t="shared" si="47"/>
        <v>6.5875900771634466E-2</v>
      </c>
      <c r="CA47" s="129">
        <f t="shared" si="47"/>
        <v>4.8645499563064375E-2</v>
      </c>
      <c r="CB47" s="126">
        <f t="shared" si="47"/>
        <v>3.5403481012658229E-2</v>
      </c>
      <c r="CC47" s="127">
        <f t="shared" si="47"/>
        <v>5.5726364335126823E-2</v>
      </c>
      <c r="CD47" s="128">
        <f t="shared" si="47"/>
        <v>2.354962043552945E-2</v>
      </c>
      <c r="CE47" s="129">
        <f t="shared" si="47"/>
        <v>7.2178272107777872E-2</v>
      </c>
      <c r="CF47" s="126">
        <f t="shared" si="47"/>
        <v>3.8225578102878716E-2</v>
      </c>
      <c r="CG47" s="127">
        <f t="shared" si="47"/>
        <v>4.8171742734968145E-2</v>
      </c>
      <c r="CH47" s="128">
        <f t="shared" si="47"/>
        <v>5.9496519380007995E-2</v>
      </c>
      <c r="CI47" s="126">
        <f t="shared" si="47"/>
        <v>5.2670587672739445E-2</v>
      </c>
      <c r="CJ47" s="132">
        <f t="shared" si="47"/>
        <v>5.3974838435850825E-2</v>
      </c>
      <c r="CK47" s="133">
        <f t="shared" si="47"/>
        <v>5.3757663484324189E-2</v>
      </c>
    </row>
    <row r="48" spans="1:93" ht="13.5" thickTop="1" x14ac:dyDescent="0.2">
      <c r="A48" s="245" t="s">
        <v>29</v>
      </c>
      <c r="B48" s="203">
        <v>3507</v>
      </c>
      <c r="C48" s="197">
        <v>1210</v>
      </c>
      <c r="D48" s="198">
        <v>1275</v>
      </c>
      <c r="E48" s="199">
        <v>503</v>
      </c>
      <c r="F48" s="196">
        <v>562</v>
      </c>
      <c r="G48" s="200">
        <v>175</v>
      </c>
      <c r="H48" s="198">
        <v>1759</v>
      </c>
      <c r="I48" s="199">
        <v>1502</v>
      </c>
      <c r="J48" s="196">
        <v>150</v>
      </c>
      <c r="K48" s="200">
        <v>349</v>
      </c>
      <c r="L48" s="198">
        <v>172</v>
      </c>
      <c r="M48" s="196">
        <v>1010</v>
      </c>
      <c r="N48" s="201">
        <v>974</v>
      </c>
      <c r="O48" s="204">
        <v>1933</v>
      </c>
      <c r="P48" s="196">
        <v>593</v>
      </c>
      <c r="Q48" s="200">
        <v>803</v>
      </c>
      <c r="R48" s="198">
        <v>991</v>
      </c>
      <c r="S48" s="199">
        <v>1137</v>
      </c>
      <c r="T48" s="196">
        <v>173</v>
      </c>
      <c r="U48" s="200">
        <v>384</v>
      </c>
      <c r="V48" s="198">
        <v>481</v>
      </c>
      <c r="W48" s="205">
        <v>1671</v>
      </c>
      <c r="X48" s="196">
        <v>657</v>
      </c>
      <c r="Y48" s="200">
        <v>535</v>
      </c>
      <c r="Z48" s="198">
        <v>2641</v>
      </c>
      <c r="AA48" s="196">
        <v>2164</v>
      </c>
      <c r="AB48" s="167">
        <f t="shared" si="39"/>
        <v>13935</v>
      </c>
      <c r="AC48" s="170">
        <f t="shared" si="36"/>
        <v>13376</v>
      </c>
      <c r="AE48" s="249" t="str">
        <f>$AE$17</f>
        <v>17:00 - 17:59</v>
      </c>
      <c r="AF48" s="123">
        <f t="shared" ref="AF48:AO50" si="48">SUMIF($A$9:$A$32,$AE48,B$40:B$63)</f>
        <v>2780</v>
      </c>
      <c r="AG48" s="186">
        <f t="shared" si="48"/>
        <v>2679</v>
      </c>
      <c r="AH48" s="124">
        <f t="shared" si="48"/>
        <v>1025</v>
      </c>
      <c r="AI48" s="177">
        <f t="shared" si="48"/>
        <v>1245</v>
      </c>
      <c r="AJ48" s="123">
        <f t="shared" si="48"/>
        <v>745</v>
      </c>
      <c r="AK48" s="125">
        <f t="shared" si="48"/>
        <v>393</v>
      </c>
      <c r="AL48" s="124">
        <f t="shared" si="48"/>
        <v>1960</v>
      </c>
      <c r="AM48" s="177">
        <f t="shared" si="48"/>
        <v>2847</v>
      </c>
      <c r="AN48" s="123">
        <f t="shared" si="48"/>
        <v>398</v>
      </c>
      <c r="AO48" s="125">
        <f t="shared" si="48"/>
        <v>206</v>
      </c>
      <c r="AP48" s="124">
        <f t="shared" ref="AP48:AY50" si="49">SUMIF($A$9:$A$32,$AE48,L$40:L$63)</f>
        <v>1156</v>
      </c>
      <c r="AQ48" s="123">
        <f t="shared" si="49"/>
        <v>823</v>
      </c>
      <c r="AR48" s="176">
        <f t="shared" si="49"/>
        <v>1798</v>
      </c>
      <c r="AS48" s="178">
        <f t="shared" si="49"/>
        <v>1756</v>
      </c>
      <c r="AT48" s="123">
        <f t="shared" si="49"/>
        <v>1103</v>
      </c>
      <c r="AU48" s="125">
        <f t="shared" si="49"/>
        <v>1076</v>
      </c>
      <c r="AV48" s="124">
        <f t="shared" si="49"/>
        <v>1157</v>
      </c>
      <c r="AW48" s="177">
        <f t="shared" si="49"/>
        <v>1638</v>
      </c>
      <c r="AX48" s="123">
        <f t="shared" si="49"/>
        <v>775</v>
      </c>
      <c r="AY48" s="125">
        <f t="shared" si="49"/>
        <v>296</v>
      </c>
      <c r="AZ48" s="124">
        <f t="shared" ref="AZ48:BE50" si="50">SUMIF($A$9:$A$32,$AE48,V$40:V$63)</f>
        <v>2010</v>
      </c>
      <c r="BA48" s="177">
        <f t="shared" si="50"/>
        <v>1256</v>
      </c>
      <c r="BB48" s="123">
        <f t="shared" si="50"/>
        <v>1682</v>
      </c>
      <c r="BC48" s="125">
        <f t="shared" si="50"/>
        <v>496</v>
      </c>
      <c r="BD48" s="183">
        <f t="shared" si="50"/>
        <v>3662</v>
      </c>
      <c r="BE48" s="184">
        <f t="shared" si="50"/>
        <v>3117</v>
      </c>
      <c r="BF48" s="167">
        <f>AF48+AH48+AJ48+AL48+AN48+AP48+AR48+AT48+AV48+AX48+AZ48+BB48+BD48</f>
        <v>20251</v>
      </c>
      <c r="BG48" s="168">
        <f>AG48+AI48+AK48+AM48+AO48+AQ48+AS48+AU48+AW48+AY48+BA48+BC48+BE48</f>
        <v>17828</v>
      </c>
      <c r="BI48" s="143" t="s">
        <v>29</v>
      </c>
      <c r="BJ48" s="126">
        <f t="shared" ref="BJ48:CK48" si="51">B48/B64</f>
        <v>6.5476746139915235E-2</v>
      </c>
      <c r="BK48" s="127">
        <f t="shared" si="51"/>
        <v>4.4249405741451822E-2</v>
      </c>
      <c r="BL48" s="128">
        <f t="shared" si="51"/>
        <v>7.5212364322793768E-2</v>
      </c>
      <c r="BM48" s="129">
        <f t="shared" si="51"/>
        <v>3.8426279602750191E-2</v>
      </c>
      <c r="BN48" s="126">
        <f t="shared" si="51"/>
        <v>6.0391145497528477E-2</v>
      </c>
      <c r="BO48" s="127">
        <f t="shared" si="51"/>
        <v>4.065040650406504E-2</v>
      </c>
      <c r="BP48" s="128">
        <f t="shared" si="51"/>
        <v>6.6267329716696799E-2</v>
      </c>
      <c r="BQ48" s="129">
        <f t="shared" si="51"/>
        <v>4.5945367226453766E-2</v>
      </c>
      <c r="BR48" s="126">
        <f t="shared" si="51"/>
        <v>4.4169611307420496E-2</v>
      </c>
      <c r="BS48" s="127">
        <f t="shared" si="51"/>
        <v>7.858590407565863E-2</v>
      </c>
      <c r="BT48" s="128">
        <f t="shared" si="51"/>
        <v>2.3998883772847774E-2</v>
      </c>
      <c r="BU48" s="126">
        <f t="shared" si="51"/>
        <v>6.2364927446742824E-2</v>
      </c>
      <c r="BV48" s="130">
        <f t="shared" si="51"/>
        <v>4.8503560579652411E-2</v>
      </c>
      <c r="BW48" s="131">
        <f t="shared" si="51"/>
        <v>6.9003676864312996E-2</v>
      </c>
      <c r="BX48" s="126">
        <f t="shared" si="51"/>
        <v>5.1239955067830294E-2</v>
      </c>
      <c r="BY48" s="127">
        <f t="shared" si="51"/>
        <v>4.9894370572884303E-2</v>
      </c>
      <c r="BZ48" s="128">
        <f t="shared" si="51"/>
        <v>6.3197500159428613E-2</v>
      </c>
      <c r="CA48" s="129">
        <f t="shared" si="51"/>
        <v>5.5199533935333528E-2</v>
      </c>
      <c r="CB48" s="126">
        <f t="shared" si="51"/>
        <v>3.4216772151898736E-2</v>
      </c>
      <c r="CC48" s="127">
        <f t="shared" si="51"/>
        <v>4.919292851652575E-2</v>
      </c>
      <c r="CD48" s="128">
        <f t="shared" si="51"/>
        <v>2.6652629245858036E-2</v>
      </c>
      <c r="CE48" s="129">
        <f t="shared" si="51"/>
        <v>6.5442155557296156E-2</v>
      </c>
      <c r="CF48" s="126">
        <f t="shared" si="51"/>
        <v>4.4293130182700736E-2</v>
      </c>
      <c r="CG48" s="127">
        <f t="shared" si="51"/>
        <v>4.6688192686970942E-2</v>
      </c>
      <c r="CH48" s="128">
        <f t="shared" si="51"/>
        <v>5.5542703316578686E-2</v>
      </c>
      <c r="CI48" s="126">
        <f t="shared" si="51"/>
        <v>5.1738153301774018E-2</v>
      </c>
      <c r="CJ48" s="132">
        <f t="shared" si="51"/>
        <v>5.5796689436467449E-2</v>
      </c>
      <c r="CK48" s="133">
        <f t="shared" si="51"/>
        <v>5.363336367317971E-2</v>
      </c>
    </row>
    <row r="49" spans="1:89" x14ac:dyDescent="0.2">
      <c r="A49" s="244" t="s">
        <v>31</v>
      </c>
      <c r="B49" s="206">
        <v>3335</v>
      </c>
      <c r="C49" s="190">
        <v>1251</v>
      </c>
      <c r="D49" s="191">
        <v>1086</v>
      </c>
      <c r="E49" s="192">
        <v>535</v>
      </c>
      <c r="F49" s="189">
        <v>601</v>
      </c>
      <c r="G49" s="193">
        <v>210</v>
      </c>
      <c r="H49" s="191">
        <v>1902</v>
      </c>
      <c r="I49" s="192">
        <v>1790</v>
      </c>
      <c r="J49" s="189">
        <v>145</v>
      </c>
      <c r="K49" s="190">
        <v>278</v>
      </c>
      <c r="L49" s="191">
        <v>255</v>
      </c>
      <c r="M49" s="189">
        <v>1108</v>
      </c>
      <c r="N49" s="194">
        <v>1142</v>
      </c>
      <c r="O49" s="207">
        <v>1712</v>
      </c>
      <c r="P49" s="189">
        <v>646</v>
      </c>
      <c r="Q49" s="190">
        <v>812</v>
      </c>
      <c r="R49" s="191">
        <v>1029</v>
      </c>
      <c r="S49" s="192">
        <v>1159</v>
      </c>
      <c r="T49" s="198">
        <v>205</v>
      </c>
      <c r="U49" s="189">
        <v>427</v>
      </c>
      <c r="V49" s="191">
        <v>528</v>
      </c>
      <c r="W49" s="208">
        <v>1677</v>
      </c>
      <c r="X49" s="189">
        <v>627</v>
      </c>
      <c r="Y49" s="193">
        <v>533</v>
      </c>
      <c r="Z49" s="191">
        <v>2788</v>
      </c>
      <c r="AA49" s="189">
        <v>2684</v>
      </c>
      <c r="AB49" s="167">
        <f t="shared" si="39"/>
        <v>14289</v>
      </c>
      <c r="AC49" s="170">
        <f t="shared" si="36"/>
        <v>14176</v>
      </c>
      <c r="AE49" s="250" t="str">
        <f>$AE$18</f>
        <v>18:00 - 18:59</v>
      </c>
      <c r="AF49" s="123">
        <f t="shared" si="48"/>
        <v>2753</v>
      </c>
      <c r="AG49" s="190">
        <f t="shared" si="48"/>
        <v>3541</v>
      </c>
      <c r="AH49" s="191">
        <f t="shared" si="48"/>
        <v>1056</v>
      </c>
      <c r="AI49" s="192">
        <f t="shared" si="48"/>
        <v>1406</v>
      </c>
      <c r="AJ49" s="189">
        <f t="shared" si="48"/>
        <v>682</v>
      </c>
      <c r="AK49" s="193">
        <f t="shared" si="48"/>
        <v>379</v>
      </c>
      <c r="AL49" s="191">
        <f t="shared" si="48"/>
        <v>1891</v>
      </c>
      <c r="AM49" s="192">
        <f t="shared" si="48"/>
        <v>3133</v>
      </c>
      <c r="AN49" s="189">
        <f t="shared" si="48"/>
        <v>467</v>
      </c>
      <c r="AO49" s="193">
        <f t="shared" si="48"/>
        <v>212</v>
      </c>
      <c r="AP49" s="191">
        <f t="shared" si="49"/>
        <v>1169</v>
      </c>
      <c r="AQ49" s="189">
        <f t="shared" si="49"/>
        <v>774</v>
      </c>
      <c r="AR49" s="194">
        <f t="shared" si="49"/>
        <v>2031</v>
      </c>
      <c r="AS49" s="195">
        <f t="shared" si="49"/>
        <v>1466</v>
      </c>
      <c r="AT49" s="189">
        <f t="shared" si="49"/>
        <v>1103</v>
      </c>
      <c r="AU49" s="193">
        <f t="shared" si="49"/>
        <v>1091</v>
      </c>
      <c r="AV49" s="191">
        <f t="shared" si="49"/>
        <v>1214</v>
      </c>
      <c r="AW49" s="192">
        <f t="shared" si="49"/>
        <v>1472</v>
      </c>
      <c r="AX49" s="189">
        <f t="shared" si="49"/>
        <v>800</v>
      </c>
      <c r="AY49" s="193">
        <f t="shared" si="49"/>
        <v>261</v>
      </c>
      <c r="AZ49" s="191">
        <f t="shared" si="50"/>
        <v>2411</v>
      </c>
      <c r="BA49" s="192">
        <f t="shared" si="50"/>
        <v>975</v>
      </c>
      <c r="BB49" s="189">
        <f t="shared" si="50"/>
        <v>1831</v>
      </c>
      <c r="BC49" s="193">
        <f t="shared" si="50"/>
        <v>517</v>
      </c>
      <c r="BD49" s="191">
        <f t="shared" si="50"/>
        <v>3397</v>
      </c>
      <c r="BE49" s="189">
        <f t="shared" si="50"/>
        <v>3393</v>
      </c>
      <c r="BF49" s="169">
        <f>SUM(AF49,AH49,AJ49,AL49,AN49,AP49,AR49,AT49,AV49,AX49,AZ49,BB49,BD49)</f>
        <v>20805</v>
      </c>
      <c r="BG49" s="170">
        <f>SUM(AG49,AI49,AK49,AM49,AO49,AQ49,AS49,AU49,AW49,AY49,BA49,BC49,BE49)</f>
        <v>18620</v>
      </c>
      <c r="BI49" s="134" t="s">
        <v>31</v>
      </c>
      <c r="BJ49" s="126">
        <f t="shared" ref="BJ49:CK49" si="52">B49/B64</f>
        <v>6.2265454341778534E-2</v>
      </c>
      <c r="BK49" s="127">
        <f t="shared" si="52"/>
        <v>4.5748765770707626E-2</v>
      </c>
      <c r="BL49" s="128">
        <f t="shared" si="52"/>
        <v>6.406323737612081E-2</v>
      </c>
      <c r="BM49" s="129">
        <f t="shared" si="52"/>
        <v>4.0870893812070284E-2</v>
      </c>
      <c r="BN49" s="126">
        <f t="shared" si="52"/>
        <v>6.4581990113905002E-2</v>
      </c>
      <c r="BO49" s="127">
        <f t="shared" si="52"/>
        <v>4.878048780487805E-2</v>
      </c>
      <c r="BP49" s="128">
        <f t="shared" si="52"/>
        <v>7.1654611211573238E-2</v>
      </c>
      <c r="BQ49" s="129">
        <f t="shared" si="52"/>
        <v>5.4755131381725858E-2</v>
      </c>
      <c r="BR49" s="126">
        <f t="shared" si="52"/>
        <v>4.2697290930506476E-2</v>
      </c>
      <c r="BS49" s="127">
        <f t="shared" si="52"/>
        <v>6.2598513848232382E-2</v>
      </c>
      <c r="BT49" s="128">
        <f t="shared" si="52"/>
        <v>3.5579740477187108E-2</v>
      </c>
      <c r="BU49" s="126">
        <f t="shared" si="52"/>
        <v>6.8416177832664404E-2</v>
      </c>
      <c r="BV49" s="130">
        <f t="shared" si="52"/>
        <v>5.6869677804890197E-2</v>
      </c>
      <c r="BW49" s="131">
        <f t="shared" si="52"/>
        <v>6.11144825616678E-2</v>
      </c>
      <c r="BX49" s="126">
        <f t="shared" si="52"/>
        <v>5.5819580057029292E-2</v>
      </c>
      <c r="BY49" s="127">
        <f t="shared" si="52"/>
        <v>5.0453585187026223E-2</v>
      </c>
      <c r="BZ49" s="128">
        <f t="shared" si="52"/>
        <v>6.5620814999043431E-2</v>
      </c>
      <c r="CA49" s="129">
        <f t="shared" si="52"/>
        <v>5.6267598795999609E-2</v>
      </c>
      <c r="CB49" s="126">
        <f t="shared" si="52"/>
        <v>4.0545886075949368E-2</v>
      </c>
      <c r="CC49" s="127">
        <f t="shared" si="52"/>
        <v>5.4701511657699209E-2</v>
      </c>
      <c r="CD49" s="128">
        <f t="shared" si="52"/>
        <v>2.9256940211669531E-2</v>
      </c>
      <c r="CE49" s="129">
        <f t="shared" si="52"/>
        <v>6.5677136367196673E-2</v>
      </c>
      <c r="CF49" s="126">
        <f t="shared" si="52"/>
        <v>4.2270612822760061E-2</v>
      </c>
      <c r="CG49" s="127">
        <f t="shared" si="52"/>
        <v>4.6513657387206565E-2</v>
      </c>
      <c r="CH49" s="128">
        <f t="shared" si="52"/>
        <v>5.863425098319628E-2</v>
      </c>
      <c r="CI49" s="126">
        <f t="shared" si="52"/>
        <v>6.4170611581313056E-2</v>
      </c>
      <c r="CJ49" s="132">
        <f t="shared" si="52"/>
        <v>5.7214129555628518E-2</v>
      </c>
      <c r="CK49" s="133">
        <f t="shared" si="52"/>
        <v>5.6841100734972755E-2</v>
      </c>
    </row>
    <row r="50" spans="1:89" ht="13.5" thickBot="1" x14ac:dyDescent="0.25">
      <c r="A50" s="245" t="s">
        <v>33</v>
      </c>
      <c r="B50" s="203">
        <v>2975</v>
      </c>
      <c r="C50" s="197">
        <v>1148</v>
      </c>
      <c r="D50" s="198">
        <v>1071</v>
      </c>
      <c r="E50" s="199">
        <v>646</v>
      </c>
      <c r="F50" s="196">
        <v>551</v>
      </c>
      <c r="G50" s="200">
        <v>246</v>
      </c>
      <c r="H50" s="198">
        <v>1835</v>
      </c>
      <c r="I50" s="199">
        <v>1707</v>
      </c>
      <c r="J50" s="196">
        <v>170</v>
      </c>
      <c r="K50" s="197">
        <v>225</v>
      </c>
      <c r="L50" s="198">
        <v>255</v>
      </c>
      <c r="M50" s="196">
        <v>1036</v>
      </c>
      <c r="N50" s="201">
        <v>1115</v>
      </c>
      <c r="O50" s="204">
        <v>1690</v>
      </c>
      <c r="P50" s="196">
        <v>647</v>
      </c>
      <c r="Q50" s="197">
        <v>852</v>
      </c>
      <c r="R50" s="198">
        <v>995</v>
      </c>
      <c r="S50" s="199">
        <v>1158</v>
      </c>
      <c r="T50" s="196">
        <v>203</v>
      </c>
      <c r="U50" s="200">
        <v>359</v>
      </c>
      <c r="V50" s="198">
        <v>718</v>
      </c>
      <c r="W50" s="205">
        <v>1713</v>
      </c>
      <c r="X50" s="196">
        <v>665</v>
      </c>
      <c r="Y50" s="200">
        <v>611</v>
      </c>
      <c r="Z50" s="198">
        <v>2950</v>
      </c>
      <c r="AA50" s="196">
        <v>2926</v>
      </c>
      <c r="AB50" s="167">
        <f t="shared" si="39"/>
        <v>14150</v>
      </c>
      <c r="AC50" s="170">
        <f t="shared" si="36"/>
        <v>14317</v>
      </c>
      <c r="AE50" s="249" t="str">
        <f>$AE$19</f>
        <v>19:00 - 19:59</v>
      </c>
      <c r="AF50" s="123">
        <f t="shared" si="48"/>
        <v>2913</v>
      </c>
      <c r="AG50" s="197">
        <f t="shared" si="48"/>
        <v>2762</v>
      </c>
      <c r="AH50" s="198">
        <f t="shared" si="48"/>
        <v>910</v>
      </c>
      <c r="AI50" s="199">
        <f t="shared" si="48"/>
        <v>1207</v>
      </c>
      <c r="AJ50" s="196">
        <f t="shared" si="48"/>
        <v>545</v>
      </c>
      <c r="AK50" s="200">
        <f t="shared" si="48"/>
        <v>318</v>
      </c>
      <c r="AL50" s="198">
        <f t="shared" si="48"/>
        <v>1738</v>
      </c>
      <c r="AM50" s="199">
        <f t="shared" si="48"/>
        <v>2783</v>
      </c>
      <c r="AN50" s="196">
        <f t="shared" si="48"/>
        <v>283</v>
      </c>
      <c r="AO50" s="200">
        <f t="shared" si="48"/>
        <v>190</v>
      </c>
      <c r="AP50" s="198">
        <f t="shared" si="49"/>
        <v>782</v>
      </c>
      <c r="AQ50" s="196">
        <f t="shared" si="49"/>
        <v>674</v>
      </c>
      <c r="AR50" s="201">
        <f t="shared" si="49"/>
        <v>1531</v>
      </c>
      <c r="AS50" s="202">
        <f t="shared" si="49"/>
        <v>1702</v>
      </c>
      <c r="AT50" s="196">
        <f t="shared" si="49"/>
        <v>845</v>
      </c>
      <c r="AU50" s="200">
        <f t="shared" si="49"/>
        <v>1449</v>
      </c>
      <c r="AV50" s="198">
        <f t="shared" si="49"/>
        <v>865</v>
      </c>
      <c r="AW50" s="199">
        <f t="shared" si="49"/>
        <v>1898</v>
      </c>
      <c r="AX50" s="196">
        <f t="shared" si="49"/>
        <v>493</v>
      </c>
      <c r="AY50" s="200">
        <f t="shared" si="49"/>
        <v>365</v>
      </c>
      <c r="AZ50" s="198">
        <f t="shared" si="50"/>
        <v>2061</v>
      </c>
      <c r="BA50" s="199">
        <f t="shared" si="50"/>
        <v>1681</v>
      </c>
      <c r="BB50" s="196">
        <f t="shared" si="50"/>
        <v>1308</v>
      </c>
      <c r="BC50" s="200">
        <f t="shared" si="50"/>
        <v>804</v>
      </c>
      <c r="BD50" s="198">
        <f t="shared" si="50"/>
        <v>3006</v>
      </c>
      <c r="BE50" s="196">
        <f t="shared" si="50"/>
        <v>3957</v>
      </c>
      <c r="BF50" s="169">
        <f>SUM(AF50,AH50,AJ50,AL50,AN50,AP50,AR50,AT50,AV50,AX50,AZ50,BB50,BD50)</f>
        <v>17280</v>
      </c>
      <c r="BG50" s="170">
        <f>SUM(AG50,AI50,AK50,AM50,AO50,AQ50,AS50,AU50,AW50,AY50,BA50,BC50,BE50)</f>
        <v>19790</v>
      </c>
      <c r="BI50" s="143" t="s">
        <v>33</v>
      </c>
      <c r="BJ50" s="126">
        <f t="shared" ref="BJ50:CK50" si="53">B50/B64</f>
        <v>5.5544145927073803E-2</v>
      </c>
      <c r="BK50" s="127">
        <f t="shared" si="53"/>
        <v>4.1982080819162555E-2</v>
      </c>
      <c r="BL50" s="128">
        <f t="shared" si="53"/>
        <v>6.3178386031146769E-2</v>
      </c>
      <c r="BM50" s="129">
        <f t="shared" si="53"/>
        <v>4.9350649350649353E-2</v>
      </c>
      <c r="BN50" s="126">
        <f t="shared" si="53"/>
        <v>5.9209112400601761E-2</v>
      </c>
      <c r="BO50" s="127">
        <f t="shared" si="53"/>
        <v>5.7142857142857141E-2</v>
      </c>
      <c r="BP50" s="128">
        <f t="shared" si="53"/>
        <v>6.9130500301386372E-2</v>
      </c>
      <c r="BQ50" s="129">
        <f t="shared" si="53"/>
        <v>5.2216206295310638E-2</v>
      </c>
      <c r="BR50" s="126">
        <f t="shared" si="53"/>
        <v>5.0058892815076562E-2</v>
      </c>
      <c r="BS50" s="127">
        <f t="shared" si="53"/>
        <v>5.0664264805224048E-2</v>
      </c>
      <c r="BT50" s="128">
        <f t="shared" si="53"/>
        <v>3.5579740477187108E-2</v>
      </c>
      <c r="BU50" s="126">
        <f t="shared" si="53"/>
        <v>6.3970361222599567E-2</v>
      </c>
      <c r="BV50" s="130">
        <f t="shared" si="53"/>
        <v>5.552512325083412E-2</v>
      </c>
      <c r="BW50" s="131">
        <f t="shared" si="53"/>
        <v>6.0329132902580941E-2</v>
      </c>
      <c r="BX50" s="126">
        <f t="shared" si="53"/>
        <v>5.5905988075693427E-2</v>
      </c>
      <c r="BY50" s="127">
        <f t="shared" si="53"/>
        <v>5.2938983472101402E-2</v>
      </c>
      <c r="BZ50" s="128">
        <f t="shared" si="53"/>
        <v>6.3452585932019648E-2</v>
      </c>
      <c r="CA50" s="129">
        <f t="shared" si="53"/>
        <v>5.6219050393242063E-2</v>
      </c>
      <c r="CB50" s="126">
        <f t="shared" si="53"/>
        <v>4.0150316455696201E-2</v>
      </c>
      <c r="CC50" s="127">
        <f t="shared" si="53"/>
        <v>4.599026389956444E-2</v>
      </c>
      <c r="CD50" s="128">
        <f t="shared" si="53"/>
        <v>3.9785005818141518E-2</v>
      </c>
      <c r="CE50" s="129">
        <f t="shared" si="53"/>
        <v>6.7087021226599833E-2</v>
      </c>
      <c r="CF50" s="126">
        <f t="shared" si="53"/>
        <v>4.4832468145351578E-2</v>
      </c>
      <c r="CG50" s="127">
        <f t="shared" si="53"/>
        <v>5.3320534078017276E-2</v>
      </c>
      <c r="CH50" s="128">
        <f t="shared" si="53"/>
        <v>6.2041262697427914E-2</v>
      </c>
      <c r="CI50" s="126">
        <f t="shared" si="53"/>
        <v>6.9956486396021617E-2</v>
      </c>
      <c r="CJ50" s="132">
        <f t="shared" si="53"/>
        <v>5.6657564085110475E-2</v>
      </c>
      <c r="CK50" s="133">
        <f t="shared" si="53"/>
        <v>5.7406464392113776E-2</v>
      </c>
    </row>
    <row r="51" spans="1:89" ht="14.25" thickTop="1" thickBot="1" x14ac:dyDescent="0.25">
      <c r="A51" s="244" t="s">
        <v>35</v>
      </c>
      <c r="B51" s="206">
        <v>2650</v>
      </c>
      <c r="C51" s="190">
        <v>1708</v>
      </c>
      <c r="D51" s="191">
        <v>1020</v>
      </c>
      <c r="E51" s="192">
        <v>690</v>
      </c>
      <c r="F51" s="189">
        <v>517</v>
      </c>
      <c r="G51" s="193">
        <v>213</v>
      </c>
      <c r="H51" s="191">
        <v>1981</v>
      </c>
      <c r="I51" s="192">
        <v>1970</v>
      </c>
      <c r="J51" s="189">
        <v>204</v>
      </c>
      <c r="K51" s="190">
        <v>253</v>
      </c>
      <c r="L51" s="191">
        <v>347</v>
      </c>
      <c r="M51" s="189">
        <v>824</v>
      </c>
      <c r="N51" s="194">
        <v>1260</v>
      </c>
      <c r="O51" s="207">
        <v>1599</v>
      </c>
      <c r="P51" s="189">
        <v>754</v>
      </c>
      <c r="Q51" s="190">
        <v>905</v>
      </c>
      <c r="R51" s="191">
        <v>1046</v>
      </c>
      <c r="S51" s="192">
        <v>1278</v>
      </c>
      <c r="T51" s="189">
        <v>268</v>
      </c>
      <c r="U51" s="193">
        <v>330</v>
      </c>
      <c r="V51" s="191">
        <v>951</v>
      </c>
      <c r="W51" s="208">
        <v>1426</v>
      </c>
      <c r="X51" s="189">
        <v>854</v>
      </c>
      <c r="Y51" s="193">
        <v>504</v>
      </c>
      <c r="Z51" s="191">
        <v>2782</v>
      </c>
      <c r="AA51" s="189">
        <v>2723</v>
      </c>
      <c r="AB51" s="167">
        <f t="shared" si="39"/>
        <v>14634</v>
      </c>
      <c r="AC51" s="170">
        <f t="shared" si="36"/>
        <v>14423</v>
      </c>
      <c r="AE51" s="299" t="s">
        <v>26</v>
      </c>
      <c r="AF51" s="18">
        <f t="shared" ref="AF51:BG51" si="54">SUM(AF48:AF50)</f>
        <v>8446</v>
      </c>
      <c r="AG51" s="19">
        <f t="shared" si="54"/>
        <v>8982</v>
      </c>
      <c r="AH51" s="18">
        <f t="shared" si="54"/>
        <v>2991</v>
      </c>
      <c r="AI51" s="19">
        <f t="shared" si="54"/>
        <v>3858</v>
      </c>
      <c r="AJ51" s="18">
        <f t="shared" si="54"/>
        <v>1972</v>
      </c>
      <c r="AK51" s="19">
        <f t="shared" si="54"/>
        <v>1090</v>
      </c>
      <c r="AL51" s="18">
        <f t="shared" si="54"/>
        <v>5589</v>
      </c>
      <c r="AM51" s="19">
        <f t="shared" si="54"/>
        <v>8763</v>
      </c>
      <c r="AN51" s="18">
        <f t="shared" si="54"/>
        <v>1148</v>
      </c>
      <c r="AO51" s="19">
        <f t="shared" si="54"/>
        <v>608</v>
      </c>
      <c r="AP51" s="18">
        <f t="shared" si="54"/>
        <v>3107</v>
      </c>
      <c r="AQ51" s="19">
        <f t="shared" si="54"/>
        <v>2271</v>
      </c>
      <c r="AR51" s="18">
        <f t="shared" si="54"/>
        <v>5360</v>
      </c>
      <c r="AS51" s="19">
        <f t="shared" si="54"/>
        <v>4924</v>
      </c>
      <c r="AT51" s="18">
        <f t="shared" si="54"/>
        <v>3051</v>
      </c>
      <c r="AU51" s="19">
        <f t="shared" si="54"/>
        <v>3616</v>
      </c>
      <c r="AV51" s="18">
        <f t="shared" si="54"/>
        <v>3236</v>
      </c>
      <c r="AW51" s="19">
        <f t="shared" si="54"/>
        <v>5008</v>
      </c>
      <c r="AX51" s="18">
        <f t="shared" si="54"/>
        <v>2068</v>
      </c>
      <c r="AY51" s="19">
        <f t="shared" si="54"/>
        <v>922</v>
      </c>
      <c r="AZ51" s="18">
        <f t="shared" si="54"/>
        <v>6482</v>
      </c>
      <c r="BA51" s="19">
        <f t="shared" si="54"/>
        <v>3912</v>
      </c>
      <c r="BB51" s="18">
        <f t="shared" si="54"/>
        <v>4821</v>
      </c>
      <c r="BC51" s="19">
        <f t="shared" si="54"/>
        <v>1817</v>
      </c>
      <c r="BD51" s="18">
        <f t="shared" si="54"/>
        <v>10065</v>
      </c>
      <c r="BE51" s="19">
        <f t="shared" si="54"/>
        <v>10467</v>
      </c>
      <c r="BF51" s="171">
        <f t="shared" si="54"/>
        <v>58336</v>
      </c>
      <c r="BG51" s="172">
        <f t="shared" si="54"/>
        <v>56238</v>
      </c>
      <c r="BI51" s="134" t="s">
        <v>35</v>
      </c>
      <c r="BJ51" s="126">
        <f t="shared" ref="BJ51:CK51" si="55">B51/B64</f>
        <v>4.9476298052687592E-2</v>
      </c>
      <c r="BK51" s="127">
        <f t="shared" si="55"/>
        <v>6.2461144633388185E-2</v>
      </c>
      <c r="BL51" s="128">
        <f t="shared" si="55"/>
        <v>6.0169891458235016E-2</v>
      </c>
      <c r="BM51" s="129">
        <f t="shared" si="55"/>
        <v>5.2711993888464474E-2</v>
      </c>
      <c r="BN51" s="126">
        <f t="shared" si="55"/>
        <v>5.5555555555555552E-2</v>
      </c>
      <c r="BO51" s="127">
        <f t="shared" si="55"/>
        <v>4.9477351916376304E-2</v>
      </c>
      <c r="BP51" s="128">
        <f t="shared" si="55"/>
        <v>7.4630801687763718E-2</v>
      </c>
      <c r="BQ51" s="129">
        <f t="shared" si="55"/>
        <v>6.0261233978770916E-2</v>
      </c>
      <c r="BR51" s="126">
        <f t="shared" si="55"/>
        <v>6.0070671378091869E-2</v>
      </c>
      <c r="BS51" s="127">
        <f t="shared" si="55"/>
        <v>5.6969151092096375E-2</v>
      </c>
      <c r="BT51" s="128">
        <f t="shared" si="55"/>
        <v>4.8416352727780103E-2</v>
      </c>
      <c r="BU51" s="126">
        <f t="shared" si="55"/>
        <v>5.0879901204075331E-2</v>
      </c>
      <c r="BV51" s="130">
        <f t="shared" si="55"/>
        <v>6.2745879189283399E-2</v>
      </c>
      <c r="BW51" s="131">
        <f t="shared" si="55"/>
        <v>5.7080641130903512E-2</v>
      </c>
      <c r="BX51" s="126">
        <f t="shared" si="55"/>
        <v>6.5151646072755545E-2</v>
      </c>
      <c r="BY51" s="127">
        <f t="shared" si="55"/>
        <v>5.6232136199826019E-2</v>
      </c>
      <c r="BZ51" s="128">
        <f t="shared" si="55"/>
        <v>6.6704929532555315E-2</v>
      </c>
      <c r="CA51" s="129">
        <f t="shared" si="55"/>
        <v>6.2044858724147972E-2</v>
      </c>
      <c r="CB51" s="126">
        <f t="shared" si="55"/>
        <v>5.3006329113924049E-2</v>
      </c>
      <c r="CC51" s="127">
        <f t="shared" si="55"/>
        <v>4.2275172943889314E-2</v>
      </c>
      <c r="CD51" s="128">
        <f t="shared" si="55"/>
        <v>5.2695738903972958E-2</v>
      </c>
      <c r="CE51" s="129">
        <f t="shared" si="55"/>
        <v>5.5847105819691392E-2</v>
      </c>
      <c r="CF51" s="126">
        <f t="shared" si="55"/>
        <v>5.7574327512977821E-2</v>
      </c>
      <c r="CG51" s="127">
        <f t="shared" si="55"/>
        <v>4.3982895540623089E-2</v>
      </c>
      <c r="CH51" s="128">
        <f t="shared" si="55"/>
        <v>5.8508065364150666E-2</v>
      </c>
      <c r="CI51" s="126">
        <f t="shared" si="55"/>
        <v>6.510304595227849E-2</v>
      </c>
      <c r="CJ51" s="132">
        <f t="shared" si="55"/>
        <v>5.8595533061590578E-2</v>
      </c>
      <c r="CK51" s="133">
        <f t="shared" si="55"/>
        <v>5.783148955280136E-2</v>
      </c>
    </row>
    <row r="52" spans="1:89" ht="13.5" thickTop="1" x14ac:dyDescent="0.2">
      <c r="A52" s="245" t="s">
        <v>36</v>
      </c>
      <c r="B52" s="203">
        <v>2337</v>
      </c>
      <c r="C52" s="197">
        <v>1767</v>
      </c>
      <c r="D52" s="198">
        <v>919</v>
      </c>
      <c r="E52" s="199">
        <v>786</v>
      </c>
      <c r="F52" s="196">
        <v>576</v>
      </c>
      <c r="G52" s="200">
        <v>240</v>
      </c>
      <c r="H52" s="198">
        <v>1933</v>
      </c>
      <c r="I52" s="199">
        <v>2434</v>
      </c>
      <c r="J52" s="196">
        <v>216</v>
      </c>
      <c r="K52" s="197">
        <v>192</v>
      </c>
      <c r="L52" s="198">
        <v>582</v>
      </c>
      <c r="M52" s="196">
        <v>811</v>
      </c>
      <c r="N52" s="201">
        <v>1423</v>
      </c>
      <c r="O52" s="204">
        <v>1501</v>
      </c>
      <c r="P52" s="196">
        <v>773</v>
      </c>
      <c r="Q52" s="197">
        <v>983</v>
      </c>
      <c r="R52" s="198">
        <v>1080</v>
      </c>
      <c r="S52" s="199">
        <v>1348</v>
      </c>
      <c r="T52" s="196">
        <v>341</v>
      </c>
      <c r="U52" s="200">
        <v>307</v>
      </c>
      <c r="V52" s="198">
        <v>1451</v>
      </c>
      <c r="W52" s="205">
        <v>1046</v>
      </c>
      <c r="X52" s="196">
        <v>1043</v>
      </c>
      <c r="Y52" s="200">
        <v>410</v>
      </c>
      <c r="Z52" s="198">
        <v>3062</v>
      </c>
      <c r="AA52" s="196">
        <v>3295</v>
      </c>
      <c r="AB52" s="167">
        <f t="shared" si="39"/>
        <v>15736</v>
      </c>
      <c r="AC52" s="170">
        <f t="shared" si="36"/>
        <v>15120</v>
      </c>
      <c r="BI52" s="143" t="s">
        <v>36</v>
      </c>
      <c r="BJ52" s="126">
        <f t="shared" ref="BJ52:CK52" si="56">B52/B64</f>
        <v>4.3632493792124867E-2</v>
      </c>
      <c r="BK52" s="127">
        <f t="shared" si="56"/>
        <v>6.4618760285244103E-2</v>
      </c>
      <c r="BL52" s="128">
        <f t="shared" si="56"/>
        <v>5.4211892402076453E-2</v>
      </c>
      <c r="BM52" s="129">
        <f t="shared" si="56"/>
        <v>6.0045836516424748E-2</v>
      </c>
      <c r="BN52" s="126">
        <f t="shared" si="56"/>
        <v>6.1895551257253385E-2</v>
      </c>
      <c r="BO52" s="127">
        <f t="shared" si="56"/>
        <v>5.5749128919860627E-2</v>
      </c>
      <c r="BP52" s="128">
        <f t="shared" si="56"/>
        <v>7.2822483423749251E-2</v>
      </c>
      <c r="BQ52" s="129">
        <f t="shared" si="56"/>
        <v>7.4454742895598183E-2</v>
      </c>
      <c r="BR52" s="126">
        <f t="shared" si="56"/>
        <v>6.3604240282685506E-2</v>
      </c>
      <c r="BS52" s="127">
        <f t="shared" si="56"/>
        <v>4.3233505967124525E-2</v>
      </c>
      <c r="BT52" s="128">
        <f t="shared" si="56"/>
        <v>8.1205525324403519E-2</v>
      </c>
      <c r="BU52" s="126">
        <f t="shared" si="56"/>
        <v>5.007718431614696E-2</v>
      </c>
      <c r="BV52" s="130">
        <f t="shared" si="56"/>
        <v>7.0863004830436727E-2</v>
      </c>
      <c r="BW52" s="131">
        <f t="shared" si="56"/>
        <v>5.3582265376789347E-2</v>
      </c>
      <c r="BX52" s="126">
        <f t="shared" si="56"/>
        <v>6.6793398427374057E-2</v>
      </c>
      <c r="BY52" s="127">
        <f t="shared" si="56"/>
        <v>6.107866285572263E-2</v>
      </c>
      <c r="BZ52" s="128">
        <f t="shared" si="56"/>
        <v>6.8873158599579112E-2</v>
      </c>
      <c r="CA52" s="129">
        <f t="shared" si="56"/>
        <v>6.5443246917176429E-2</v>
      </c>
      <c r="CB52" s="126">
        <f t="shared" si="56"/>
        <v>6.7444620253164556E-2</v>
      </c>
      <c r="CC52" s="127">
        <f t="shared" si="56"/>
        <v>3.9328721496284906E-2</v>
      </c>
      <c r="CD52" s="128">
        <f t="shared" si="56"/>
        <v>8.0401174710478196E-2</v>
      </c>
      <c r="CE52" s="129">
        <f t="shared" si="56"/>
        <v>4.0964987859324821E-2</v>
      </c>
      <c r="CF52" s="126">
        <f t="shared" si="56"/>
        <v>7.0316186880604065E-2</v>
      </c>
      <c r="CG52" s="127">
        <f t="shared" si="56"/>
        <v>3.5779736451697353E-2</v>
      </c>
      <c r="CH52" s="128">
        <f t="shared" si="56"/>
        <v>6.4396727586279415E-2</v>
      </c>
      <c r="CI52" s="126">
        <f t="shared" si="56"/>
        <v>7.8778750059771432E-2</v>
      </c>
      <c r="CJ52" s="132">
        <f t="shared" si="56"/>
        <v>6.3008016144402712E-2</v>
      </c>
      <c r="CK52" s="133">
        <f t="shared" si="56"/>
        <v>6.0626230467888551E-2</v>
      </c>
    </row>
    <row r="53" spans="1:89" x14ac:dyDescent="0.2">
      <c r="A53" s="244" t="s">
        <v>37</v>
      </c>
      <c r="B53" s="206">
        <v>2463</v>
      </c>
      <c r="C53" s="190">
        <v>2498</v>
      </c>
      <c r="D53" s="191">
        <v>1024</v>
      </c>
      <c r="E53" s="192">
        <v>1010</v>
      </c>
      <c r="F53" s="189">
        <v>627</v>
      </c>
      <c r="G53" s="193">
        <v>277</v>
      </c>
      <c r="H53" s="191">
        <v>2058</v>
      </c>
      <c r="I53" s="192">
        <v>2711</v>
      </c>
      <c r="J53" s="189">
        <v>227</v>
      </c>
      <c r="K53" s="190">
        <v>217</v>
      </c>
      <c r="L53" s="191">
        <v>683</v>
      </c>
      <c r="M53" s="189">
        <v>785</v>
      </c>
      <c r="N53" s="194">
        <v>1601</v>
      </c>
      <c r="O53" s="207">
        <v>1501</v>
      </c>
      <c r="P53" s="189">
        <v>744</v>
      </c>
      <c r="Q53" s="190">
        <v>991</v>
      </c>
      <c r="R53" s="191">
        <v>1143</v>
      </c>
      <c r="S53" s="192">
        <v>1466</v>
      </c>
      <c r="T53" s="189">
        <v>420</v>
      </c>
      <c r="U53" s="193">
        <v>272</v>
      </c>
      <c r="V53" s="191">
        <v>1704</v>
      </c>
      <c r="W53" s="208">
        <v>1345</v>
      </c>
      <c r="X53" s="189">
        <v>1221</v>
      </c>
      <c r="Y53" s="193">
        <v>508</v>
      </c>
      <c r="Z53" s="191">
        <v>3487</v>
      </c>
      <c r="AA53" s="189">
        <v>3175</v>
      </c>
      <c r="AB53" s="167">
        <f t="shared" si="39"/>
        <v>17402</v>
      </c>
      <c r="AC53" s="170">
        <f t="shared" si="36"/>
        <v>16756</v>
      </c>
      <c r="BI53" s="134" t="s">
        <v>37</v>
      </c>
      <c r="BJ53" s="126">
        <f t="shared" ref="BJ53:CK53" si="57">B53/B64</f>
        <v>4.5984951737271525E-2</v>
      </c>
      <c r="BK53" s="127">
        <f t="shared" si="57"/>
        <v>9.1351252514170783E-2</v>
      </c>
      <c r="BL53" s="128">
        <f t="shared" si="57"/>
        <v>6.0405851816894764E-2</v>
      </c>
      <c r="BM53" s="129">
        <f t="shared" si="57"/>
        <v>7.7158135981665391E-2</v>
      </c>
      <c r="BN53" s="126">
        <f t="shared" si="57"/>
        <v>6.7375886524822695E-2</v>
      </c>
      <c r="BO53" s="127">
        <f t="shared" si="57"/>
        <v>6.4343786295005811E-2</v>
      </c>
      <c r="BP53" s="128">
        <f t="shared" si="57"/>
        <v>7.753164556962025E-2</v>
      </c>
      <c r="BQ53" s="129">
        <f t="shared" si="57"/>
        <v>8.2928023003273066E-2</v>
      </c>
      <c r="BR53" s="126">
        <f t="shared" si="57"/>
        <v>6.6843345111896352E-2</v>
      </c>
      <c r="BS53" s="127">
        <f t="shared" si="57"/>
        <v>4.8862868723260525E-2</v>
      </c>
      <c r="BT53" s="128">
        <f t="shared" si="57"/>
        <v>9.5297893121250171E-2</v>
      </c>
      <c r="BU53" s="126">
        <f t="shared" si="57"/>
        <v>4.8471750540290216E-2</v>
      </c>
      <c r="BV53" s="130">
        <f t="shared" si="57"/>
        <v>7.9727105223843436E-2</v>
      </c>
      <c r="BW53" s="131">
        <f t="shared" si="57"/>
        <v>5.3582265376789347E-2</v>
      </c>
      <c r="BX53" s="126">
        <f t="shared" si="57"/>
        <v>6.4287565886114229E-2</v>
      </c>
      <c r="BY53" s="127">
        <f t="shared" si="57"/>
        <v>6.1575742512737668E-2</v>
      </c>
      <c r="BZ53" s="128">
        <f t="shared" si="57"/>
        <v>7.2890759517887885E-2</v>
      </c>
      <c r="CA53" s="129">
        <f t="shared" si="57"/>
        <v>7.117195844256724E-2</v>
      </c>
      <c r="CB53" s="126">
        <f t="shared" si="57"/>
        <v>8.3069620253164556E-2</v>
      </c>
      <c r="CC53" s="127">
        <f t="shared" si="57"/>
        <v>3.4844991032539074E-2</v>
      </c>
      <c r="CD53" s="128">
        <f t="shared" si="57"/>
        <v>9.4420125228569851E-2</v>
      </c>
      <c r="CE53" s="129">
        <f t="shared" si="57"/>
        <v>5.267486488603431E-2</v>
      </c>
      <c r="CF53" s="126">
        <f t="shared" si="57"/>
        <v>8.2316456549585387E-2</v>
      </c>
      <c r="CG53" s="127">
        <f t="shared" si="57"/>
        <v>4.4331966140151849E-2</v>
      </c>
      <c r="CH53" s="128">
        <f t="shared" si="57"/>
        <v>7.333487560201056E-2</v>
      </c>
      <c r="CI53" s="126">
        <f t="shared" si="57"/>
        <v>7.5909721226031651E-2</v>
      </c>
      <c r="CJ53" s="132">
        <f t="shared" si="57"/>
        <v>6.9678793654352825E-2</v>
      </c>
      <c r="CK53" s="133">
        <f t="shared" si="57"/>
        <v>6.7186052759255321E-2</v>
      </c>
    </row>
    <row r="54" spans="1:89" x14ac:dyDescent="0.2">
      <c r="A54" s="245" t="s">
        <v>30</v>
      </c>
      <c r="B54" s="203">
        <v>2780</v>
      </c>
      <c r="C54" s="197">
        <v>2679</v>
      </c>
      <c r="D54" s="198">
        <v>1025</v>
      </c>
      <c r="E54" s="199">
        <v>1245</v>
      </c>
      <c r="F54" s="196">
        <v>745</v>
      </c>
      <c r="G54" s="200">
        <v>393</v>
      </c>
      <c r="H54" s="198">
        <v>1960</v>
      </c>
      <c r="I54" s="199">
        <v>2847</v>
      </c>
      <c r="J54" s="196">
        <v>398</v>
      </c>
      <c r="K54" s="197">
        <v>206</v>
      </c>
      <c r="L54" s="198">
        <v>1156</v>
      </c>
      <c r="M54" s="196">
        <v>823</v>
      </c>
      <c r="N54" s="201">
        <v>1798</v>
      </c>
      <c r="O54" s="204">
        <v>1756</v>
      </c>
      <c r="P54" s="196">
        <v>1103</v>
      </c>
      <c r="Q54" s="197">
        <v>1076</v>
      </c>
      <c r="R54" s="198">
        <v>1157</v>
      </c>
      <c r="S54" s="199">
        <v>1638</v>
      </c>
      <c r="T54" s="196">
        <v>775</v>
      </c>
      <c r="U54" s="200">
        <v>296</v>
      </c>
      <c r="V54" s="198">
        <v>2010</v>
      </c>
      <c r="W54" s="205">
        <v>1256</v>
      </c>
      <c r="X54" s="196">
        <v>1682</v>
      </c>
      <c r="Y54" s="200">
        <v>496</v>
      </c>
      <c r="Z54" s="198">
        <v>3662</v>
      </c>
      <c r="AA54" s="196">
        <v>3117</v>
      </c>
      <c r="AB54" s="167">
        <f t="shared" si="39"/>
        <v>20251</v>
      </c>
      <c r="AC54" s="170">
        <f t="shared" si="36"/>
        <v>17828</v>
      </c>
      <c r="BI54" s="143" t="s">
        <v>30</v>
      </c>
      <c r="BJ54" s="126">
        <f t="shared" ref="BJ54:CK54" si="58">B54/B64</f>
        <v>5.1903437202442074E-2</v>
      </c>
      <c r="BK54" s="127">
        <f t="shared" si="58"/>
        <v>9.7970378496982993E-2</v>
      </c>
      <c r="BL54" s="128">
        <f t="shared" si="58"/>
        <v>6.0464841906559701E-2</v>
      </c>
      <c r="BM54" s="129">
        <f t="shared" si="58"/>
        <v>9.5110771581359818E-2</v>
      </c>
      <c r="BN54" s="126">
        <f t="shared" si="58"/>
        <v>8.0055877928218347E-2</v>
      </c>
      <c r="BO54" s="127">
        <f t="shared" si="58"/>
        <v>9.1289198606271771E-2</v>
      </c>
      <c r="BP54" s="128">
        <f t="shared" si="58"/>
        <v>7.3839662447257384E-2</v>
      </c>
      <c r="BQ54" s="129">
        <f t="shared" si="58"/>
        <v>8.7088189409929337E-2</v>
      </c>
      <c r="BR54" s="126">
        <f t="shared" si="58"/>
        <v>0.11719670200235571</v>
      </c>
      <c r="BS54" s="127">
        <f t="shared" si="58"/>
        <v>4.6385949110560681E-2</v>
      </c>
      <c r="BT54" s="128">
        <f t="shared" si="58"/>
        <v>0.16129482349658156</v>
      </c>
      <c r="BU54" s="126">
        <f t="shared" si="58"/>
        <v>5.0818153751157766E-2</v>
      </c>
      <c r="BV54" s="130">
        <f t="shared" si="58"/>
        <v>8.9537373636771084E-2</v>
      </c>
      <c r="BW54" s="131">
        <f t="shared" si="58"/>
        <v>6.2685181879841498E-2</v>
      </c>
      <c r="BX54" s="126">
        <f t="shared" si="58"/>
        <v>9.5308044586537632E-2</v>
      </c>
      <c r="BY54" s="127">
        <f t="shared" si="58"/>
        <v>6.6857213868522433E-2</v>
      </c>
      <c r="BZ54" s="128">
        <f t="shared" si="58"/>
        <v>7.3783559721956507E-2</v>
      </c>
      <c r="CA54" s="129">
        <f t="shared" si="58"/>
        <v>7.9522283716865719E-2</v>
      </c>
      <c r="CB54" s="126">
        <f t="shared" si="58"/>
        <v>0.15328322784810128</v>
      </c>
      <c r="CC54" s="127">
        <f t="shared" si="58"/>
        <v>3.7919549064821929E-2</v>
      </c>
      <c r="CD54" s="128">
        <f t="shared" si="58"/>
        <v>0.11137585194215105</v>
      </c>
      <c r="CE54" s="129">
        <f t="shared" si="58"/>
        <v>4.9189316205843187E-2</v>
      </c>
      <c r="CF54" s="126">
        <f t="shared" si="58"/>
        <v>0.11339580664734039</v>
      </c>
      <c r="CG54" s="127">
        <f t="shared" si="58"/>
        <v>4.3284754341565583E-2</v>
      </c>
      <c r="CH54" s="128">
        <f t="shared" si="58"/>
        <v>7.7015289490841021E-2</v>
      </c>
      <c r="CI54" s="126">
        <f t="shared" si="58"/>
        <v>7.4523023956390766E-2</v>
      </c>
      <c r="CJ54" s="132">
        <f t="shared" si="58"/>
        <v>8.1086383765906156E-2</v>
      </c>
      <c r="CK54" s="133">
        <f t="shared" si="58"/>
        <v>7.1484420422058007E-2</v>
      </c>
    </row>
    <row r="55" spans="1:89" x14ac:dyDescent="0.2">
      <c r="A55" s="244" t="s">
        <v>32</v>
      </c>
      <c r="B55" s="206">
        <v>2753</v>
      </c>
      <c r="C55" s="190">
        <v>3541</v>
      </c>
      <c r="D55" s="191">
        <v>1056</v>
      </c>
      <c r="E55" s="192">
        <v>1406</v>
      </c>
      <c r="F55" s="189">
        <v>682</v>
      </c>
      <c r="G55" s="193">
        <v>379</v>
      </c>
      <c r="H55" s="191">
        <v>1891</v>
      </c>
      <c r="I55" s="192">
        <v>3133</v>
      </c>
      <c r="J55" s="189">
        <v>467</v>
      </c>
      <c r="K55" s="190">
        <v>212</v>
      </c>
      <c r="L55" s="191">
        <v>1169</v>
      </c>
      <c r="M55" s="189">
        <v>774</v>
      </c>
      <c r="N55" s="194">
        <v>2031</v>
      </c>
      <c r="O55" s="207">
        <v>1466</v>
      </c>
      <c r="P55" s="189">
        <v>1103</v>
      </c>
      <c r="Q55" s="190">
        <v>1091</v>
      </c>
      <c r="R55" s="191">
        <v>1214</v>
      </c>
      <c r="S55" s="192">
        <v>1472</v>
      </c>
      <c r="T55" s="189">
        <v>800</v>
      </c>
      <c r="U55" s="193">
        <v>261</v>
      </c>
      <c r="V55" s="191">
        <v>2411</v>
      </c>
      <c r="W55" s="208">
        <v>975</v>
      </c>
      <c r="X55" s="189">
        <v>1831</v>
      </c>
      <c r="Y55" s="193">
        <v>517</v>
      </c>
      <c r="Z55" s="191">
        <v>3397</v>
      </c>
      <c r="AA55" s="189">
        <v>3393</v>
      </c>
      <c r="AB55" s="167">
        <f t="shared" si="39"/>
        <v>20805</v>
      </c>
      <c r="AC55" s="170">
        <f t="shared" si="36"/>
        <v>18620</v>
      </c>
      <c r="BI55" s="134" t="s">
        <v>32</v>
      </c>
      <c r="BJ55" s="126">
        <f t="shared" ref="BJ55:CK55" si="59">B55/B64</f>
        <v>5.1399339071339221E-2</v>
      </c>
      <c r="BK55" s="127">
        <f t="shared" si="59"/>
        <v>0.12949350886816602</v>
      </c>
      <c r="BL55" s="128">
        <f t="shared" si="59"/>
        <v>6.229353468617272E-2</v>
      </c>
      <c r="BM55" s="129">
        <f t="shared" si="59"/>
        <v>0.10741023682200153</v>
      </c>
      <c r="BN55" s="126">
        <f t="shared" si="59"/>
        <v>7.328605200945626E-2</v>
      </c>
      <c r="BO55" s="127">
        <f t="shared" si="59"/>
        <v>8.8037166085946569E-2</v>
      </c>
      <c r="BP55" s="128">
        <f t="shared" si="59"/>
        <v>7.1240204942736585E-2</v>
      </c>
      <c r="BQ55" s="129">
        <f t="shared" si="59"/>
        <v>9.5836774647456491E-2</v>
      </c>
      <c r="BR55" s="126">
        <f t="shared" si="59"/>
        <v>0.13751472320376915</v>
      </c>
      <c r="BS55" s="127">
        <f t="shared" si="59"/>
        <v>4.7736996172033329E-2</v>
      </c>
      <c r="BT55" s="128">
        <f t="shared" si="59"/>
        <v>0.16310869261894795</v>
      </c>
      <c r="BU55" s="126">
        <f t="shared" si="59"/>
        <v>4.7792528558196976E-2</v>
      </c>
      <c r="BV55" s="130">
        <f t="shared" si="59"/>
        <v>0.10114038145510681</v>
      </c>
      <c r="BW55" s="131">
        <f t="shared" si="59"/>
        <v>5.2332845464605718E-2</v>
      </c>
      <c r="BX55" s="126">
        <f t="shared" si="59"/>
        <v>9.5308044586537632E-2</v>
      </c>
      <c r="BY55" s="127">
        <f t="shared" si="59"/>
        <v>6.7789238225425624E-2</v>
      </c>
      <c r="BZ55" s="128">
        <f t="shared" si="59"/>
        <v>7.7418531981378741E-2</v>
      </c>
      <c r="CA55" s="129">
        <f t="shared" si="59"/>
        <v>7.1463248859112538E-2</v>
      </c>
      <c r="CB55" s="126">
        <f t="shared" si="59"/>
        <v>0.15822784810126583</v>
      </c>
      <c r="CC55" s="127">
        <f t="shared" si="59"/>
        <v>3.3435818601076098E-2</v>
      </c>
      <c r="CD55" s="128">
        <f t="shared" si="59"/>
        <v>0.13359561145896826</v>
      </c>
      <c r="CE55" s="129">
        <f t="shared" si="59"/>
        <v>3.8184381608835277E-2</v>
      </c>
      <c r="CF55" s="126">
        <f t="shared" si="59"/>
        <v>0.1234409762017124</v>
      </c>
      <c r="CG55" s="127">
        <f t="shared" si="59"/>
        <v>4.5117374989091547E-2</v>
      </c>
      <c r="CH55" s="128">
        <f t="shared" si="59"/>
        <v>7.1442091316326312E-2</v>
      </c>
      <c r="CI55" s="126">
        <f t="shared" si="59"/>
        <v>8.1121790273992259E-2</v>
      </c>
      <c r="CJ55" s="132">
        <f t="shared" si="59"/>
        <v>8.3304637511711896E-2</v>
      </c>
      <c r="CK55" s="133">
        <f t="shared" si="59"/>
        <v>7.4660080113233121E-2</v>
      </c>
    </row>
    <row r="56" spans="1:89" x14ac:dyDescent="0.2">
      <c r="A56" s="245" t="s">
        <v>34</v>
      </c>
      <c r="B56" s="203">
        <v>2913</v>
      </c>
      <c r="C56" s="197">
        <v>2762</v>
      </c>
      <c r="D56" s="198">
        <v>910</v>
      </c>
      <c r="E56" s="199">
        <v>1207</v>
      </c>
      <c r="F56" s="196">
        <v>545</v>
      </c>
      <c r="G56" s="200">
        <v>318</v>
      </c>
      <c r="H56" s="198">
        <v>1738</v>
      </c>
      <c r="I56" s="199">
        <v>2783</v>
      </c>
      <c r="J56" s="196">
        <v>283</v>
      </c>
      <c r="K56" s="197">
        <v>190</v>
      </c>
      <c r="L56" s="198">
        <v>782</v>
      </c>
      <c r="M56" s="196">
        <v>674</v>
      </c>
      <c r="N56" s="201">
        <v>1531</v>
      </c>
      <c r="O56" s="204">
        <v>1702</v>
      </c>
      <c r="P56" s="196">
        <v>845</v>
      </c>
      <c r="Q56" s="197">
        <v>1449</v>
      </c>
      <c r="R56" s="198">
        <v>865</v>
      </c>
      <c r="S56" s="199">
        <v>1898</v>
      </c>
      <c r="T56" s="196">
        <v>493</v>
      </c>
      <c r="U56" s="200">
        <v>365</v>
      </c>
      <c r="V56" s="198">
        <v>2061</v>
      </c>
      <c r="W56" s="205">
        <v>1681</v>
      </c>
      <c r="X56" s="196">
        <v>1308</v>
      </c>
      <c r="Y56" s="200">
        <v>804</v>
      </c>
      <c r="Z56" s="198">
        <v>3006</v>
      </c>
      <c r="AA56" s="196">
        <v>3957</v>
      </c>
      <c r="AB56" s="167">
        <f t="shared" si="39"/>
        <v>17280</v>
      </c>
      <c r="AC56" s="170">
        <f t="shared" si="36"/>
        <v>19790</v>
      </c>
      <c r="BI56" s="143" t="s">
        <v>34</v>
      </c>
      <c r="BJ56" s="126">
        <f t="shared" ref="BJ56:CK56" si="60">B56/B64</f>
        <v>5.4386587255652437E-2</v>
      </c>
      <c r="BK56" s="127">
        <f t="shared" si="60"/>
        <v>0.10100566831230573</v>
      </c>
      <c r="BL56" s="128">
        <f t="shared" si="60"/>
        <v>5.3680981595092027E-2</v>
      </c>
      <c r="BM56" s="129">
        <f t="shared" si="60"/>
        <v>9.2207792207792211E-2</v>
      </c>
      <c r="BN56" s="126">
        <f t="shared" si="60"/>
        <v>5.8564367075005376E-2</v>
      </c>
      <c r="BO56" s="127">
        <f t="shared" si="60"/>
        <v>7.3867595818815329E-2</v>
      </c>
      <c r="BP56" s="128">
        <f t="shared" si="60"/>
        <v>6.5476190476190479E-2</v>
      </c>
      <c r="BQ56" s="129">
        <f t="shared" si="60"/>
        <v>8.5130464042091097E-2</v>
      </c>
      <c r="BR56" s="126">
        <f t="shared" si="60"/>
        <v>8.3333333333333329E-2</v>
      </c>
      <c r="BS56" s="127">
        <f t="shared" si="60"/>
        <v>4.2783156946633642E-2</v>
      </c>
      <c r="BT56" s="128">
        <f t="shared" si="60"/>
        <v>0.10911120413004047</v>
      </c>
      <c r="BU56" s="126">
        <f t="shared" si="60"/>
        <v>4.1617783266440257E-2</v>
      </c>
      <c r="BV56" s="130">
        <f t="shared" si="60"/>
        <v>7.6241223046661019E-2</v>
      </c>
      <c r="BW56" s="131">
        <f t="shared" si="60"/>
        <v>6.0757505443901044E-2</v>
      </c>
      <c r="BX56" s="126">
        <f t="shared" si="60"/>
        <v>7.3014775771191573E-2</v>
      </c>
      <c r="BY56" s="127">
        <f t="shared" si="60"/>
        <v>9.0033552876848513E-2</v>
      </c>
      <c r="BZ56" s="128">
        <f t="shared" si="60"/>
        <v>5.5162298322811047E-2</v>
      </c>
      <c r="CA56" s="129">
        <f t="shared" si="60"/>
        <v>9.2144868433828533E-2</v>
      </c>
      <c r="CB56" s="126">
        <f t="shared" si="60"/>
        <v>9.7507911392405069E-2</v>
      </c>
      <c r="CC56" s="127">
        <f t="shared" si="60"/>
        <v>4.6758903407635152E-2</v>
      </c>
      <c r="CD56" s="128">
        <f t="shared" si="60"/>
        <v>0.11420180639441459</v>
      </c>
      <c r="CE56" s="129">
        <f t="shared" si="60"/>
        <v>6.5833790240463694E-2</v>
      </c>
      <c r="CF56" s="126">
        <f t="shared" si="60"/>
        <v>8.8181756893413329E-2</v>
      </c>
      <c r="CG56" s="127">
        <f t="shared" si="60"/>
        <v>7.0163190505279693E-2</v>
      </c>
      <c r="CH56" s="128">
        <f t="shared" si="60"/>
        <v>6.3218995141853668E-2</v>
      </c>
      <c r="CI56" s="126">
        <f t="shared" si="60"/>
        <v>9.4606225792569221E-2</v>
      </c>
      <c r="CJ56" s="132">
        <f t="shared" si="60"/>
        <v>6.9190297342099569E-2</v>
      </c>
      <c r="CK56" s="133">
        <f t="shared" si="60"/>
        <v>7.9351395566105445E-2</v>
      </c>
    </row>
    <row r="57" spans="1:89" x14ac:dyDescent="0.2">
      <c r="A57" s="244" t="s">
        <v>38</v>
      </c>
      <c r="B57" s="206">
        <v>2953</v>
      </c>
      <c r="C57" s="190">
        <v>2435</v>
      </c>
      <c r="D57" s="191">
        <v>717</v>
      </c>
      <c r="E57" s="192">
        <v>1290</v>
      </c>
      <c r="F57" s="189">
        <v>485</v>
      </c>
      <c r="G57" s="193">
        <v>375</v>
      </c>
      <c r="H57" s="191">
        <v>1557</v>
      </c>
      <c r="I57" s="192">
        <v>3121</v>
      </c>
      <c r="J57" s="189">
        <v>210</v>
      </c>
      <c r="K57" s="190">
        <v>141</v>
      </c>
      <c r="L57" s="191">
        <v>563</v>
      </c>
      <c r="M57" s="189">
        <v>743</v>
      </c>
      <c r="N57" s="194">
        <v>1202</v>
      </c>
      <c r="O57" s="207">
        <v>1942</v>
      </c>
      <c r="P57" s="189">
        <v>625</v>
      </c>
      <c r="Q57" s="190">
        <v>1319</v>
      </c>
      <c r="R57" s="191">
        <v>693</v>
      </c>
      <c r="S57" s="192">
        <v>1334</v>
      </c>
      <c r="T57" s="189">
        <v>300</v>
      </c>
      <c r="U57" s="193">
        <v>358</v>
      </c>
      <c r="V57" s="191">
        <v>1910</v>
      </c>
      <c r="W57" s="208">
        <v>1215</v>
      </c>
      <c r="X57" s="189">
        <v>856</v>
      </c>
      <c r="Y57" s="193">
        <v>766</v>
      </c>
      <c r="Z57" s="191">
        <v>2544</v>
      </c>
      <c r="AA57" s="189">
        <v>2843</v>
      </c>
      <c r="AB57" s="167">
        <f t="shared" si="39"/>
        <v>14615</v>
      </c>
      <c r="AC57" s="170">
        <f t="shared" si="36"/>
        <v>17882</v>
      </c>
      <c r="BI57" s="134" t="s">
        <v>38</v>
      </c>
      <c r="BJ57" s="126">
        <f t="shared" ref="BJ57:CK57" si="61">B57/B64</f>
        <v>5.5133399301730737E-2</v>
      </c>
      <c r="BK57" s="127">
        <f t="shared" si="61"/>
        <v>8.9047357835070395E-2</v>
      </c>
      <c r="BL57" s="128">
        <f t="shared" si="61"/>
        <v>4.2295894289759321E-2</v>
      </c>
      <c r="BM57" s="129">
        <f t="shared" si="61"/>
        <v>9.8548510313216195E-2</v>
      </c>
      <c r="BN57" s="126">
        <f t="shared" si="61"/>
        <v>5.2116913819041481E-2</v>
      </c>
      <c r="BO57" s="127">
        <f t="shared" si="61"/>
        <v>8.7108013937282236E-2</v>
      </c>
      <c r="BP57" s="128">
        <f t="shared" si="61"/>
        <v>5.8657323688969261E-2</v>
      </c>
      <c r="BQ57" s="129">
        <f t="shared" si="61"/>
        <v>9.546970114098681E-2</v>
      </c>
      <c r="BR57" s="126">
        <f t="shared" si="61"/>
        <v>6.1837455830388695E-2</v>
      </c>
      <c r="BS57" s="127">
        <f t="shared" si="61"/>
        <v>3.1749605944607073E-2</v>
      </c>
      <c r="BT57" s="128">
        <f t="shared" si="61"/>
        <v>7.8554485837868004E-2</v>
      </c>
      <c r="BU57" s="126">
        <f t="shared" si="61"/>
        <v>4.5878357517752391E-2</v>
      </c>
      <c r="BV57" s="130">
        <f t="shared" si="61"/>
        <v>5.985757681390369E-2</v>
      </c>
      <c r="BW57" s="131">
        <f t="shared" si="61"/>
        <v>6.9324956270303079E-2</v>
      </c>
      <c r="BX57" s="126">
        <f t="shared" si="61"/>
        <v>5.4005011665082522E-2</v>
      </c>
      <c r="BY57" s="127">
        <f t="shared" si="61"/>
        <v>8.1956008450354167E-2</v>
      </c>
      <c r="BZ57" s="128">
        <f t="shared" si="61"/>
        <v>4.4193610101396594E-2</v>
      </c>
      <c r="CA57" s="129">
        <f t="shared" si="61"/>
        <v>6.4763569278570729E-2</v>
      </c>
      <c r="CB57" s="126">
        <f t="shared" si="61"/>
        <v>5.9335443037974681E-2</v>
      </c>
      <c r="CC57" s="127">
        <f t="shared" si="61"/>
        <v>4.5862157314885986E-2</v>
      </c>
      <c r="CD57" s="128">
        <f t="shared" si="61"/>
        <v>0.10583476478085001</v>
      </c>
      <c r="CE57" s="129">
        <f t="shared" si="61"/>
        <v>4.7583614004856271E-2</v>
      </c>
      <c r="CF57" s="126">
        <f t="shared" si="61"/>
        <v>5.7709162003640534E-2</v>
      </c>
      <c r="CG57" s="127">
        <f t="shared" si="61"/>
        <v>6.6847019809756519E-2</v>
      </c>
      <c r="CH57" s="128">
        <f t="shared" si="61"/>
        <v>5.3502702475341224E-2</v>
      </c>
      <c r="CI57" s="126">
        <f t="shared" si="61"/>
        <v>6.7972074786018272E-2</v>
      </c>
      <c r="CJ57" s="132">
        <f t="shared" si="61"/>
        <v>5.8519455767059331E-2</v>
      </c>
      <c r="CK57" s="133">
        <f t="shared" si="61"/>
        <v>7.1700942673729035E-2</v>
      </c>
    </row>
    <row r="58" spans="1:89" x14ac:dyDescent="0.2">
      <c r="A58" s="245" t="s">
        <v>39</v>
      </c>
      <c r="B58" s="203">
        <v>431</v>
      </c>
      <c r="C58" s="197">
        <v>1666</v>
      </c>
      <c r="D58" s="198">
        <v>135</v>
      </c>
      <c r="E58" s="199">
        <v>846</v>
      </c>
      <c r="F58" s="196">
        <v>85</v>
      </c>
      <c r="G58" s="200">
        <v>244</v>
      </c>
      <c r="H58" s="198">
        <v>480</v>
      </c>
      <c r="I58" s="199">
        <v>1732</v>
      </c>
      <c r="J58" s="196">
        <v>126</v>
      </c>
      <c r="K58" s="197">
        <v>105</v>
      </c>
      <c r="L58" s="198">
        <v>282</v>
      </c>
      <c r="M58" s="196">
        <v>414</v>
      </c>
      <c r="N58" s="201">
        <v>728</v>
      </c>
      <c r="O58" s="204">
        <v>1193</v>
      </c>
      <c r="P58" s="196">
        <v>419</v>
      </c>
      <c r="Q58" s="197">
        <v>896</v>
      </c>
      <c r="R58" s="198">
        <v>467</v>
      </c>
      <c r="S58" s="199">
        <v>932</v>
      </c>
      <c r="T58" s="196">
        <v>243</v>
      </c>
      <c r="U58" s="200">
        <v>312</v>
      </c>
      <c r="V58" s="198">
        <v>1680</v>
      </c>
      <c r="W58" s="205">
        <v>1132</v>
      </c>
      <c r="X58" s="196">
        <v>566</v>
      </c>
      <c r="Y58" s="200">
        <v>760</v>
      </c>
      <c r="Z58" s="198">
        <v>1730</v>
      </c>
      <c r="AA58" s="196">
        <v>2097</v>
      </c>
      <c r="AB58" s="167">
        <f t="shared" si="39"/>
        <v>7372</v>
      </c>
      <c r="AC58" s="170">
        <f t="shared" si="36"/>
        <v>12329</v>
      </c>
      <c r="BI58" s="143" t="s">
        <v>39</v>
      </c>
      <c r="BJ58" s="126">
        <f t="shared" ref="BJ58:CK58" si="62">B58/B64</f>
        <v>8.0468997964937179E-3</v>
      </c>
      <c r="BK58" s="127">
        <f t="shared" si="62"/>
        <v>6.0925214847321267E-2</v>
      </c>
      <c r="BL58" s="128">
        <f t="shared" si="62"/>
        <v>7.9636621047663985E-3</v>
      </c>
      <c r="BM58" s="129">
        <f t="shared" si="62"/>
        <v>6.462948815889992E-2</v>
      </c>
      <c r="BN58" s="126">
        <f t="shared" si="62"/>
        <v>9.133892112615517E-3</v>
      </c>
      <c r="BO58" s="127">
        <f t="shared" si="62"/>
        <v>5.6678281068524974E-2</v>
      </c>
      <c r="BP58" s="128">
        <f t="shared" si="62"/>
        <v>1.8083182640144666E-2</v>
      </c>
      <c r="BQ58" s="129">
        <f t="shared" si="62"/>
        <v>5.2980942767122452E-2</v>
      </c>
      <c r="BR58" s="126">
        <f t="shared" si="62"/>
        <v>3.7102473498233215E-2</v>
      </c>
      <c r="BS58" s="127">
        <f t="shared" si="62"/>
        <v>2.3643323575771223E-2</v>
      </c>
      <c r="BT58" s="128">
        <f t="shared" si="62"/>
        <v>3.9347007115948095E-2</v>
      </c>
      <c r="BU58" s="126">
        <f t="shared" si="62"/>
        <v>2.55634455078728E-2</v>
      </c>
      <c r="BV58" s="130">
        <f t="shared" si="62"/>
        <v>3.6253174642697075E-2</v>
      </c>
      <c r="BW58" s="131">
        <f t="shared" si="62"/>
        <v>4.2587370149573416E-2</v>
      </c>
      <c r="BX58" s="126">
        <f t="shared" si="62"/>
        <v>3.6204959820271318E-2</v>
      </c>
      <c r="BY58" s="127">
        <f t="shared" si="62"/>
        <v>5.5672921585684106E-2</v>
      </c>
      <c r="BZ58" s="128">
        <f t="shared" si="62"/>
        <v>2.9781263950003189E-2</v>
      </c>
      <c r="CA58" s="129">
        <f t="shared" si="62"/>
        <v>4.5247111370035925E-2</v>
      </c>
      <c r="CB58" s="126">
        <f t="shared" si="62"/>
        <v>4.8061708860759493E-2</v>
      </c>
      <c r="CC58" s="127">
        <f t="shared" si="62"/>
        <v>3.9969254419677171E-2</v>
      </c>
      <c r="CD58" s="128">
        <f t="shared" si="62"/>
        <v>9.309026430985759E-2</v>
      </c>
      <c r="CE58" s="129">
        <f t="shared" si="62"/>
        <v>4.4333046134565679E-2</v>
      </c>
      <c r="CF58" s="126">
        <f t="shared" si="62"/>
        <v>3.8158160857547363E-2</v>
      </c>
      <c r="CG58" s="127">
        <f t="shared" si="62"/>
        <v>6.6323413910463397E-2</v>
      </c>
      <c r="CH58" s="128">
        <f t="shared" si="62"/>
        <v>3.6383520158152639E-2</v>
      </c>
      <c r="CI58" s="126">
        <f t="shared" si="62"/>
        <v>5.0136278869602639E-2</v>
      </c>
      <c r="CJ58" s="132">
        <f t="shared" si="62"/>
        <v>2.9517990278122571E-2</v>
      </c>
      <c r="CK58" s="133">
        <f t="shared" si="62"/>
        <v>4.9435237793558059E-2</v>
      </c>
    </row>
    <row r="59" spans="1:89" x14ac:dyDescent="0.2">
      <c r="A59" s="244" t="s">
        <v>40</v>
      </c>
      <c r="B59" s="206">
        <v>0</v>
      </c>
      <c r="C59" s="190">
        <v>960</v>
      </c>
      <c r="D59" s="191">
        <v>4</v>
      </c>
      <c r="E59" s="192">
        <v>325</v>
      </c>
      <c r="F59" s="189">
        <v>2</v>
      </c>
      <c r="G59" s="193">
        <v>98</v>
      </c>
      <c r="H59" s="191">
        <v>14</v>
      </c>
      <c r="I59" s="192">
        <v>559</v>
      </c>
      <c r="J59" s="189">
        <v>17</v>
      </c>
      <c r="K59" s="190">
        <v>29</v>
      </c>
      <c r="L59" s="191">
        <v>30</v>
      </c>
      <c r="M59" s="189">
        <v>60</v>
      </c>
      <c r="N59" s="194">
        <v>74</v>
      </c>
      <c r="O59" s="207">
        <v>149</v>
      </c>
      <c r="P59" s="189">
        <v>109</v>
      </c>
      <c r="Q59" s="190">
        <v>97</v>
      </c>
      <c r="R59" s="191">
        <v>70</v>
      </c>
      <c r="S59" s="192">
        <v>50</v>
      </c>
      <c r="T59" s="189">
        <v>16</v>
      </c>
      <c r="U59" s="193">
        <v>10</v>
      </c>
      <c r="V59" s="191">
        <v>25</v>
      </c>
      <c r="W59" s="208">
        <v>16</v>
      </c>
      <c r="X59" s="189">
        <v>56</v>
      </c>
      <c r="Y59" s="193">
        <v>15</v>
      </c>
      <c r="Z59" s="191">
        <v>0</v>
      </c>
      <c r="AA59" s="189">
        <v>8</v>
      </c>
      <c r="AB59" s="167">
        <f t="shared" si="39"/>
        <v>417</v>
      </c>
      <c r="AC59" s="170">
        <f t="shared" si="36"/>
        <v>2376</v>
      </c>
      <c r="BI59" s="134" t="s">
        <v>40</v>
      </c>
      <c r="BJ59" s="126">
        <f t="shared" ref="BJ59:CK59" si="63">B59/B64</f>
        <v>0</v>
      </c>
      <c r="BK59" s="127">
        <f t="shared" si="63"/>
        <v>3.510696653867252E-2</v>
      </c>
      <c r="BL59" s="128">
        <f t="shared" si="63"/>
        <v>2.3596035865974517E-4</v>
      </c>
      <c r="BM59" s="129">
        <f t="shared" si="63"/>
        <v>2.4828113063407181E-2</v>
      </c>
      <c r="BN59" s="126">
        <f t="shared" si="63"/>
        <v>2.149151085321298E-4</v>
      </c>
      <c r="BO59" s="127">
        <f t="shared" si="63"/>
        <v>2.2764227642276424E-2</v>
      </c>
      <c r="BP59" s="128">
        <f t="shared" si="63"/>
        <v>5.274261603375527E-4</v>
      </c>
      <c r="BQ59" s="129">
        <f t="shared" si="63"/>
        <v>1.7099507509712154E-2</v>
      </c>
      <c r="BR59" s="126">
        <f t="shared" si="63"/>
        <v>5.0058892815076561E-3</v>
      </c>
      <c r="BS59" s="127">
        <f t="shared" si="63"/>
        <v>6.5300607971177666E-3</v>
      </c>
      <c r="BT59" s="128">
        <f t="shared" si="63"/>
        <v>4.1858518208455417E-3</v>
      </c>
      <c r="BU59" s="126">
        <f t="shared" si="63"/>
        <v>3.7048471750540288E-3</v>
      </c>
      <c r="BV59" s="130">
        <f t="shared" si="63"/>
        <v>3.6850754444499776E-3</v>
      </c>
      <c r="BW59" s="131">
        <f t="shared" si="63"/>
        <v>5.3189590547245919E-3</v>
      </c>
      <c r="BX59" s="126">
        <f t="shared" si="63"/>
        <v>9.4184740343903912E-3</v>
      </c>
      <c r="BY59" s="127">
        <f t="shared" si="63"/>
        <v>6.0270908413073195E-3</v>
      </c>
      <c r="BZ59" s="128">
        <f t="shared" si="63"/>
        <v>4.4640010203430905E-3</v>
      </c>
      <c r="CA59" s="129">
        <f t="shared" si="63"/>
        <v>2.4274201378774638E-3</v>
      </c>
      <c r="CB59" s="126">
        <f t="shared" si="63"/>
        <v>3.1645569620253164E-3</v>
      </c>
      <c r="CC59" s="127">
        <f t="shared" si="63"/>
        <v>1.2810658467845247E-3</v>
      </c>
      <c r="CD59" s="128">
        <f t="shared" si="63"/>
        <v>1.3852717903252618E-3</v>
      </c>
      <c r="CE59" s="129">
        <f t="shared" si="63"/>
        <v>6.2661549306806616E-4</v>
      </c>
      <c r="CF59" s="126">
        <f t="shared" si="63"/>
        <v>3.7753657385559227E-3</v>
      </c>
      <c r="CG59" s="127">
        <f t="shared" si="63"/>
        <v>1.3090147482328301E-3</v>
      </c>
      <c r="CH59" s="128">
        <f t="shared" si="63"/>
        <v>0</v>
      </c>
      <c r="CI59" s="126">
        <f t="shared" si="63"/>
        <v>1.9126858891598529E-4</v>
      </c>
      <c r="CJ59" s="132">
        <f t="shared" si="63"/>
        <v>1.6696964115541391E-3</v>
      </c>
      <c r="CK59" s="133">
        <f t="shared" si="63"/>
        <v>9.5269790735253435E-3</v>
      </c>
    </row>
    <row r="60" spans="1:89" x14ac:dyDescent="0.2">
      <c r="A60" s="245" t="s">
        <v>41</v>
      </c>
      <c r="B60" s="203">
        <v>0</v>
      </c>
      <c r="C60" s="197">
        <v>0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67">
        <f t="shared" si="39"/>
        <v>0</v>
      </c>
      <c r="AC60" s="170">
        <f t="shared" si="36"/>
        <v>0</v>
      </c>
      <c r="BI60" s="143" t="s">
        <v>41</v>
      </c>
      <c r="BJ60" s="126">
        <f t="shared" ref="BJ60:CK60" si="64">B60/B64</f>
        <v>0</v>
      </c>
      <c r="BK60" s="127">
        <f t="shared" si="64"/>
        <v>0</v>
      </c>
      <c r="BL60" s="128">
        <f t="shared" si="64"/>
        <v>0</v>
      </c>
      <c r="BM60" s="129">
        <f t="shared" si="64"/>
        <v>0</v>
      </c>
      <c r="BN60" s="126">
        <f t="shared" si="64"/>
        <v>0</v>
      </c>
      <c r="BO60" s="127">
        <f t="shared" si="64"/>
        <v>0</v>
      </c>
      <c r="BP60" s="128">
        <f t="shared" si="64"/>
        <v>0</v>
      </c>
      <c r="BQ60" s="129">
        <f t="shared" si="64"/>
        <v>0</v>
      </c>
      <c r="BR60" s="126">
        <f t="shared" si="64"/>
        <v>0</v>
      </c>
      <c r="BS60" s="127">
        <f t="shared" si="64"/>
        <v>0</v>
      </c>
      <c r="BT60" s="128">
        <f t="shared" si="64"/>
        <v>0</v>
      </c>
      <c r="BU60" s="126">
        <f t="shared" si="64"/>
        <v>0</v>
      </c>
      <c r="BV60" s="130">
        <f t="shared" si="64"/>
        <v>0</v>
      </c>
      <c r="BW60" s="131">
        <f t="shared" si="64"/>
        <v>0</v>
      </c>
      <c r="BX60" s="126">
        <f t="shared" si="64"/>
        <v>0</v>
      </c>
      <c r="BY60" s="127">
        <f t="shared" si="64"/>
        <v>0</v>
      </c>
      <c r="BZ60" s="128">
        <f t="shared" si="64"/>
        <v>0</v>
      </c>
      <c r="CA60" s="129">
        <f t="shared" si="64"/>
        <v>0</v>
      </c>
      <c r="CB60" s="126">
        <f t="shared" si="64"/>
        <v>0</v>
      </c>
      <c r="CC60" s="127">
        <f t="shared" si="64"/>
        <v>0</v>
      </c>
      <c r="CD60" s="128">
        <f t="shared" si="64"/>
        <v>0</v>
      </c>
      <c r="CE60" s="129">
        <f t="shared" si="64"/>
        <v>0</v>
      </c>
      <c r="CF60" s="126">
        <f t="shared" si="64"/>
        <v>0</v>
      </c>
      <c r="CG60" s="127">
        <f t="shared" si="64"/>
        <v>0</v>
      </c>
      <c r="CH60" s="128">
        <f t="shared" si="64"/>
        <v>0</v>
      </c>
      <c r="CI60" s="126">
        <f t="shared" si="64"/>
        <v>0</v>
      </c>
      <c r="CJ60" s="132">
        <f t="shared" si="64"/>
        <v>0</v>
      </c>
      <c r="CK60" s="133">
        <f t="shared" si="64"/>
        <v>0</v>
      </c>
    </row>
    <row r="61" spans="1:89" x14ac:dyDescent="0.2">
      <c r="A61" s="244" t="s">
        <v>42</v>
      </c>
      <c r="B61" s="58">
        <v>0</v>
      </c>
      <c r="C61" s="59">
        <v>0</v>
      </c>
      <c r="D61" s="136">
        <v>0</v>
      </c>
      <c r="E61" s="137">
        <v>0</v>
      </c>
      <c r="F61" s="135">
        <v>0</v>
      </c>
      <c r="G61" s="138">
        <v>0</v>
      </c>
      <c r="H61" s="136">
        <v>0</v>
      </c>
      <c r="I61" s="137">
        <v>0</v>
      </c>
      <c r="J61" s="135">
        <v>0</v>
      </c>
      <c r="K61" s="138">
        <v>0</v>
      </c>
      <c r="L61" s="136">
        <v>0</v>
      </c>
      <c r="M61" s="135">
        <v>0</v>
      </c>
      <c r="N61" s="139">
        <v>0</v>
      </c>
      <c r="O61" s="140">
        <v>0</v>
      </c>
      <c r="P61" s="135">
        <v>0</v>
      </c>
      <c r="Q61" s="138">
        <v>0</v>
      </c>
      <c r="R61" s="136">
        <v>0</v>
      </c>
      <c r="S61" s="137">
        <v>0</v>
      </c>
      <c r="T61" s="135">
        <v>0</v>
      </c>
      <c r="U61" s="138">
        <v>0</v>
      </c>
      <c r="V61" s="136">
        <v>0</v>
      </c>
      <c r="W61" s="137">
        <v>0</v>
      </c>
      <c r="X61" s="135">
        <v>0</v>
      </c>
      <c r="Y61" s="138">
        <v>0</v>
      </c>
      <c r="Z61" s="141">
        <v>0</v>
      </c>
      <c r="AA61" s="142">
        <v>0</v>
      </c>
      <c r="AB61" s="167">
        <f t="shared" si="39"/>
        <v>0</v>
      </c>
      <c r="AC61" s="170">
        <f t="shared" si="36"/>
        <v>0</v>
      </c>
      <c r="BI61" s="134" t="s">
        <v>42</v>
      </c>
      <c r="BJ61" s="126">
        <f t="shared" ref="BJ61:CK61" si="65">B61/B64</f>
        <v>0</v>
      </c>
      <c r="BK61" s="127">
        <f t="shared" si="65"/>
        <v>0</v>
      </c>
      <c r="BL61" s="128">
        <f t="shared" si="65"/>
        <v>0</v>
      </c>
      <c r="BM61" s="129">
        <f t="shared" si="65"/>
        <v>0</v>
      </c>
      <c r="BN61" s="126">
        <f t="shared" si="65"/>
        <v>0</v>
      </c>
      <c r="BO61" s="127">
        <f t="shared" si="65"/>
        <v>0</v>
      </c>
      <c r="BP61" s="128">
        <f t="shared" si="65"/>
        <v>0</v>
      </c>
      <c r="BQ61" s="129">
        <f t="shared" si="65"/>
        <v>0</v>
      </c>
      <c r="BR61" s="126">
        <f t="shared" si="65"/>
        <v>0</v>
      </c>
      <c r="BS61" s="127">
        <f t="shared" si="65"/>
        <v>0</v>
      </c>
      <c r="BT61" s="128">
        <f t="shared" si="65"/>
        <v>0</v>
      </c>
      <c r="BU61" s="126">
        <f t="shared" si="65"/>
        <v>0</v>
      </c>
      <c r="BV61" s="130">
        <f t="shared" si="65"/>
        <v>0</v>
      </c>
      <c r="BW61" s="131">
        <f t="shared" si="65"/>
        <v>0</v>
      </c>
      <c r="BX61" s="126">
        <f t="shared" si="65"/>
        <v>0</v>
      </c>
      <c r="BY61" s="127">
        <f t="shared" si="65"/>
        <v>0</v>
      </c>
      <c r="BZ61" s="128">
        <f t="shared" si="65"/>
        <v>0</v>
      </c>
      <c r="CA61" s="129">
        <f t="shared" si="65"/>
        <v>0</v>
      </c>
      <c r="CB61" s="126">
        <f t="shared" si="65"/>
        <v>0</v>
      </c>
      <c r="CC61" s="127">
        <f t="shared" si="65"/>
        <v>0</v>
      </c>
      <c r="CD61" s="128">
        <f t="shared" si="65"/>
        <v>0</v>
      </c>
      <c r="CE61" s="129">
        <f t="shared" si="65"/>
        <v>0</v>
      </c>
      <c r="CF61" s="126">
        <f t="shared" si="65"/>
        <v>0</v>
      </c>
      <c r="CG61" s="127">
        <f t="shared" si="65"/>
        <v>0</v>
      </c>
      <c r="CH61" s="128">
        <f t="shared" si="65"/>
        <v>0</v>
      </c>
      <c r="CI61" s="126">
        <f t="shared" si="65"/>
        <v>0</v>
      </c>
      <c r="CJ61" s="132">
        <f t="shared" si="65"/>
        <v>0</v>
      </c>
      <c r="CK61" s="133">
        <f t="shared" si="65"/>
        <v>0</v>
      </c>
    </row>
    <row r="62" spans="1:89" x14ac:dyDescent="0.2">
      <c r="A62" s="245" t="s">
        <v>43</v>
      </c>
      <c r="B62" s="56"/>
      <c r="C62" s="57"/>
      <c r="D62" s="149"/>
      <c r="E62" s="146"/>
      <c r="F62" s="147"/>
      <c r="G62" s="148"/>
      <c r="H62" s="149"/>
      <c r="I62" s="146"/>
      <c r="J62" s="147"/>
      <c r="K62" s="148"/>
      <c r="L62" s="149"/>
      <c r="M62" s="147"/>
      <c r="N62" s="151"/>
      <c r="O62" s="150"/>
      <c r="P62" s="147"/>
      <c r="Q62" s="148"/>
      <c r="R62" s="149"/>
      <c r="S62" s="146"/>
      <c r="T62" s="147"/>
      <c r="U62" s="148"/>
      <c r="V62" s="149"/>
      <c r="W62" s="146"/>
      <c r="X62" s="147"/>
      <c r="Y62" s="148"/>
      <c r="Z62" s="145"/>
      <c r="AA62" s="144"/>
      <c r="AB62" s="169"/>
      <c r="AC62" s="170"/>
      <c r="BI62" s="143" t="s">
        <v>43</v>
      </c>
      <c r="BJ62" s="126">
        <f t="shared" ref="BJ62:CK62" si="66">B62/B64</f>
        <v>0</v>
      </c>
      <c r="BK62" s="127">
        <f t="shared" si="66"/>
        <v>0</v>
      </c>
      <c r="BL62" s="128">
        <f t="shared" si="66"/>
        <v>0</v>
      </c>
      <c r="BM62" s="129">
        <f t="shared" si="66"/>
        <v>0</v>
      </c>
      <c r="BN62" s="126">
        <f t="shared" si="66"/>
        <v>0</v>
      </c>
      <c r="BO62" s="127">
        <f t="shared" si="66"/>
        <v>0</v>
      </c>
      <c r="BP62" s="128">
        <f t="shared" si="66"/>
        <v>0</v>
      </c>
      <c r="BQ62" s="129">
        <f t="shared" si="66"/>
        <v>0</v>
      </c>
      <c r="BR62" s="126">
        <f t="shared" si="66"/>
        <v>0</v>
      </c>
      <c r="BS62" s="127">
        <f t="shared" si="66"/>
        <v>0</v>
      </c>
      <c r="BT62" s="128">
        <f t="shared" si="66"/>
        <v>0</v>
      </c>
      <c r="BU62" s="126">
        <f t="shared" si="66"/>
        <v>0</v>
      </c>
      <c r="BV62" s="130">
        <f t="shared" si="66"/>
        <v>0</v>
      </c>
      <c r="BW62" s="131">
        <f t="shared" si="66"/>
        <v>0</v>
      </c>
      <c r="BX62" s="126">
        <f t="shared" si="66"/>
        <v>0</v>
      </c>
      <c r="BY62" s="127">
        <f t="shared" si="66"/>
        <v>0</v>
      </c>
      <c r="BZ62" s="128">
        <f t="shared" si="66"/>
        <v>0</v>
      </c>
      <c r="CA62" s="129">
        <f t="shared" si="66"/>
        <v>0</v>
      </c>
      <c r="CB62" s="126">
        <f t="shared" si="66"/>
        <v>0</v>
      </c>
      <c r="CC62" s="127">
        <f t="shared" si="66"/>
        <v>0</v>
      </c>
      <c r="CD62" s="128">
        <f t="shared" si="66"/>
        <v>0</v>
      </c>
      <c r="CE62" s="129">
        <f t="shared" si="66"/>
        <v>0</v>
      </c>
      <c r="CF62" s="126">
        <f t="shared" si="66"/>
        <v>0</v>
      </c>
      <c r="CG62" s="127">
        <f t="shared" si="66"/>
        <v>0</v>
      </c>
      <c r="CH62" s="128">
        <f t="shared" si="66"/>
        <v>0</v>
      </c>
      <c r="CI62" s="126">
        <f t="shared" si="66"/>
        <v>0</v>
      </c>
      <c r="CJ62" s="132">
        <f t="shared" si="66"/>
        <v>0</v>
      </c>
      <c r="CK62" s="133">
        <f t="shared" si="66"/>
        <v>0</v>
      </c>
    </row>
    <row r="63" spans="1:89" ht="13.5" thickBot="1" x14ac:dyDescent="0.25">
      <c r="A63" s="244" t="s">
        <v>44</v>
      </c>
      <c r="B63" s="58"/>
      <c r="C63" s="59"/>
      <c r="D63" s="136"/>
      <c r="E63" s="137"/>
      <c r="F63" s="135"/>
      <c r="G63" s="138"/>
      <c r="H63" s="136"/>
      <c r="I63" s="137"/>
      <c r="J63" s="135"/>
      <c r="K63" s="138"/>
      <c r="L63" s="136"/>
      <c r="M63" s="135"/>
      <c r="N63" s="139"/>
      <c r="O63" s="140"/>
      <c r="P63" s="135"/>
      <c r="Q63" s="138"/>
      <c r="R63" s="136"/>
      <c r="S63" s="137"/>
      <c r="T63" s="135"/>
      <c r="U63" s="138"/>
      <c r="V63" s="136"/>
      <c r="W63" s="137"/>
      <c r="X63" s="135"/>
      <c r="Y63" s="138"/>
      <c r="Z63" s="141"/>
      <c r="AA63" s="142"/>
      <c r="AB63" s="169"/>
      <c r="AC63" s="170"/>
      <c r="BI63" s="134" t="s">
        <v>44</v>
      </c>
      <c r="BJ63" s="126">
        <f t="shared" ref="BJ63:CK63" si="67">B63/B64</f>
        <v>0</v>
      </c>
      <c r="BK63" s="127">
        <f t="shared" si="67"/>
        <v>0</v>
      </c>
      <c r="BL63" s="128">
        <f t="shared" si="67"/>
        <v>0</v>
      </c>
      <c r="BM63" s="129">
        <f t="shared" si="67"/>
        <v>0</v>
      </c>
      <c r="BN63" s="126">
        <f t="shared" si="67"/>
        <v>0</v>
      </c>
      <c r="BO63" s="127">
        <f t="shared" si="67"/>
        <v>0</v>
      </c>
      <c r="BP63" s="128">
        <f t="shared" si="67"/>
        <v>0</v>
      </c>
      <c r="BQ63" s="129">
        <f t="shared" si="67"/>
        <v>0</v>
      </c>
      <c r="BR63" s="126">
        <f t="shared" si="67"/>
        <v>0</v>
      </c>
      <c r="BS63" s="127">
        <f t="shared" si="67"/>
        <v>0</v>
      </c>
      <c r="BT63" s="128">
        <f t="shared" si="67"/>
        <v>0</v>
      </c>
      <c r="BU63" s="126">
        <f t="shared" si="67"/>
        <v>0</v>
      </c>
      <c r="BV63" s="130">
        <f t="shared" si="67"/>
        <v>0</v>
      </c>
      <c r="BW63" s="131">
        <f t="shared" si="67"/>
        <v>0</v>
      </c>
      <c r="BX63" s="126">
        <f t="shared" si="67"/>
        <v>0</v>
      </c>
      <c r="BY63" s="127">
        <f t="shared" si="67"/>
        <v>0</v>
      </c>
      <c r="BZ63" s="128">
        <f t="shared" si="67"/>
        <v>0</v>
      </c>
      <c r="CA63" s="129">
        <f t="shared" si="67"/>
        <v>0</v>
      </c>
      <c r="CB63" s="126">
        <f t="shared" si="67"/>
        <v>0</v>
      </c>
      <c r="CC63" s="127">
        <f t="shared" si="67"/>
        <v>0</v>
      </c>
      <c r="CD63" s="128">
        <f t="shared" si="67"/>
        <v>0</v>
      </c>
      <c r="CE63" s="129">
        <f t="shared" si="67"/>
        <v>0</v>
      </c>
      <c r="CF63" s="126">
        <f t="shared" si="67"/>
        <v>0</v>
      </c>
      <c r="CG63" s="127">
        <f t="shared" si="67"/>
        <v>0</v>
      </c>
      <c r="CH63" s="128">
        <f t="shared" si="67"/>
        <v>0</v>
      </c>
      <c r="CI63" s="126">
        <f t="shared" si="67"/>
        <v>0</v>
      </c>
      <c r="CJ63" s="132">
        <f t="shared" si="67"/>
        <v>0</v>
      </c>
      <c r="CK63" s="133">
        <f t="shared" si="67"/>
        <v>0</v>
      </c>
    </row>
    <row r="64" spans="1:89" ht="14.25" thickTop="1" thickBot="1" x14ac:dyDescent="0.25">
      <c r="A64" s="263" t="s">
        <v>26</v>
      </c>
      <c r="B64" s="269">
        <f>SUM(B41:B63)</f>
        <v>53561</v>
      </c>
      <c r="C64" s="270">
        <f t="shared" ref="C64:AA64" si="68">SUM(C41:C63)</f>
        <v>27345</v>
      </c>
      <c r="D64" s="18">
        <f t="shared" si="68"/>
        <v>16952</v>
      </c>
      <c r="E64" s="271">
        <f t="shared" si="68"/>
        <v>13090</v>
      </c>
      <c r="F64" s="272">
        <f t="shared" si="68"/>
        <v>9306</v>
      </c>
      <c r="G64" s="273">
        <f t="shared" si="68"/>
        <v>4305</v>
      </c>
      <c r="H64" s="18">
        <f t="shared" si="68"/>
        <v>26544</v>
      </c>
      <c r="I64" s="271">
        <f t="shared" si="68"/>
        <v>32691</v>
      </c>
      <c r="J64" s="272">
        <f t="shared" si="68"/>
        <v>3396</v>
      </c>
      <c r="K64" s="273">
        <f t="shared" si="68"/>
        <v>4441</v>
      </c>
      <c r="L64" s="18">
        <f t="shared" si="68"/>
        <v>7167</v>
      </c>
      <c r="M64" s="272">
        <f t="shared" si="68"/>
        <v>16195</v>
      </c>
      <c r="N64" s="20">
        <f t="shared" si="68"/>
        <v>20081</v>
      </c>
      <c r="O64" s="19">
        <f t="shared" si="68"/>
        <v>28013</v>
      </c>
      <c r="P64" s="272">
        <f t="shared" si="68"/>
        <v>11573</v>
      </c>
      <c r="Q64" s="273">
        <f t="shared" si="68"/>
        <v>16094</v>
      </c>
      <c r="R64" s="18">
        <f t="shared" si="68"/>
        <v>15681</v>
      </c>
      <c r="S64" s="271">
        <f t="shared" si="68"/>
        <v>20598</v>
      </c>
      <c r="T64" s="272">
        <f t="shared" si="68"/>
        <v>5056</v>
      </c>
      <c r="U64" s="273">
        <f t="shared" si="68"/>
        <v>7806</v>
      </c>
      <c r="V64" s="18">
        <f t="shared" si="68"/>
        <v>18047</v>
      </c>
      <c r="W64" s="271">
        <f t="shared" si="68"/>
        <v>25534</v>
      </c>
      <c r="X64" s="272">
        <f t="shared" si="68"/>
        <v>14833</v>
      </c>
      <c r="Y64" s="273">
        <f t="shared" si="68"/>
        <v>11459</v>
      </c>
      <c r="Z64" s="18">
        <f t="shared" si="68"/>
        <v>47549</v>
      </c>
      <c r="AA64" s="271">
        <f t="shared" si="68"/>
        <v>41826</v>
      </c>
      <c r="AB64" s="171">
        <f>SUM(AB40:AB63)</f>
        <v>249746</v>
      </c>
      <c r="AC64" s="172">
        <f>SUM(AC40:AC63)</f>
        <v>249397</v>
      </c>
      <c r="BI64" s="299" t="s">
        <v>26</v>
      </c>
      <c r="BJ64" s="152">
        <f>SUM(BJ40:BJ63)</f>
        <v>1.0000000000000002</v>
      </c>
      <c r="BK64" s="153">
        <f t="shared" ref="BK64:CK64" si="69">SUM(BK40:BK63)</f>
        <v>0.99999999999999989</v>
      </c>
      <c r="BL64" s="152">
        <f t="shared" si="69"/>
        <v>1</v>
      </c>
      <c r="BM64" s="153">
        <f t="shared" si="69"/>
        <v>1</v>
      </c>
      <c r="BN64" s="152">
        <f t="shared" si="69"/>
        <v>1</v>
      </c>
      <c r="BO64" s="153">
        <f t="shared" si="69"/>
        <v>1.0000000000000002</v>
      </c>
      <c r="BP64" s="152">
        <f t="shared" si="69"/>
        <v>1</v>
      </c>
      <c r="BQ64" s="153">
        <f t="shared" si="69"/>
        <v>0.99999999999999989</v>
      </c>
      <c r="BR64" s="152">
        <f t="shared" si="69"/>
        <v>1.0000000000000002</v>
      </c>
      <c r="BS64" s="153">
        <f t="shared" si="69"/>
        <v>1</v>
      </c>
      <c r="BT64" s="152">
        <f t="shared" si="69"/>
        <v>1</v>
      </c>
      <c r="BU64" s="153">
        <f t="shared" si="69"/>
        <v>1</v>
      </c>
      <c r="BV64" s="152">
        <f t="shared" si="69"/>
        <v>1</v>
      </c>
      <c r="BW64" s="153">
        <f t="shared" si="69"/>
        <v>0.99999999999999989</v>
      </c>
      <c r="BX64" s="152">
        <f t="shared" si="69"/>
        <v>1</v>
      </c>
      <c r="BY64" s="153">
        <f t="shared" si="69"/>
        <v>1</v>
      </c>
      <c r="BZ64" s="152">
        <f t="shared" si="69"/>
        <v>1.0000000000000002</v>
      </c>
      <c r="CA64" s="153">
        <f t="shared" si="69"/>
        <v>1.0000000000000002</v>
      </c>
      <c r="CB64" s="152">
        <f t="shared" si="69"/>
        <v>0.99999999999999989</v>
      </c>
      <c r="CC64" s="153">
        <f t="shared" si="69"/>
        <v>1</v>
      </c>
      <c r="CD64" s="152">
        <f t="shared" si="69"/>
        <v>0.99999999999999989</v>
      </c>
      <c r="CE64" s="153">
        <f t="shared" si="69"/>
        <v>1</v>
      </c>
      <c r="CF64" s="152">
        <f t="shared" si="69"/>
        <v>1.0000000000000002</v>
      </c>
      <c r="CG64" s="153">
        <f t="shared" si="69"/>
        <v>0.99999999999999989</v>
      </c>
      <c r="CH64" s="152">
        <f t="shared" si="69"/>
        <v>1</v>
      </c>
      <c r="CI64" s="153">
        <f t="shared" si="69"/>
        <v>1.0000000000000002</v>
      </c>
      <c r="CJ64" s="152">
        <f t="shared" si="69"/>
        <v>0.99999999999999989</v>
      </c>
      <c r="CK64" s="153">
        <f t="shared" si="69"/>
        <v>1</v>
      </c>
    </row>
    <row r="65" spans="1:89" ht="13.5" thickTop="1" x14ac:dyDescent="0.2">
      <c r="A65" s="188"/>
    </row>
    <row r="67" spans="1:89" x14ac:dyDescent="0.2">
      <c r="A67" s="306">
        <f>+A36+1</f>
        <v>43468</v>
      </c>
      <c r="B67" s="306"/>
      <c r="C67" s="306"/>
      <c r="D67" s="306"/>
      <c r="BI67" s="311">
        <f>+BI36+1</f>
        <v>43468</v>
      </c>
      <c r="BJ67" s="311"/>
      <c r="BK67" s="311"/>
      <c r="BL67" s="311"/>
    </row>
    <row r="68" spans="1:89" ht="13.5" thickBot="1" x14ac:dyDescent="0.25">
      <c r="AE68" s="242" t="s">
        <v>1</v>
      </c>
    </row>
    <row r="69" spans="1:89" ht="14.25" thickTop="1" thickBot="1" x14ac:dyDescent="0.25">
      <c r="A69" s="302" t="s">
        <v>2</v>
      </c>
      <c r="B69" s="304" t="s">
        <v>3</v>
      </c>
      <c r="C69" s="305"/>
      <c r="D69" s="304" t="s">
        <v>4</v>
      </c>
      <c r="E69" s="305"/>
      <c r="F69" s="304" t="s">
        <v>5</v>
      </c>
      <c r="G69" s="305"/>
      <c r="H69" s="304" t="s">
        <v>6</v>
      </c>
      <c r="I69" s="305"/>
      <c r="J69" s="304" t="s">
        <v>7</v>
      </c>
      <c r="K69" s="305"/>
      <c r="L69" s="304" t="s">
        <v>8</v>
      </c>
      <c r="M69" s="305"/>
      <c r="N69" s="304" t="s">
        <v>9</v>
      </c>
      <c r="O69" s="305"/>
      <c r="P69" s="304" t="s">
        <v>10</v>
      </c>
      <c r="Q69" s="305"/>
      <c r="R69" s="304" t="s">
        <v>11</v>
      </c>
      <c r="S69" s="305"/>
      <c r="T69" s="304" t="s">
        <v>12</v>
      </c>
      <c r="U69" s="305"/>
      <c r="V69" s="304" t="s">
        <v>13</v>
      </c>
      <c r="W69" s="305"/>
      <c r="X69" s="304" t="s">
        <v>14</v>
      </c>
      <c r="Y69" s="305"/>
      <c r="Z69" s="307" t="s">
        <v>15</v>
      </c>
      <c r="AA69" s="308"/>
      <c r="AB69" s="309" t="s">
        <v>16</v>
      </c>
      <c r="AC69" s="310"/>
      <c r="AE69" s="302" t="s">
        <v>2</v>
      </c>
      <c r="AF69" s="304" t="s">
        <v>3</v>
      </c>
      <c r="AG69" s="305"/>
      <c r="AH69" s="304" t="s">
        <v>4</v>
      </c>
      <c r="AI69" s="305"/>
      <c r="AJ69" s="304" t="s">
        <v>5</v>
      </c>
      <c r="AK69" s="305"/>
      <c r="AL69" s="304" t="s">
        <v>6</v>
      </c>
      <c r="AM69" s="305"/>
      <c r="AN69" s="304" t="s">
        <v>7</v>
      </c>
      <c r="AO69" s="305"/>
      <c r="AP69" s="304" t="s">
        <v>8</v>
      </c>
      <c r="AQ69" s="305"/>
      <c r="AR69" s="304" t="s">
        <v>9</v>
      </c>
      <c r="AS69" s="305"/>
      <c r="AT69" s="304" t="s">
        <v>10</v>
      </c>
      <c r="AU69" s="305"/>
      <c r="AV69" s="304" t="s">
        <v>11</v>
      </c>
      <c r="AW69" s="305"/>
      <c r="AX69" s="304" t="s">
        <v>12</v>
      </c>
      <c r="AY69" s="305"/>
      <c r="AZ69" s="304" t="s">
        <v>13</v>
      </c>
      <c r="BA69" s="305"/>
      <c r="BB69" s="304" t="s">
        <v>14</v>
      </c>
      <c r="BC69" s="305"/>
      <c r="BD69" s="307" t="s">
        <v>15</v>
      </c>
      <c r="BE69" s="308"/>
      <c r="BF69" s="309" t="s">
        <v>16</v>
      </c>
      <c r="BG69" s="310"/>
      <c r="BI69" s="302" t="s">
        <v>2</v>
      </c>
      <c r="BJ69" s="304" t="s">
        <v>3</v>
      </c>
      <c r="BK69" s="305"/>
      <c r="BL69" s="304" t="s">
        <v>4</v>
      </c>
      <c r="BM69" s="305"/>
      <c r="BN69" s="304" t="s">
        <v>5</v>
      </c>
      <c r="BO69" s="305"/>
      <c r="BP69" s="304" t="s">
        <v>6</v>
      </c>
      <c r="BQ69" s="305"/>
      <c r="BR69" s="304" t="s">
        <v>7</v>
      </c>
      <c r="BS69" s="305"/>
      <c r="BT69" s="304" t="s">
        <v>8</v>
      </c>
      <c r="BU69" s="305"/>
      <c r="BV69" s="304" t="s">
        <v>9</v>
      </c>
      <c r="BW69" s="305"/>
      <c r="BX69" s="304" t="s">
        <v>10</v>
      </c>
      <c r="BY69" s="305"/>
      <c r="BZ69" s="304" t="s">
        <v>11</v>
      </c>
      <c r="CA69" s="305"/>
      <c r="CB69" s="304" t="s">
        <v>12</v>
      </c>
      <c r="CC69" s="305"/>
      <c r="CD69" s="304" t="s">
        <v>13</v>
      </c>
      <c r="CE69" s="305"/>
      <c r="CF69" s="304" t="s">
        <v>14</v>
      </c>
      <c r="CG69" s="305"/>
      <c r="CH69" s="307" t="s">
        <v>15</v>
      </c>
      <c r="CI69" s="308"/>
      <c r="CJ69" s="304" t="s">
        <v>16</v>
      </c>
      <c r="CK69" s="305"/>
    </row>
    <row r="70" spans="1:89" ht="15" thickTop="1" thickBot="1" x14ac:dyDescent="0.3">
      <c r="A70" s="303"/>
      <c r="B70" s="113" t="s">
        <v>17</v>
      </c>
      <c r="C70" s="114" t="s">
        <v>18</v>
      </c>
      <c r="D70" s="115" t="s">
        <v>17</v>
      </c>
      <c r="E70" s="116" t="s">
        <v>18</v>
      </c>
      <c r="F70" s="113" t="s">
        <v>17</v>
      </c>
      <c r="G70" s="114" t="s">
        <v>18</v>
      </c>
      <c r="H70" s="115" t="s">
        <v>17</v>
      </c>
      <c r="I70" s="116" t="s">
        <v>18</v>
      </c>
      <c r="J70" s="113" t="s">
        <v>17</v>
      </c>
      <c r="K70" s="114" t="s">
        <v>18</v>
      </c>
      <c r="L70" s="115" t="s">
        <v>17</v>
      </c>
      <c r="M70" s="113" t="s">
        <v>18</v>
      </c>
      <c r="N70" s="117" t="s">
        <v>17</v>
      </c>
      <c r="O70" s="118" t="s">
        <v>18</v>
      </c>
      <c r="P70" s="113" t="s">
        <v>17</v>
      </c>
      <c r="Q70" s="114" t="s">
        <v>18</v>
      </c>
      <c r="R70" s="115" t="s">
        <v>17</v>
      </c>
      <c r="S70" s="116" t="s">
        <v>18</v>
      </c>
      <c r="T70" s="113" t="s">
        <v>17</v>
      </c>
      <c r="U70" s="114" t="s">
        <v>18</v>
      </c>
      <c r="V70" s="115" t="s">
        <v>17</v>
      </c>
      <c r="W70" s="116" t="s">
        <v>18</v>
      </c>
      <c r="X70" s="113" t="s">
        <v>17</v>
      </c>
      <c r="Y70" s="114" t="s">
        <v>18</v>
      </c>
      <c r="Z70" s="26" t="s">
        <v>17</v>
      </c>
      <c r="AA70" s="119" t="s">
        <v>18</v>
      </c>
      <c r="AB70" s="173" t="s">
        <v>17</v>
      </c>
      <c r="AC70" s="174" t="s">
        <v>18</v>
      </c>
      <c r="AE70" s="303"/>
      <c r="AF70" s="113" t="s">
        <v>17</v>
      </c>
      <c r="AG70" s="114" t="s">
        <v>18</v>
      </c>
      <c r="AH70" s="115" t="s">
        <v>17</v>
      </c>
      <c r="AI70" s="116" t="s">
        <v>18</v>
      </c>
      <c r="AJ70" s="113" t="s">
        <v>17</v>
      </c>
      <c r="AK70" s="114" t="s">
        <v>18</v>
      </c>
      <c r="AL70" s="115" t="s">
        <v>17</v>
      </c>
      <c r="AM70" s="116" t="s">
        <v>18</v>
      </c>
      <c r="AN70" s="113" t="s">
        <v>17</v>
      </c>
      <c r="AO70" s="114" t="s">
        <v>18</v>
      </c>
      <c r="AP70" s="115" t="s">
        <v>17</v>
      </c>
      <c r="AQ70" s="113" t="s">
        <v>18</v>
      </c>
      <c r="AR70" s="117" t="s">
        <v>17</v>
      </c>
      <c r="AS70" s="118" t="s">
        <v>18</v>
      </c>
      <c r="AT70" s="113" t="s">
        <v>17</v>
      </c>
      <c r="AU70" s="114" t="s">
        <v>18</v>
      </c>
      <c r="AV70" s="115" t="s">
        <v>17</v>
      </c>
      <c r="AW70" s="116" t="s">
        <v>18</v>
      </c>
      <c r="AX70" s="113" t="s">
        <v>17</v>
      </c>
      <c r="AY70" s="114" t="s">
        <v>18</v>
      </c>
      <c r="AZ70" s="115" t="s">
        <v>17</v>
      </c>
      <c r="BA70" s="116" t="s">
        <v>18</v>
      </c>
      <c r="BB70" s="113" t="s">
        <v>17</v>
      </c>
      <c r="BC70" s="114" t="s">
        <v>18</v>
      </c>
      <c r="BD70" s="26" t="s">
        <v>17</v>
      </c>
      <c r="BE70" s="119" t="s">
        <v>18</v>
      </c>
      <c r="BF70" s="173" t="s">
        <v>17</v>
      </c>
      <c r="BG70" s="174" t="s">
        <v>18</v>
      </c>
      <c r="BI70" s="303"/>
      <c r="BJ70" s="113" t="s">
        <v>17</v>
      </c>
      <c r="BK70" s="114" t="s">
        <v>18</v>
      </c>
      <c r="BL70" s="115" t="s">
        <v>17</v>
      </c>
      <c r="BM70" s="116" t="s">
        <v>18</v>
      </c>
      <c r="BN70" s="113" t="s">
        <v>17</v>
      </c>
      <c r="BO70" s="114" t="s">
        <v>18</v>
      </c>
      <c r="BP70" s="115" t="s">
        <v>17</v>
      </c>
      <c r="BQ70" s="116" t="s">
        <v>18</v>
      </c>
      <c r="BR70" s="113" t="s">
        <v>17</v>
      </c>
      <c r="BS70" s="114" t="s">
        <v>18</v>
      </c>
      <c r="BT70" s="115" t="s">
        <v>17</v>
      </c>
      <c r="BU70" s="113" t="s">
        <v>18</v>
      </c>
      <c r="BV70" s="117" t="s">
        <v>17</v>
      </c>
      <c r="BW70" s="118" t="s">
        <v>18</v>
      </c>
      <c r="BX70" s="113" t="s">
        <v>17</v>
      </c>
      <c r="BY70" s="114" t="s">
        <v>18</v>
      </c>
      <c r="BZ70" s="115" t="s">
        <v>17</v>
      </c>
      <c r="CA70" s="116" t="s">
        <v>18</v>
      </c>
      <c r="CB70" s="113" t="s">
        <v>17</v>
      </c>
      <c r="CC70" s="114" t="s">
        <v>18</v>
      </c>
      <c r="CD70" s="115" t="s">
        <v>17</v>
      </c>
      <c r="CE70" s="116" t="s">
        <v>18</v>
      </c>
      <c r="CF70" s="113" t="s">
        <v>17</v>
      </c>
      <c r="CG70" s="114" t="s">
        <v>18</v>
      </c>
      <c r="CH70" s="26" t="s">
        <v>17</v>
      </c>
      <c r="CI70" s="119" t="s">
        <v>18</v>
      </c>
      <c r="CJ70" s="117" t="s">
        <v>17</v>
      </c>
      <c r="CK70" s="118" t="s">
        <v>18</v>
      </c>
    </row>
    <row r="71" spans="1:89" ht="13.5" thickTop="1" x14ac:dyDescent="0.2">
      <c r="A71" s="243" t="s">
        <v>19</v>
      </c>
      <c r="B71" s="123"/>
      <c r="C71" s="186"/>
      <c r="D71" s="124"/>
      <c r="E71" s="177"/>
      <c r="F71" s="123"/>
      <c r="G71" s="125"/>
      <c r="H71" s="124"/>
      <c r="I71" s="177"/>
      <c r="J71" s="123"/>
      <c r="K71" s="125"/>
      <c r="L71" s="124"/>
      <c r="M71" s="123"/>
      <c r="N71" s="176"/>
      <c r="O71" s="178"/>
      <c r="P71" s="123"/>
      <c r="Q71" s="125"/>
      <c r="R71" s="124"/>
      <c r="S71" s="177"/>
      <c r="T71" s="123"/>
      <c r="U71" s="125"/>
      <c r="V71" s="124"/>
      <c r="W71" s="177"/>
      <c r="X71" s="123"/>
      <c r="Y71" s="125"/>
      <c r="Z71" s="183"/>
      <c r="AA71" s="184"/>
      <c r="AB71" s="167">
        <f>B71+D71+F71+H71+J71+L71+N71+P71+R71+T71+V71+X71+Z71</f>
        <v>0</v>
      </c>
      <c r="AC71" s="168">
        <f>C71+E71+G71+I71+K71+M71+O71+Q71+S71+U71+W71+Y71+AA71</f>
        <v>0</v>
      </c>
      <c r="AE71" s="249" t="str">
        <f>$AE$9</f>
        <v>07:00 - 07:59</v>
      </c>
      <c r="AF71" s="123">
        <f>SUMIF($A$9:$A$32,$AE71,B$71:B$94)</f>
        <v>5712</v>
      </c>
      <c r="AG71" s="186">
        <f t="shared" ref="AG71:BE73" si="70">SUMIF($A$9:$A$32,$AE71,C$71:C$94)</f>
        <v>1015</v>
      </c>
      <c r="AH71" s="124">
        <f t="shared" si="70"/>
        <v>1678</v>
      </c>
      <c r="AI71" s="177">
        <f t="shared" si="70"/>
        <v>1330</v>
      </c>
      <c r="AJ71" s="123">
        <f t="shared" si="70"/>
        <v>829</v>
      </c>
      <c r="AK71" s="125">
        <f t="shared" si="70"/>
        <v>628</v>
      </c>
      <c r="AL71" s="124">
        <f t="shared" si="70"/>
        <v>1315</v>
      </c>
      <c r="AM71" s="177">
        <f t="shared" si="70"/>
        <v>1530</v>
      </c>
      <c r="AN71" s="123">
        <f t="shared" si="70"/>
        <v>318</v>
      </c>
      <c r="AO71" s="125">
        <f t="shared" si="70"/>
        <v>889</v>
      </c>
      <c r="AP71" s="124">
        <f t="shared" si="70"/>
        <v>444</v>
      </c>
      <c r="AQ71" s="123">
        <f t="shared" si="70"/>
        <v>2198</v>
      </c>
      <c r="AR71" s="176">
        <f t="shared" si="70"/>
        <v>1732</v>
      </c>
      <c r="AS71" s="178">
        <f t="shared" si="70"/>
        <v>2892</v>
      </c>
      <c r="AT71" s="123">
        <f t="shared" si="70"/>
        <v>1289</v>
      </c>
      <c r="AU71" s="125">
        <f t="shared" si="70"/>
        <v>1620</v>
      </c>
      <c r="AV71" s="124">
        <f t="shared" si="70"/>
        <v>1628</v>
      </c>
      <c r="AW71" s="177">
        <f t="shared" si="70"/>
        <v>1728</v>
      </c>
      <c r="AX71" s="123">
        <f t="shared" si="70"/>
        <v>348</v>
      </c>
      <c r="AY71" s="125">
        <f t="shared" si="70"/>
        <v>1832</v>
      </c>
      <c r="AZ71" s="124">
        <f t="shared" si="70"/>
        <v>1093</v>
      </c>
      <c r="BA71" s="177">
        <f t="shared" si="70"/>
        <v>2677</v>
      </c>
      <c r="BB71" s="123">
        <f t="shared" si="70"/>
        <v>1422</v>
      </c>
      <c r="BC71" s="125">
        <f t="shared" si="70"/>
        <v>1773</v>
      </c>
      <c r="BD71" s="183">
        <f t="shared" si="70"/>
        <v>4836</v>
      </c>
      <c r="BE71" s="184">
        <f t="shared" si="70"/>
        <v>2550</v>
      </c>
      <c r="BF71" s="167">
        <f>AF71+AH71+AJ71+AL71+AN71+AP71+AR71+AT71+AV71+AX71+AZ71+BB71+BD71</f>
        <v>22644</v>
      </c>
      <c r="BG71" s="168">
        <f>AG71+AI71+AK71+AM71+AO71+AQ71+AS71+AU71+AW71+AY71+BA71+BC71+BE71</f>
        <v>22662</v>
      </c>
      <c r="BI71" s="122" t="s">
        <v>19</v>
      </c>
      <c r="BJ71" s="126">
        <f t="shared" ref="BJ71:CK71" si="71">B71/B95</f>
        <v>0</v>
      </c>
      <c r="BK71" s="127">
        <f t="shared" si="71"/>
        <v>0</v>
      </c>
      <c r="BL71" s="128">
        <f t="shared" si="71"/>
        <v>0</v>
      </c>
      <c r="BM71" s="129">
        <f t="shared" si="71"/>
        <v>0</v>
      </c>
      <c r="BN71" s="126">
        <f t="shared" si="71"/>
        <v>0</v>
      </c>
      <c r="BO71" s="127">
        <f t="shared" si="71"/>
        <v>0</v>
      </c>
      <c r="BP71" s="128">
        <f t="shared" si="71"/>
        <v>0</v>
      </c>
      <c r="BQ71" s="129">
        <f t="shared" si="71"/>
        <v>0</v>
      </c>
      <c r="BR71" s="126">
        <f t="shared" si="71"/>
        <v>0</v>
      </c>
      <c r="BS71" s="127">
        <f t="shared" si="71"/>
        <v>0</v>
      </c>
      <c r="BT71" s="128">
        <f t="shared" si="71"/>
        <v>0</v>
      </c>
      <c r="BU71" s="126">
        <f t="shared" si="71"/>
        <v>0</v>
      </c>
      <c r="BV71" s="130">
        <f t="shared" si="71"/>
        <v>0</v>
      </c>
      <c r="BW71" s="131">
        <f t="shared" si="71"/>
        <v>0</v>
      </c>
      <c r="BX71" s="126">
        <f t="shared" si="71"/>
        <v>0</v>
      </c>
      <c r="BY71" s="127">
        <f t="shared" si="71"/>
        <v>0</v>
      </c>
      <c r="BZ71" s="128">
        <f t="shared" si="71"/>
        <v>0</v>
      </c>
      <c r="CA71" s="129">
        <f t="shared" si="71"/>
        <v>0</v>
      </c>
      <c r="CB71" s="126">
        <f t="shared" si="71"/>
        <v>0</v>
      </c>
      <c r="CC71" s="127">
        <f t="shared" si="71"/>
        <v>0</v>
      </c>
      <c r="CD71" s="128">
        <f t="shared" si="71"/>
        <v>0</v>
      </c>
      <c r="CE71" s="129">
        <f t="shared" si="71"/>
        <v>0</v>
      </c>
      <c r="CF71" s="126">
        <f t="shared" si="71"/>
        <v>0</v>
      </c>
      <c r="CG71" s="127">
        <f t="shared" si="71"/>
        <v>0</v>
      </c>
      <c r="CH71" s="128">
        <f t="shared" si="71"/>
        <v>0</v>
      </c>
      <c r="CI71" s="126">
        <f t="shared" si="71"/>
        <v>0</v>
      </c>
      <c r="CJ71" s="132">
        <f t="shared" si="71"/>
        <v>0</v>
      </c>
      <c r="CK71" s="133">
        <f t="shared" si="71"/>
        <v>0</v>
      </c>
    </row>
    <row r="72" spans="1:89" x14ac:dyDescent="0.2">
      <c r="A72" s="244" t="s">
        <v>21</v>
      </c>
      <c r="B72" s="189">
        <v>818</v>
      </c>
      <c r="C72" s="190">
        <v>0</v>
      </c>
      <c r="D72" s="191">
        <v>193</v>
      </c>
      <c r="E72" s="192">
        <v>0</v>
      </c>
      <c r="F72" s="189">
        <v>167</v>
      </c>
      <c r="G72" s="193">
        <v>0</v>
      </c>
      <c r="H72" s="191">
        <v>320</v>
      </c>
      <c r="I72" s="192">
        <v>6</v>
      </c>
      <c r="J72" s="189">
        <v>9</v>
      </c>
      <c r="K72" s="193">
        <v>2</v>
      </c>
      <c r="L72" s="191">
        <v>6</v>
      </c>
      <c r="M72" s="189">
        <v>26</v>
      </c>
      <c r="N72" s="194">
        <v>63</v>
      </c>
      <c r="O72" s="195">
        <v>10</v>
      </c>
      <c r="P72" s="189">
        <v>26</v>
      </c>
      <c r="Q72" s="193">
        <v>16</v>
      </c>
      <c r="R72" s="191">
        <v>9</v>
      </c>
      <c r="S72" s="192">
        <v>25</v>
      </c>
      <c r="T72" s="189">
        <v>0</v>
      </c>
      <c r="U72" s="193">
        <v>0</v>
      </c>
      <c r="V72" s="191">
        <v>1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69">
        <f>B72+D72+F72+H72+J72+L72+N72+P72+R72+T72+V72+X72+Z72</f>
        <v>1612</v>
      </c>
      <c r="AC72" s="170">
        <f t="shared" ref="AC72:AC91" si="72">C72+E72+G72+I72+K72+M72+O72+Q72+S72+U72+W72+Y72+AA72</f>
        <v>85</v>
      </c>
      <c r="AE72" s="250" t="str">
        <f>$AE$10</f>
        <v>08:00 - 08:59</v>
      </c>
      <c r="AF72" s="123">
        <f>SUMIF($A$9:$A$32,$AE72,B$71:B$94)</f>
        <v>5558</v>
      </c>
      <c r="AG72" s="190">
        <f t="shared" si="70"/>
        <v>1082</v>
      </c>
      <c r="AH72" s="191">
        <f t="shared" si="70"/>
        <v>1471</v>
      </c>
      <c r="AI72" s="192">
        <f t="shared" si="70"/>
        <v>1163</v>
      </c>
      <c r="AJ72" s="189">
        <f t="shared" si="70"/>
        <v>681</v>
      </c>
      <c r="AK72" s="193">
        <f t="shared" si="70"/>
        <v>591</v>
      </c>
      <c r="AL72" s="191">
        <f t="shared" si="70"/>
        <v>1390</v>
      </c>
      <c r="AM72" s="192">
        <f t="shared" si="70"/>
        <v>2069</v>
      </c>
      <c r="AN72" s="189">
        <f t="shared" si="70"/>
        <v>210</v>
      </c>
      <c r="AO72" s="193">
        <f t="shared" si="70"/>
        <v>1082</v>
      </c>
      <c r="AP72" s="191">
        <f t="shared" si="70"/>
        <v>346</v>
      </c>
      <c r="AQ72" s="189">
        <f t="shared" si="70"/>
        <v>2824</v>
      </c>
      <c r="AR72" s="194">
        <f t="shared" si="70"/>
        <v>1520</v>
      </c>
      <c r="AS72" s="195">
        <f t="shared" si="70"/>
        <v>3285</v>
      </c>
      <c r="AT72" s="189">
        <f t="shared" si="70"/>
        <v>1083</v>
      </c>
      <c r="AU72" s="193">
        <f t="shared" si="70"/>
        <v>1574</v>
      </c>
      <c r="AV72" s="191">
        <f t="shared" si="70"/>
        <v>1463</v>
      </c>
      <c r="AW72" s="192">
        <f t="shared" si="70"/>
        <v>1390</v>
      </c>
      <c r="AX72" s="189">
        <f t="shared" si="70"/>
        <v>304</v>
      </c>
      <c r="AY72" s="193">
        <f t="shared" si="70"/>
        <v>1474</v>
      </c>
      <c r="AZ72" s="191">
        <f t="shared" si="70"/>
        <v>886</v>
      </c>
      <c r="BA72" s="192">
        <f t="shared" si="70"/>
        <v>2451</v>
      </c>
      <c r="BB72" s="189">
        <f t="shared" si="70"/>
        <v>1211</v>
      </c>
      <c r="BC72" s="193">
        <f t="shared" si="70"/>
        <v>1711</v>
      </c>
      <c r="BD72" s="191">
        <f t="shared" si="70"/>
        <v>4488</v>
      </c>
      <c r="BE72" s="189">
        <f t="shared" si="70"/>
        <v>2397</v>
      </c>
      <c r="BF72" s="169">
        <f>SUM(AF72,AH72,AJ72,AL72,AN72,AP72,AR72,AT72,AV72,AX72,AZ72,BB72,BD72)</f>
        <v>20611</v>
      </c>
      <c r="BG72" s="170">
        <f>SUM(AG72,AI72,AK72,AM72,AO72,AQ72,AS72,AU72,AW72,AY72,BA72,BC72,BE72)</f>
        <v>23093</v>
      </c>
      <c r="BI72" s="134" t="s">
        <v>21</v>
      </c>
      <c r="BJ72" s="126">
        <f t="shared" ref="BJ72:CK72" si="73">B72/B95</f>
        <v>1.3819902010474743E-2</v>
      </c>
      <c r="BK72" s="127">
        <f t="shared" si="73"/>
        <v>0</v>
      </c>
      <c r="BL72" s="128">
        <f t="shared" si="73"/>
        <v>8.3193241087977932E-3</v>
      </c>
      <c r="BM72" s="129">
        <f t="shared" si="73"/>
        <v>0</v>
      </c>
      <c r="BN72" s="126">
        <f t="shared" si="73"/>
        <v>1.4433880726015558E-2</v>
      </c>
      <c r="BO72" s="127">
        <f t="shared" si="73"/>
        <v>0</v>
      </c>
      <c r="BP72" s="128">
        <f t="shared" si="73"/>
        <v>1.0830202727857311E-2</v>
      </c>
      <c r="BQ72" s="129">
        <f t="shared" si="73"/>
        <v>1.5122873345935726E-4</v>
      </c>
      <c r="BR72" s="126">
        <f t="shared" si="73"/>
        <v>1.5241320914479255E-3</v>
      </c>
      <c r="BS72" s="127">
        <f t="shared" si="73"/>
        <v>2.631578947368421E-4</v>
      </c>
      <c r="BT72" s="128">
        <f t="shared" si="73"/>
        <v>5.3557082924216731E-4</v>
      </c>
      <c r="BU72" s="126">
        <f t="shared" si="73"/>
        <v>1.2161466860002806E-3</v>
      </c>
      <c r="BV72" s="130">
        <f t="shared" si="73"/>
        <v>2.4439444487547521E-3</v>
      </c>
      <c r="BW72" s="131">
        <f t="shared" si="73"/>
        <v>2.8658222043904399E-4</v>
      </c>
      <c r="BX72" s="126">
        <f t="shared" si="73"/>
        <v>1.677744079499258E-3</v>
      </c>
      <c r="BY72" s="127">
        <f t="shared" si="73"/>
        <v>8.1395940377473669E-4</v>
      </c>
      <c r="BZ72" s="128">
        <f t="shared" si="73"/>
        <v>4.4982007197121152E-4</v>
      </c>
      <c r="CA72" s="129">
        <f t="shared" si="73"/>
        <v>1.0507292060690119E-3</v>
      </c>
      <c r="CB72" s="126">
        <f t="shared" si="73"/>
        <v>0</v>
      </c>
      <c r="CC72" s="127">
        <f t="shared" si="73"/>
        <v>0</v>
      </c>
      <c r="CD72" s="128">
        <f t="shared" si="73"/>
        <v>4.131377814501136E-5</v>
      </c>
      <c r="CE72" s="129">
        <f t="shared" si="73"/>
        <v>0</v>
      </c>
      <c r="CF72" s="126">
        <f t="shared" si="73"/>
        <v>0</v>
      </c>
      <c r="CG72" s="127">
        <f t="shared" si="73"/>
        <v>0</v>
      </c>
      <c r="CH72" s="128">
        <f t="shared" si="73"/>
        <v>0</v>
      </c>
      <c r="CI72" s="126">
        <f t="shared" si="73"/>
        <v>0</v>
      </c>
      <c r="CJ72" s="132">
        <f t="shared" si="73"/>
        <v>5.1857642407455665E-3</v>
      </c>
      <c r="CK72" s="133">
        <f t="shared" si="73"/>
        <v>2.7377493767594065E-4</v>
      </c>
    </row>
    <row r="73" spans="1:89" ht="13.5" thickBot="1" x14ac:dyDescent="0.25">
      <c r="A73" s="245" t="s">
        <v>23</v>
      </c>
      <c r="B73" s="196">
        <v>3612</v>
      </c>
      <c r="C73" s="197">
        <v>1</v>
      </c>
      <c r="D73" s="198">
        <v>1314</v>
      </c>
      <c r="E73" s="199">
        <v>2</v>
      </c>
      <c r="F73" s="196">
        <v>542</v>
      </c>
      <c r="G73" s="200">
        <v>32</v>
      </c>
      <c r="H73" s="198">
        <v>1391</v>
      </c>
      <c r="I73" s="199">
        <v>279</v>
      </c>
      <c r="J73" s="196">
        <v>55</v>
      </c>
      <c r="K73" s="200">
        <v>78</v>
      </c>
      <c r="L73" s="198">
        <v>86</v>
      </c>
      <c r="M73" s="196">
        <v>491</v>
      </c>
      <c r="N73" s="201">
        <v>506</v>
      </c>
      <c r="O73" s="202">
        <v>864</v>
      </c>
      <c r="P73" s="196">
        <v>263</v>
      </c>
      <c r="Q73" s="200">
        <v>473</v>
      </c>
      <c r="R73" s="198">
        <v>384</v>
      </c>
      <c r="S73" s="199">
        <v>669</v>
      </c>
      <c r="T73" s="196">
        <v>78</v>
      </c>
      <c r="U73" s="200">
        <v>410</v>
      </c>
      <c r="V73" s="198">
        <v>210</v>
      </c>
      <c r="W73" s="199">
        <v>951</v>
      </c>
      <c r="X73" s="196">
        <v>350</v>
      </c>
      <c r="Y73" s="200">
        <v>538</v>
      </c>
      <c r="Z73" s="198">
        <v>1421</v>
      </c>
      <c r="AA73" s="196">
        <v>853</v>
      </c>
      <c r="AB73" s="169">
        <f>B73+D73+F73+H73+J73+L73+N73+P73+R73+T73+V73+X73+Z73</f>
        <v>10212</v>
      </c>
      <c r="AC73" s="170">
        <f t="shared" si="72"/>
        <v>5641</v>
      </c>
      <c r="AE73" s="249" t="str">
        <f>$AE$11</f>
        <v>09:00 - 09:59</v>
      </c>
      <c r="AF73" s="123">
        <f>SUMIF($A$9:$A$32,$AE73,B$71:B$94)</f>
        <v>4440</v>
      </c>
      <c r="AG73" s="197">
        <f t="shared" si="70"/>
        <v>1155</v>
      </c>
      <c r="AH73" s="198">
        <f t="shared" si="70"/>
        <v>1429</v>
      </c>
      <c r="AI73" s="199">
        <f t="shared" si="70"/>
        <v>971</v>
      </c>
      <c r="AJ73" s="196">
        <f t="shared" si="70"/>
        <v>615</v>
      </c>
      <c r="AK73" s="200">
        <f t="shared" si="70"/>
        <v>444</v>
      </c>
      <c r="AL73" s="198">
        <f t="shared" si="70"/>
        <v>1590</v>
      </c>
      <c r="AM73" s="199">
        <f t="shared" si="70"/>
        <v>1800</v>
      </c>
      <c r="AN73" s="196">
        <f t="shared" si="70"/>
        <v>239</v>
      </c>
      <c r="AO73" s="200">
        <f t="shared" si="70"/>
        <v>880</v>
      </c>
      <c r="AP73" s="198">
        <f t="shared" si="70"/>
        <v>362</v>
      </c>
      <c r="AQ73" s="196">
        <f t="shared" si="70"/>
        <v>1839</v>
      </c>
      <c r="AR73" s="201">
        <f t="shared" si="70"/>
        <v>1357</v>
      </c>
      <c r="AS73" s="202">
        <f t="shared" si="70"/>
        <v>2684</v>
      </c>
      <c r="AT73" s="196">
        <f t="shared" si="70"/>
        <v>845</v>
      </c>
      <c r="AU73" s="200">
        <f t="shared" si="70"/>
        <v>1299</v>
      </c>
      <c r="AV73" s="198">
        <f t="shared" si="70"/>
        <v>1314</v>
      </c>
      <c r="AW73" s="199">
        <f t="shared" si="70"/>
        <v>1306</v>
      </c>
      <c r="AX73" s="196">
        <f t="shared" si="70"/>
        <v>294</v>
      </c>
      <c r="AY73" s="200">
        <f t="shared" si="70"/>
        <v>1011</v>
      </c>
      <c r="AZ73" s="198">
        <f t="shared" si="70"/>
        <v>694</v>
      </c>
      <c r="BA73" s="199">
        <f t="shared" si="70"/>
        <v>2371</v>
      </c>
      <c r="BB73" s="196">
        <f t="shared" si="70"/>
        <v>1057</v>
      </c>
      <c r="BC73" s="200">
        <f t="shared" si="70"/>
        <v>1205</v>
      </c>
      <c r="BD73" s="198">
        <f t="shared" si="70"/>
        <v>3753</v>
      </c>
      <c r="BE73" s="196">
        <f t="shared" si="70"/>
        <v>2303</v>
      </c>
      <c r="BF73" s="169">
        <f>SUM(AF73,AH73,AJ73,AL73,AN73,AP73,AR73,AT73,AV73,AX73,AZ73,BB73,BD73)</f>
        <v>17989</v>
      </c>
      <c r="BG73" s="170">
        <f>SUM(AG73,AI73,AK73,AM73,AO73,AQ73,AS73,AU73,AW73,AY73,BA73,BC73,BE73)</f>
        <v>19268</v>
      </c>
      <c r="BI73" s="143" t="s">
        <v>23</v>
      </c>
      <c r="BJ73" s="126">
        <f t="shared" ref="BJ73:CK73" si="74">B73/B95</f>
        <v>6.1023821591485047E-2</v>
      </c>
      <c r="BK73" s="127">
        <f t="shared" si="74"/>
        <v>2.8468129928544993E-5</v>
      </c>
      <c r="BL73" s="128">
        <f t="shared" si="74"/>
        <v>5.6640372429846111E-2</v>
      </c>
      <c r="BM73" s="129">
        <f t="shared" si="74"/>
        <v>1.0718113612004287E-4</v>
      </c>
      <c r="BN73" s="126">
        <f t="shared" si="74"/>
        <v>4.6845289541918758E-2</v>
      </c>
      <c r="BO73" s="127">
        <f t="shared" si="74"/>
        <v>4.4969083754918494E-3</v>
      </c>
      <c r="BP73" s="128">
        <f t="shared" si="74"/>
        <v>4.7077537482654752E-2</v>
      </c>
      <c r="BQ73" s="129">
        <f t="shared" si="74"/>
        <v>7.0321361058601137E-3</v>
      </c>
      <c r="BR73" s="126">
        <f t="shared" si="74"/>
        <v>9.3141405588484331E-3</v>
      </c>
      <c r="BS73" s="127">
        <f t="shared" si="74"/>
        <v>1.0263157894736842E-2</v>
      </c>
      <c r="BT73" s="128">
        <f t="shared" si="74"/>
        <v>7.6765152191377306E-3</v>
      </c>
      <c r="BU73" s="126">
        <f t="shared" si="74"/>
        <v>2.2966462416389916E-2</v>
      </c>
      <c r="BV73" s="130">
        <f t="shared" si="74"/>
        <v>1.9629141128093722E-2</v>
      </c>
      <c r="BW73" s="131">
        <f t="shared" si="74"/>
        <v>2.4760703845933398E-2</v>
      </c>
      <c r="BX73" s="126">
        <f t="shared" si="74"/>
        <v>1.6971026650319417E-2</v>
      </c>
      <c r="BY73" s="127">
        <f t="shared" si="74"/>
        <v>2.4062674874090653E-2</v>
      </c>
      <c r="BZ73" s="128">
        <f t="shared" si="74"/>
        <v>1.9192323070771691E-2</v>
      </c>
      <c r="CA73" s="129">
        <f t="shared" si="74"/>
        <v>2.8117513554406757E-2</v>
      </c>
      <c r="CB73" s="126">
        <f t="shared" si="74"/>
        <v>9.1409820696120945E-3</v>
      </c>
      <c r="CC73" s="127">
        <f t="shared" si="74"/>
        <v>3.6797702387363129E-2</v>
      </c>
      <c r="CD73" s="128">
        <f t="shared" si="74"/>
        <v>8.6758934104523861E-3</v>
      </c>
      <c r="CE73" s="129">
        <f t="shared" si="74"/>
        <v>3.2192545953082158E-2</v>
      </c>
      <c r="CF73" s="126">
        <f t="shared" si="74"/>
        <v>1.607569355135036E-2</v>
      </c>
      <c r="CG73" s="127">
        <f t="shared" si="74"/>
        <v>3.616077429762065E-2</v>
      </c>
      <c r="CH73" s="128">
        <f t="shared" si="74"/>
        <v>2.6100213062963781E-2</v>
      </c>
      <c r="CI73" s="126">
        <f t="shared" si="74"/>
        <v>1.8144303582064154E-2</v>
      </c>
      <c r="CJ73" s="132">
        <f t="shared" si="74"/>
        <v>3.2851752125616453E-2</v>
      </c>
      <c r="CK73" s="133">
        <f t="shared" si="74"/>
        <v>1.8168993216823307E-2</v>
      </c>
    </row>
    <row r="74" spans="1:89" ht="14.25" thickTop="1" thickBot="1" x14ac:dyDescent="0.25">
      <c r="A74" s="244" t="s">
        <v>25</v>
      </c>
      <c r="B74" s="189">
        <v>6824</v>
      </c>
      <c r="C74" s="190">
        <v>643</v>
      </c>
      <c r="D74" s="191">
        <v>2130</v>
      </c>
      <c r="E74" s="192">
        <v>691</v>
      </c>
      <c r="F74" s="189">
        <v>835</v>
      </c>
      <c r="G74" s="193">
        <v>324</v>
      </c>
      <c r="H74" s="191">
        <v>1258</v>
      </c>
      <c r="I74" s="192">
        <v>1130</v>
      </c>
      <c r="J74" s="189">
        <v>179</v>
      </c>
      <c r="K74" s="193">
        <v>402</v>
      </c>
      <c r="L74" s="191">
        <v>334</v>
      </c>
      <c r="M74" s="189">
        <v>1092</v>
      </c>
      <c r="N74" s="194">
        <v>1173</v>
      </c>
      <c r="O74" s="195">
        <v>1735</v>
      </c>
      <c r="P74" s="189">
        <v>842</v>
      </c>
      <c r="Q74" s="193">
        <v>948</v>
      </c>
      <c r="R74" s="191">
        <v>1039</v>
      </c>
      <c r="S74" s="192">
        <v>1307</v>
      </c>
      <c r="T74" s="189">
        <v>302</v>
      </c>
      <c r="U74" s="193">
        <v>975</v>
      </c>
      <c r="V74" s="191">
        <v>766</v>
      </c>
      <c r="W74" s="192">
        <v>1806</v>
      </c>
      <c r="X74" s="189">
        <v>1144</v>
      </c>
      <c r="Y74" s="193">
        <v>1077</v>
      </c>
      <c r="Z74" s="191">
        <v>3105</v>
      </c>
      <c r="AA74" s="189">
        <v>1595</v>
      </c>
      <c r="AB74" s="169">
        <f>B74+D74+F74+H74+J74+L74+N74+P74+R74+T74+V74+X74+Z74</f>
        <v>19931</v>
      </c>
      <c r="AC74" s="170">
        <f t="shared" si="72"/>
        <v>13725</v>
      </c>
      <c r="AE74" s="299" t="s">
        <v>26</v>
      </c>
      <c r="AF74" s="18">
        <f t="shared" ref="AF74:BG74" si="75">SUM(AF71:AF73)</f>
        <v>15710</v>
      </c>
      <c r="AG74" s="19">
        <f t="shared" si="75"/>
        <v>3252</v>
      </c>
      <c r="AH74" s="18">
        <f t="shared" si="75"/>
        <v>4578</v>
      </c>
      <c r="AI74" s="19">
        <f t="shared" si="75"/>
        <v>3464</v>
      </c>
      <c r="AJ74" s="18">
        <f t="shared" si="75"/>
        <v>2125</v>
      </c>
      <c r="AK74" s="19">
        <f t="shared" si="75"/>
        <v>1663</v>
      </c>
      <c r="AL74" s="18">
        <f t="shared" si="75"/>
        <v>4295</v>
      </c>
      <c r="AM74" s="19">
        <f t="shared" si="75"/>
        <v>5399</v>
      </c>
      <c r="AN74" s="18">
        <f t="shared" si="75"/>
        <v>767</v>
      </c>
      <c r="AO74" s="19">
        <f t="shared" si="75"/>
        <v>2851</v>
      </c>
      <c r="AP74" s="18">
        <f t="shared" si="75"/>
        <v>1152</v>
      </c>
      <c r="AQ74" s="19">
        <f t="shared" si="75"/>
        <v>6861</v>
      </c>
      <c r="AR74" s="18">
        <f t="shared" si="75"/>
        <v>4609</v>
      </c>
      <c r="AS74" s="19">
        <f t="shared" si="75"/>
        <v>8861</v>
      </c>
      <c r="AT74" s="18">
        <f t="shared" si="75"/>
        <v>3217</v>
      </c>
      <c r="AU74" s="19">
        <f t="shared" si="75"/>
        <v>4493</v>
      </c>
      <c r="AV74" s="18">
        <f t="shared" si="75"/>
        <v>4405</v>
      </c>
      <c r="AW74" s="19">
        <f t="shared" si="75"/>
        <v>4424</v>
      </c>
      <c r="AX74" s="18">
        <f t="shared" si="75"/>
        <v>946</v>
      </c>
      <c r="AY74" s="19">
        <f t="shared" si="75"/>
        <v>4317</v>
      </c>
      <c r="AZ74" s="18">
        <f t="shared" si="75"/>
        <v>2673</v>
      </c>
      <c r="BA74" s="19">
        <f t="shared" si="75"/>
        <v>7499</v>
      </c>
      <c r="BB74" s="18">
        <f t="shared" si="75"/>
        <v>3690</v>
      </c>
      <c r="BC74" s="19">
        <f t="shared" si="75"/>
        <v>4689</v>
      </c>
      <c r="BD74" s="18">
        <f t="shared" si="75"/>
        <v>13077</v>
      </c>
      <c r="BE74" s="19">
        <f t="shared" si="75"/>
        <v>7250</v>
      </c>
      <c r="BF74" s="171">
        <f t="shared" si="75"/>
        <v>61244</v>
      </c>
      <c r="BG74" s="172">
        <f t="shared" si="75"/>
        <v>65023</v>
      </c>
      <c r="BI74" s="134" t="s">
        <v>25</v>
      </c>
      <c r="BJ74" s="126">
        <f t="shared" ref="BJ74:CK74" si="76">B74/B95</f>
        <v>0.11528974488933942</v>
      </c>
      <c r="BK74" s="127">
        <f t="shared" si="76"/>
        <v>1.8305007544054432E-2</v>
      </c>
      <c r="BL74" s="128">
        <f t="shared" si="76"/>
        <v>9.1814302340618131E-2</v>
      </c>
      <c r="BM74" s="129">
        <f t="shared" si="76"/>
        <v>3.7031082529474811E-2</v>
      </c>
      <c r="BN74" s="126">
        <f t="shared" si="76"/>
        <v>7.2169403630077789E-2</v>
      </c>
      <c r="BO74" s="127">
        <f t="shared" si="76"/>
        <v>4.5531197301854974E-2</v>
      </c>
      <c r="BP74" s="128">
        <f t="shared" si="76"/>
        <v>4.2576234473889057E-2</v>
      </c>
      <c r="BQ74" s="129">
        <f t="shared" si="76"/>
        <v>2.8481411468178956E-2</v>
      </c>
      <c r="BR74" s="126">
        <f t="shared" si="76"/>
        <v>3.0313293818797628E-2</v>
      </c>
      <c r="BS74" s="127">
        <f t="shared" si="76"/>
        <v>5.2894736842105265E-2</v>
      </c>
      <c r="BT74" s="128">
        <f t="shared" si="76"/>
        <v>2.981344282781398E-2</v>
      </c>
      <c r="BU74" s="126">
        <f t="shared" si="76"/>
        <v>5.1078160812011789E-2</v>
      </c>
      <c r="BV74" s="130">
        <f t="shared" si="76"/>
        <v>4.5503918069671814E-2</v>
      </c>
      <c r="BW74" s="131">
        <f t="shared" si="76"/>
        <v>4.9722015246174124E-2</v>
      </c>
      <c r="BX74" s="126">
        <f t="shared" si="76"/>
        <v>5.4333096728399047E-2</v>
      </c>
      <c r="BY74" s="127">
        <f t="shared" si="76"/>
        <v>4.8227094673653152E-2</v>
      </c>
      <c r="BZ74" s="128">
        <f t="shared" si="76"/>
        <v>5.192922830867653E-2</v>
      </c>
      <c r="CA74" s="129">
        <f t="shared" si="76"/>
        <v>5.4932122893287944E-2</v>
      </c>
      <c r="CB74" s="126">
        <f t="shared" si="76"/>
        <v>3.5392007500292977E-2</v>
      </c>
      <c r="CC74" s="127">
        <f t="shared" si="76"/>
        <v>8.7506731287022077E-2</v>
      </c>
      <c r="CD74" s="128">
        <f t="shared" si="76"/>
        <v>3.1646354059078702E-2</v>
      </c>
      <c r="CE74" s="129">
        <f t="shared" si="76"/>
        <v>6.1135371179039298E-2</v>
      </c>
      <c r="CF74" s="126">
        <f t="shared" si="76"/>
        <v>5.2544552636413742E-2</v>
      </c>
      <c r="CG74" s="127">
        <f t="shared" si="76"/>
        <v>7.2388761930366988E-2</v>
      </c>
      <c r="CH74" s="128">
        <f t="shared" si="76"/>
        <v>5.7031077804716772E-2</v>
      </c>
      <c r="CI74" s="126">
        <f t="shared" si="76"/>
        <v>3.3927507870330977E-2</v>
      </c>
      <c r="CJ74" s="132">
        <f t="shared" si="76"/>
        <v>6.4117535410856005E-2</v>
      </c>
      <c r="CK74" s="133">
        <f t="shared" si="76"/>
        <v>4.4206600230615123E-2</v>
      </c>
    </row>
    <row r="75" spans="1:89" ht="13.5" thickTop="1" x14ac:dyDescent="0.2">
      <c r="A75" s="245" t="s">
        <v>20</v>
      </c>
      <c r="B75" s="196">
        <v>5712</v>
      </c>
      <c r="C75" s="197">
        <v>1015</v>
      </c>
      <c r="D75" s="198">
        <v>1678</v>
      </c>
      <c r="E75" s="199">
        <v>1330</v>
      </c>
      <c r="F75" s="196">
        <v>829</v>
      </c>
      <c r="G75" s="200">
        <v>628</v>
      </c>
      <c r="H75" s="198">
        <v>1315</v>
      </c>
      <c r="I75" s="199">
        <v>1530</v>
      </c>
      <c r="J75" s="196">
        <v>318</v>
      </c>
      <c r="K75" s="200">
        <v>889</v>
      </c>
      <c r="L75" s="198">
        <v>444</v>
      </c>
      <c r="M75" s="196">
        <v>2198</v>
      </c>
      <c r="N75" s="201">
        <v>1732</v>
      </c>
      <c r="O75" s="202">
        <v>2892</v>
      </c>
      <c r="P75" s="196">
        <v>1289</v>
      </c>
      <c r="Q75" s="200">
        <v>1620</v>
      </c>
      <c r="R75" s="198">
        <v>1628</v>
      </c>
      <c r="S75" s="199">
        <v>1728</v>
      </c>
      <c r="T75" s="196">
        <v>348</v>
      </c>
      <c r="U75" s="200">
        <v>1832</v>
      </c>
      <c r="V75" s="198">
        <v>1093</v>
      </c>
      <c r="W75" s="199">
        <v>2677</v>
      </c>
      <c r="X75" s="196">
        <v>1422</v>
      </c>
      <c r="Y75" s="200">
        <v>1773</v>
      </c>
      <c r="Z75" s="198">
        <v>4836</v>
      </c>
      <c r="AA75" s="196">
        <v>2550</v>
      </c>
      <c r="AB75" s="169">
        <f t="shared" ref="AB75:AB91" si="77">B75+D75+F75+H75+J75+L75+N75+P75+R75+T75+V75+X75+Z75</f>
        <v>22644</v>
      </c>
      <c r="AC75" s="170">
        <f t="shared" si="72"/>
        <v>22662</v>
      </c>
      <c r="BI75" s="143" t="s">
        <v>20</v>
      </c>
      <c r="BJ75" s="126">
        <f t="shared" ref="BJ75:CK75" si="78">B75/B95</f>
        <v>9.6502787633046122E-2</v>
      </c>
      <c r="BK75" s="127">
        <f t="shared" si="78"/>
        <v>2.8895151877473168E-2</v>
      </c>
      <c r="BL75" s="128">
        <f t="shared" si="78"/>
        <v>7.2330703909651281E-2</v>
      </c>
      <c r="BM75" s="129">
        <f t="shared" si="78"/>
        <v>7.1275455519828515E-2</v>
      </c>
      <c r="BN75" s="126">
        <f t="shared" si="78"/>
        <v>7.1650821089023334E-2</v>
      </c>
      <c r="BO75" s="127">
        <f t="shared" si="78"/>
        <v>8.825182686902755E-2</v>
      </c>
      <c r="BP75" s="128">
        <f t="shared" si="78"/>
        <v>4.450536433478864E-2</v>
      </c>
      <c r="BQ75" s="129">
        <f t="shared" si="78"/>
        <v>3.8563327032136108E-2</v>
      </c>
      <c r="BR75" s="126">
        <f t="shared" si="78"/>
        <v>5.3852667231160035E-2</v>
      </c>
      <c r="BS75" s="127">
        <f t="shared" si="78"/>
        <v>0.11697368421052631</v>
      </c>
      <c r="BT75" s="128">
        <f t="shared" si="78"/>
        <v>3.9632241363920379E-2</v>
      </c>
      <c r="BU75" s="126">
        <f t="shared" si="78"/>
        <v>0.10281116983956219</v>
      </c>
      <c r="BV75" s="130">
        <f t="shared" si="78"/>
        <v>6.7189075956241753E-2</v>
      </c>
      <c r="BW75" s="131">
        <f t="shared" si="78"/>
        <v>8.2879578150971508E-2</v>
      </c>
      <c r="BX75" s="126">
        <f t="shared" si="78"/>
        <v>8.3177389172097826E-2</v>
      </c>
      <c r="BY75" s="127">
        <f t="shared" si="78"/>
        <v>8.2413389632192094E-2</v>
      </c>
      <c r="BZ75" s="128">
        <f t="shared" si="78"/>
        <v>8.1367453018792488E-2</v>
      </c>
      <c r="CA75" s="129">
        <f t="shared" si="78"/>
        <v>7.2626402723490108E-2</v>
      </c>
      <c r="CB75" s="126">
        <f t="shared" si="78"/>
        <v>4.0782843079807805E-2</v>
      </c>
      <c r="CC75" s="127">
        <f t="shared" si="78"/>
        <v>0.16442290432597378</v>
      </c>
      <c r="CD75" s="128">
        <f t="shared" si="78"/>
        <v>4.5155959512497415E-2</v>
      </c>
      <c r="CE75" s="129">
        <f t="shared" si="78"/>
        <v>9.0619816526183949E-2</v>
      </c>
      <c r="CF75" s="126">
        <f t="shared" si="78"/>
        <v>6.5313246371486319E-2</v>
      </c>
      <c r="CG75" s="127">
        <f t="shared" si="78"/>
        <v>0.11916924317784648</v>
      </c>
      <c r="CH75" s="128">
        <f t="shared" si="78"/>
        <v>8.882521489971347E-2</v>
      </c>
      <c r="CI75" s="126">
        <f t="shared" si="78"/>
        <v>5.4241470262911595E-2</v>
      </c>
      <c r="CJ75" s="132">
        <f t="shared" si="78"/>
        <v>7.2845189495932133E-2</v>
      </c>
      <c r="CK75" s="133">
        <f t="shared" si="78"/>
        <v>7.2991619266025501E-2</v>
      </c>
    </row>
    <row r="76" spans="1:89" ht="13.5" thickBot="1" x14ac:dyDescent="0.25">
      <c r="A76" s="244" t="s">
        <v>22</v>
      </c>
      <c r="B76" s="189">
        <v>5558</v>
      </c>
      <c r="C76" s="190">
        <v>1082</v>
      </c>
      <c r="D76" s="191">
        <v>1471</v>
      </c>
      <c r="E76" s="192">
        <v>1163</v>
      </c>
      <c r="F76" s="189">
        <v>681</v>
      </c>
      <c r="G76" s="193">
        <v>591</v>
      </c>
      <c r="H76" s="191">
        <v>1390</v>
      </c>
      <c r="I76" s="192">
        <v>2069</v>
      </c>
      <c r="J76" s="189">
        <v>210</v>
      </c>
      <c r="K76" s="193">
        <v>1082</v>
      </c>
      <c r="L76" s="191">
        <v>346</v>
      </c>
      <c r="M76" s="189">
        <v>2824</v>
      </c>
      <c r="N76" s="194">
        <v>1520</v>
      </c>
      <c r="O76" s="195">
        <v>3285</v>
      </c>
      <c r="P76" s="189">
        <v>1083</v>
      </c>
      <c r="Q76" s="193">
        <v>1574</v>
      </c>
      <c r="R76" s="191">
        <v>1463</v>
      </c>
      <c r="S76" s="192">
        <v>1390</v>
      </c>
      <c r="T76" s="189">
        <v>304</v>
      </c>
      <c r="U76" s="193">
        <v>1474</v>
      </c>
      <c r="V76" s="191">
        <v>886</v>
      </c>
      <c r="W76" s="192">
        <v>2451</v>
      </c>
      <c r="X76" s="189">
        <v>1211</v>
      </c>
      <c r="Y76" s="193">
        <v>1711</v>
      </c>
      <c r="Z76" s="191">
        <v>4488</v>
      </c>
      <c r="AA76" s="189">
        <v>2397</v>
      </c>
      <c r="AB76" s="169">
        <f t="shared" si="77"/>
        <v>20611</v>
      </c>
      <c r="AC76" s="170">
        <f t="shared" si="72"/>
        <v>23093</v>
      </c>
      <c r="AE76" s="242" t="s">
        <v>27</v>
      </c>
      <c r="BI76" s="134" t="s">
        <v>22</v>
      </c>
      <c r="BJ76" s="126">
        <f t="shared" ref="BJ76:CK76" si="79">B76/B95</f>
        <v>9.3900996789998317E-2</v>
      </c>
      <c r="BK76" s="127">
        <f t="shared" si="79"/>
        <v>3.0802516582685683E-2</v>
      </c>
      <c r="BL76" s="128">
        <f t="shared" si="79"/>
        <v>6.3407905513168675E-2</v>
      </c>
      <c r="BM76" s="129">
        <f t="shared" si="79"/>
        <v>6.2325830653804933E-2</v>
      </c>
      <c r="BN76" s="126">
        <f t="shared" si="79"/>
        <v>5.8859118409680208E-2</v>
      </c>
      <c r="BO76" s="127">
        <f t="shared" si="79"/>
        <v>8.3052276559865093E-2</v>
      </c>
      <c r="BP76" s="128">
        <f t="shared" si="79"/>
        <v>4.7043693099130202E-2</v>
      </c>
      <c r="BQ76" s="129">
        <f t="shared" si="79"/>
        <v>5.2148708254568368E-2</v>
      </c>
      <c r="BR76" s="126">
        <f t="shared" si="79"/>
        <v>3.556308213378493E-2</v>
      </c>
      <c r="BS76" s="127">
        <f t="shared" si="79"/>
        <v>0.14236842105263159</v>
      </c>
      <c r="BT76" s="128">
        <f t="shared" si="79"/>
        <v>3.0884584486298314E-2</v>
      </c>
      <c r="BU76" s="126">
        <f t="shared" si="79"/>
        <v>0.13209224004864586</v>
      </c>
      <c r="BV76" s="130">
        <f t="shared" si="79"/>
        <v>5.896500892233688E-2</v>
      </c>
      <c r="BW76" s="131">
        <f t="shared" si="79"/>
        <v>9.4142259414225937E-2</v>
      </c>
      <c r="BX76" s="126">
        <f t="shared" si="79"/>
        <v>6.9884493772988318E-2</v>
      </c>
      <c r="BY76" s="127">
        <f t="shared" si="79"/>
        <v>8.007325634633973E-2</v>
      </c>
      <c r="BZ76" s="128">
        <f t="shared" si="79"/>
        <v>7.3120751699320266E-2</v>
      </c>
      <c r="CA76" s="129">
        <f t="shared" si="79"/>
        <v>5.8420543857437064E-2</v>
      </c>
      <c r="CB76" s="126">
        <f t="shared" si="79"/>
        <v>3.5626391655924058E-2</v>
      </c>
      <c r="CC76" s="127">
        <f t="shared" si="79"/>
        <v>0.13229222760725184</v>
      </c>
      <c r="CD76" s="128">
        <f t="shared" si="79"/>
        <v>3.6604007436480068E-2</v>
      </c>
      <c r="CE76" s="129">
        <f t="shared" si="79"/>
        <v>8.296943231441048E-2</v>
      </c>
      <c r="CF76" s="126">
        <f t="shared" si="79"/>
        <v>5.5621899687672241E-2</v>
      </c>
      <c r="CG76" s="127">
        <f t="shared" si="79"/>
        <v>0.11500201640005377</v>
      </c>
      <c r="CH76" s="128">
        <f t="shared" si="79"/>
        <v>8.2433325986334585E-2</v>
      </c>
      <c r="CI76" s="126">
        <f t="shared" si="79"/>
        <v>5.0986982047136899E-2</v>
      </c>
      <c r="CJ76" s="132">
        <f t="shared" si="79"/>
        <v>6.6305078638962081E-2</v>
      </c>
      <c r="CK76" s="133">
        <f t="shared" si="79"/>
        <v>7.4379819244123499E-2</v>
      </c>
    </row>
    <row r="77" spans="1:89" ht="14.25" thickTop="1" thickBot="1" x14ac:dyDescent="0.25">
      <c r="A77" s="245" t="s">
        <v>24</v>
      </c>
      <c r="B77" s="196">
        <v>4440</v>
      </c>
      <c r="C77" s="197">
        <v>1155</v>
      </c>
      <c r="D77" s="198">
        <v>1429</v>
      </c>
      <c r="E77" s="199">
        <v>971</v>
      </c>
      <c r="F77" s="196">
        <v>615</v>
      </c>
      <c r="G77" s="200">
        <v>444</v>
      </c>
      <c r="H77" s="198">
        <v>1590</v>
      </c>
      <c r="I77" s="199">
        <v>1800</v>
      </c>
      <c r="J77" s="196">
        <v>239</v>
      </c>
      <c r="K77" s="200">
        <v>880</v>
      </c>
      <c r="L77" s="198">
        <v>362</v>
      </c>
      <c r="M77" s="196">
        <v>1839</v>
      </c>
      <c r="N77" s="201">
        <v>1357</v>
      </c>
      <c r="O77" s="202">
        <v>2684</v>
      </c>
      <c r="P77" s="196">
        <v>845</v>
      </c>
      <c r="Q77" s="200">
        <v>1299</v>
      </c>
      <c r="R77" s="198">
        <v>1314</v>
      </c>
      <c r="S77" s="199">
        <v>1306</v>
      </c>
      <c r="T77" s="196">
        <v>294</v>
      </c>
      <c r="U77" s="200">
        <v>1011</v>
      </c>
      <c r="V77" s="198">
        <v>694</v>
      </c>
      <c r="W77" s="199">
        <v>2371</v>
      </c>
      <c r="X77" s="196">
        <v>1057</v>
      </c>
      <c r="Y77" s="200">
        <v>1205</v>
      </c>
      <c r="Z77" s="198">
        <v>3753</v>
      </c>
      <c r="AA77" s="196">
        <v>2303</v>
      </c>
      <c r="AB77" s="169">
        <f t="shared" si="77"/>
        <v>17989</v>
      </c>
      <c r="AC77" s="170">
        <f t="shared" si="72"/>
        <v>19268</v>
      </c>
      <c r="AE77" s="302" t="s">
        <v>2</v>
      </c>
      <c r="AF77" s="304" t="s">
        <v>3</v>
      </c>
      <c r="AG77" s="305"/>
      <c r="AH77" s="304" t="s">
        <v>4</v>
      </c>
      <c r="AI77" s="305"/>
      <c r="AJ77" s="304" t="s">
        <v>5</v>
      </c>
      <c r="AK77" s="305"/>
      <c r="AL77" s="304" t="s">
        <v>6</v>
      </c>
      <c r="AM77" s="305"/>
      <c r="AN77" s="304" t="s">
        <v>7</v>
      </c>
      <c r="AO77" s="305"/>
      <c r="AP77" s="304" t="s">
        <v>8</v>
      </c>
      <c r="AQ77" s="305"/>
      <c r="AR77" s="304" t="s">
        <v>9</v>
      </c>
      <c r="AS77" s="305"/>
      <c r="AT77" s="304" t="s">
        <v>10</v>
      </c>
      <c r="AU77" s="305"/>
      <c r="AV77" s="304" t="s">
        <v>11</v>
      </c>
      <c r="AW77" s="305"/>
      <c r="AX77" s="304" t="s">
        <v>12</v>
      </c>
      <c r="AY77" s="305"/>
      <c r="AZ77" s="304" t="s">
        <v>13</v>
      </c>
      <c r="BA77" s="305"/>
      <c r="BB77" s="304" t="s">
        <v>14</v>
      </c>
      <c r="BC77" s="305"/>
      <c r="BD77" s="307" t="s">
        <v>15</v>
      </c>
      <c r="BE77" s="308"/>
      <c r="BF77" s="309" t="s">
        <v>16</v>
      </c>
      <c r="BG77" s="310"/>
      <c r="BI77" s="143" t="s">
        <v>24</v>
      </c>
      <c r="BJ77" s="126">
        <f t="shared" ref="BJ77:CK77" si="80">B77/B95</f>
        <v>7.5012671059300554E-2</v>
      </c>
      <c r="BK77" s="127">
        <f t="shared" si="80"/>
        <v>3.2880690067469465E-2</v>
      </c>
      <c r="BL77" s="128">
        <f t="shared" si="80"/>
        <v>6.1597482650114228E-2</v>
      </c>
      <c r="BM77" s="129">
        <f t="shared" si="80"/>
        <v>5.2036441586280811E-2</v>
      </c>
      <c r="BN77" s="126">
        <f t="shared" si="80"/>
        <v>5.3154710458081247E-2</v>
      </c>
      <c r="BO77" s="127">
        <f t="shared" si="80"/>
        <v>6.2394603709949412E-2</v>
      </c>
      <c r="BP77" s="128">
        <f t="shared" si="80"/>
        <v>5.3812569804041019E-2</v>
      </c>
      <c r="BQ77" s="129">
        <f t="shared" si="80"/>
        <v>4.5368620037807186E-2</v>
      </c>
      <c r="BR77" s="126">
        <f t="shared" si="80"/>
        <v>4.0474174428450464E-2</v>
      </c>
      <c r="BS77" s="127">
        <f t="shared" si="80"/>
        <v>0.11578947368421053</v>
      </c>
      <c r="BT77" s="128">
        <f t="shared" si="80"/>
        <v>3.2312773364277424E-2</v>
      </c>
      <c r="BU77" s="126">
        <f t="shared" si="80"/>
        <v>8.6018990598250619E-2</v>
      </c>
      <c r="BV77" s="130">
        <f t="shared" si="80"/>
        <v>5.2641787570796801E-2</v>
      </c>
      <c r="BW77" s="131">
        <f t="shared" si="80"/>
        <v>7.6918667965839405E-2</v>
      </c>
      <c r="BX77" s="126">
        <f t="shared" si="80"/>
        <v>5.452668258372588E-2</v>
      </c>
      <c r="BY77" s="127">
        <f t="shared" si="80"/>
        <v>6.6083329093961432E-2</v>
      </c>
      <c r="BZ77" s="128">
        <f t="shared" si="80"/>
        <v>6.5673730507796887E-2</v>
      </c>
      <c r="CA77" s="129">
        <f t="shared" si="80"/>
        <v>5.4890093725045185E-2</v>
      </c>
      <c r="CB77" s="126">
        <f t="shared" si="80"/>
        <v>3.4454470877768664E-2</v>
      </c>
      <c r="CC77" s="127">
        <f t="shared" si="80"/>
        <v>9.0737749057619818E-2</v>
      </c>
      <c r="CD77" s="128">
        <f t="shared" si="80"/>
        <v>2.8671762032637885E-2</v>
      </c>
      <c r="CE77" s="129">
        <f t="shared" si="80"/>
        <v>8.0261331708472966E-2</v>
      </c>
      <c r="CF77" s="126">
        <f t="shared" si="80"/>
        <v>4.8548594525078079E-2</v>
      </c>
      <c r="CG77" s="127">
        <f t="shared" si="80"/>
        <v>8.0992068826455169E-2</v>
      </c>
      <c r="CH77" s="128">
        <f t="shared" si="80"/>
        <v>6.8933215781353321E-2</v>
      </c>
      <c r="CI77" s="126">
        <f t="shared" si="80"/>
        <v>4.898749255509232E-2</v>
      </c>
      <c r="CJ77" s="132">
        <f t="shared" si="80"/>
        <v>5.7870169309411905E-2</v>
      </c>
      <c r="CK77" s="133">
        <f t="shared" si="80"/>
        <v>6.2059947048706175E-2</v>
      </c>
    </row>
    <row r="78" spans="1:89" ht="15" thickTop="1" thickBot="1" x14ac:dyDescent="0.3">
      <c r="A78" s="244" t="s">
        <v>28</v>
      </c>
      <c r="B78" s="189">
        <v>3934</v>
      </c>
      <c r="C78" s="190">
        <v>1473</v>
      </c>
      <c r="D78" s="191">
        <v>1500</v>
      </c>
      <c r="E78" s="192">
        <v>849</v>
      </c>
      <c r="F78" s="189">
        <v>645</v>
      </c>
      <c r="G78" s="193">
        <v>396</v>
      </c>
      <c r="H78" s="191">
        <v>1813</v>
      </c>
      <c r="I78" s="192">
        <v>1996</v>
      </c>
      <c r="J78" s="189">
        <v>314</v>
      </c>
      <c r="K78" s="193">
        <v>709</v>
      </c>
      <c r="L78" s="191">
        <v>364</v>
      </c>
      <c r="M78" s="189">
        <v>1658</v>
      </c>
      <c r="N78" s="194">
        <v>1293</v>
      </c>
      <c r="O78" s="195">
        <v>2544</v>
      </c>
      <c r="P78" s="189">
        <v>862</v>
      </c>
      <c r="Q78" s="193">
        <v>1112</v>
      </c>
      <c r="R78" s="191">
        <v>1317</v>
      </c>
      <c r="S78" s="192">
        <v>1304</v>
      </c>
      <c r="T78" s="189">
        <v>314</v>
      </c>
      <c r="U78" s="193">
        <v>663</v>
      </c>
      <c r="V78" s="191">
        <v>761</v>
      </c>
      <c r="W78" s="192">
        <v>2248</v>
      </c>
      <c r="X78" s="189">
        <v>1022</v>
      </c>
      <c r="Y78" s="193">
        <v>882</v>
      </c>
      <c r="Z78" s="191">
        <v>3356</v>
      </c>
      <c r="AA78" s="189">
        <v>2364</v>
      </c>
      <c r="AB78" s="169">
        <f t="shared" si="77"/>
        <v>17495</v>
      </c>
      <c r="AC78" s="170">
        <f t="shared" si="72"/>
        <v>18198</v>
      </c>
      <c r="AE78" s="303"/>
      <c r="AF78" s="113" t="s">
        <v>17</v>
      </c>
      <c r="AG78" s="114" t="s">
        <v>18</v>
      </c>
      <c r="AH78" s="115" t="s">
        <v>17</v>
      </c>
      <c r="AI78" s="116" t="s">
        <v>18</v>
      </c>
      <c r="AJ78" s="113" t="s">
        <v>17</v>
      </c>
      <c r="AK78" s="114" t="s">
        <v>18</v>
      </c>
      <c r="AL78" s="115" t="s">
        <v>17</v>
      </c>
      <c r="AM78" s="116" t="s">
        <v>18</v>
      </c>
      <c r="AN78" s="113" t="s">
        <v>17</v>
      </c>
      <c r="AO78" s="114" t="s">
        <v>18</v>
      </c>
      <c r="AP78" s="115" t="s">
        <v>17</v>
      </c>
      <c r="AQ78" s="113" t="s">
        <v>18</v>
      </c>
      <c r="AR78" s="117" t="s">
        <v>17</v>
      </c>
      <c r="AS78" s="118" t="s">
        <v>18</v>
      </c>
      <c r="AT78" s="113" t="s">
        <v>17</v>
      </c>
      <c r="AU78" s="114" t="s">
        <v>18</v>
      </c>
      <c r="AV78" s="115" t="s">
        <v>17</v>
      </c>
      <c r="AW78" s="116" t="s">
        <v>18</v>
      </c>
      <c r="AX78" s="113" t="s">
        <v>17</v>
      </c>
      <c r="AY78" s="114" t="s">
        <v>18</v>
      </c>
      <c r="AZ78" s="115" t="s">
        <v>17</v>
      </c>
      <c r="BA78" s="116" t="s">
        <v>18</v>
      </c>
      <c r="BB78" s="113" t="s">
        <v>17</v>
      </c>
      <c r="BC78" s="114" t="s">
        <v>18</v>
      </c>
      <c r="BD78" s="26" t="s">
        <v>17</v>
      </c>
      <c r="BE78" s="119" t="s">
        <v>18</v>
      </c>
      <c r="BF78" s="173" t="s">
        <v>17</v>
      </c>
      <c r="BG78" s="174" t="s">
        <v>18</v>
      </c>
      <c r="BI78" s="134" t="s">
        <v>28</v>
      </c>
      <c r="BJ78" s="126">
        <f t="shared" ref="BJ78:CK78" si="81">B78/B95</f>
        <v>6.646392971785775E-2</v>
      </c>
      <c r="BK78" s="127">
        <f t="shared" si="81"/>
        <v>4.1933555384746773E-2</v>
      </c>
      <c r="BL78" s="128">
        <f t="shared" si="81"/>
        <v>6.4657959394801498E-2</v>
      </c>
      <c r="BM78" s="129">
        <f t="shared" si="81"/>
        <v>4.5498392282958197E-2</v>
      </c>
      <c r="BN78" s="126">
        <f t="shared" si="81"/>
        <v>5.57476231633535E-2</v>
      </c>
      <c r="BO78" s="127">
        <f t="shared" si="81"/>
        <v>5.5649241146711638E-2</v>
      </c>
      <c r="BP78" s="128">
        <f t="shared" si="81"/>
        <v>6.1359867330016582E-2</v>
      </c>
      <c r="BQ78" s="129">
        <f t="shared" si="81"/>
        <v>5.0308758664146185E-2</v>
      </c>
      <c r="BR78" s="126">
        <f t="shared" si="81"/>
        <v>5.3175275190516513E-2</v>
      </c>
      <c r="BS78" s="127">
        <f t="shared" si="81"/>
        <v>9.3289473684210533E-2</v>
      </c>
      <c r="BT78" s="128">
        <f t="shared" si="81"/>
        <v>3.2491296974024815E-2</v>
      </c>
      <c r="BU78" s="126">
        <f t="shared" si="81"/>
        <v>7.7552738668787133E-2</v>
      </c>
      <c r="BV78" s="130">
        <f t="shared" si="81"/>
        <v>5.0159050353014198E-2</v>
      </c>
      <c r="BW78" s="131">
        <f t="shared" si="81"/>
        <v>7.2906516879692781E-2</v>
      </c>
      <c r="BX78" s="126">
        <f t="shared" si="81"/>
        <v>5.562366909724463E-2</v>
      </c>
      <c r="BY78" s="127">
        <f t="shared" si="81"/>
        <v>5.6570178562344205E-2</v>
      </c>
      <c r="BZ78" s="128">
        <f t="shared" si="81"/>
        <v>6.5823670531787282E-2</v>
      </c>
      <c r="CA78" s="129">
        <f t="shared" si="81"/>
        <v>5.480603538855966E-2</v>
      </c>
      <c r="CB78" s="126">
        <f t="shared" si="81"/>
        <v>3.679831243407946E-2</v>
      </c>
      <c r="CC78" s="127">
        <f t="shared" si="81"/>
        <v>5.9504577275175011E-2</v>
      </c>
      <c r="CD78" s="128">
        <f t="shared" si="81"/>
        <v>3.1439785168353648E-2</v>
      </c>
      <c r="CE78" s="129">
        <f t="shared" si="81"/>
        <v>7.6097627026844042E-2</v>
      </c>
      <c r="CF78" s="126">
        <f t="shared" si="81"/>
        <v>4.6941025169943043E-2</v>
      </c>
      <c r="CG78" s="127">
        <f t="shared" si="81"/>
        <v>5.928216158085764E-2</v>
      </c>
      <c r="CH78" s="128">
        <f t="shared" si="81"/>
        <v>6.1641319520975679E-2</v>
      </c>
      <c r="CI78" s="126">
        <f t="shared" si="81"/>
        <v>5.0285033608440395E-2</v>
      </c>
      <c r="CJ78" s="132">
        <f t="shared" si="81"/>
        <v>5.6280983493699553E-2</v>
      </c>
      <c r="CK78" s="133">
        <f t="shared" si="81"/>
        <v>5.8613603715609038E-2</v>
      </c>
    </row>
    <row r="79" spans="1:89" ht="13.5" thickTop="1" x14ac:dyDescent="0.2">
      <c r="A79" s="245" t="s">
        <v>29</v>
      </c>
      <c r="B79" s="203">
        <v>3774</v>
      </c>
      <c r="C79" s="197">
        <v>1365</v>
      </c>
      <c r="D79" s="198">
        <v>1473</v>
      </c>
      <c r="E79" s="199">
        <v>766</v>
      </c>
      <c r="F79" s="196">
        <v>733</v>
      </c>
      <c r="G79" s="200">
        <v>366</v>
      </c>
      <c r="H79" s="198">
        <v>1914</v>
      </c>
      <c r="I79" s="199">
        <v>2121</v>
      </c>
      <c r="J79" s="196">
        <v>362</v>
      </c>
      <c r="K79" s="200">
        <v>605</v>
      </c>
      <c r="L79" s="198">
        <v>398</v>
      </c>
      <c r="M79" s="196">
        <v>1508</v>
      </c>
      <c r="N79" s="201">
        <v>1349</v>
      </c>
      <c r="O79" s="204">
        <v>2280</v>
      </c>
      <c r="P79" s="196">
        <v>821</v>
      </c>
      <c r="Q79" s="200">
        <v>978</v>
      </c>
      <c r="R79" s="198">
        <v>1188</v>
      </c>
      <c r="S79" s="199">
        <v>1289</v>
      </c>
      <c r="T79" s="196">
        <v>384</v>
      </c>
      <c r="U79" s="200">
        <v>579</v>
      </c>
      <c r="V79" s="198">
        <v>772</v>
      </c>
      <c r="W79" s="205">
        <v>2055</v>
      </c>
      <c r="X79" s="196">
        <v>861</v>
      </c>
      <c r="Y79" s="200">
        <v>701</v>
      </c>
      <c r="Z79" s="198">
        <v>3173</v>
      </c>
      <c r="AA79" s="196">
        <v>2279</v>
      </c>
      <c r="AB79" s="169">
        <f t="shared" si="77"/>
        <v>17202</v>
      </c>
      <c r="AC79" s="170">
        <f t="shared" si="72"/>
        <v>16892</v>
      </c>
      <c r="AE79" s="249" t="str">
        <f>$AE$17</f>
        <v>17:00 - 17:59</v>
      </c>
      <c r="AF79" s="123">
        <f t="shared" ref="AF79:AO81" si="82">SUMIF($A$9:$A$32,$AE79,B$71:B$94)</f>
        <v>2704</v>
      </c>
      <c r="AG79" s="186">
        <f t="shared" si="82"/>
        <v>3767</v>
      </c>
      <c r="AH79" s="124">
        <f t="shared" si="82"/>
        <v>1857</v>
      </c>
      <c r="AI79" s="177">
        <f t="shared" si="82"/>
        <v>1786</v>
      </c>
      <c r="AJ79" s="123">
        <f t="shared" si="82"/>
        <v>1137</v>
      </c>
      <c r="AK79" s="125">
        <f t="shared" si="82"/>
        <v>506</v>
      </c>
      <c r="AL79" s="124">
        <f t="shared" si="82"/>
        <v>2156</v>
      </c>
      <c r="AM79" s="177">
        <f t="shared" si="82"/>
        <v>3729</v>
      </c>
      <c r="AN79" s="123">
        <f t="shared" si="82"/>
        <v>698</v>
      </c>
      <c r="AO79" s="125">
        <f t="shared" si="82"/>
        <v>317</v>
      </c>
      <c r="AP79" s="124">
        <f t="shared" ref="AP79:AY81" si="83">SUMIF($A$9:$A$32,$AE79,L$71:L$94)</f>
        <v>1567</v>
      </c>
      <c r="AQ79" s="123">
        <f t="shared" si="83"/>
        <v>897</v>
      </c>
      <c r="AR79" s="176">
        <f t="shared" si="83"/>
        <v>2232</v>
      </c>
      <c r="AS79" s="178">
        <f t="shared" si="83"/>
        <v>1893</v>
      </c>
      <c r="AT79" s="123">
        <f t="shared" si="83"/>
        <v>1382</v>
      </c>
      <c r="AU79" s="125">
        <f t="shared" si="83"/>
        <v>1275</v>
      </c>
      <c r="AV79" s="124">
        <f t="shared" si="83"/>
        <v>1461</v>
      </c>
      <c r="AW79" s="177">
        <f t="shared" si="83"/>
        <v>1957</v>
      </c>
      <c r="AX79" s="123">
        <f t="shared" si="83"/>
        <v>1133</v>
      </c>
      <c r="AY79" s="125">
        <f t="shared" si="83"/>
        <v>399</v>
      </c>
      <c r="AZ79" s="124">
        <f t="shared" ref="AZ79:BE81" si="84">SUMIF($A$9:$A$32,$AE79,V$71:V$94)</f>
        <v>2520</v>
      </c>
      <c r="BA79" s="177">
        <f t="shared" si="84"/>
        <v>1414</v>
      </c>
      <c r="BB79" s="123">
        <f t="shared" si="84"/>
        <v>2494</v>
      </c>
      <c r="BC79" s="125">
        <f t="shared" si="84"/>
        <v>610</v>
      </c>
      <c r="BD79" s="183">
        <f t="shared" si="84"/>
        <v>4009</v>
      </c>
      <c r="BE79" s="184">
        <f t="shared" si="84"/>
        <v>3841</v>
      </c>
      <c r="BF79" s="167">
        <f>AF79+AH79+AJ79+AL79+AN79+AP79+AR79+AT79+AV79+AX79+AZ79+BB79+BD79</f>
        <v>25350</v>
      </c>
      <c r="BG79" s="168">
        <f>AG79+AI79+AK79+AM79+AO79+AQ79+AS79+AU79+AW79+AY79+BA79+BC79+BE79</f>
        <v>22391</v>
      </c>
      <c r="BI79" s="143" t="s">
        <v>29</v>
      </c>
      <c r="BJ79" s="126">
        <f t="shared" ref="BJ79:CK79" si="85">B79/B95</f>
        <v>6.3760770400405467E-2</v>
      </c>
      <c r="BK79" s="127">
        <f t="shared" si="85"/>
        <v>3.8858997352463918E-2</v>
      </c>
      <c r="BL79" s="128">
        <f t="shared" si="85"/>
        <v>6.3494116125695069E-2</v>
      </c>
      <c r="BM79" s="129">
        <f t="shared" si="85"/>
        <v>4.105037513397642E-2</v>
      </c>
      <c r="BN79" s="126">
        <f t="shared" si="85"/>
        <v>6.3353500432152113E-2</v>
      </c>
      <c r="BO79" s="127">
        <f t="shared" si="85"/>
        <v>5.1433389544688027E-2</v>
      </c>
      <c r="BP79" s="128">
        <f t="shared" si="85"/>
        <v>6.4778150065996548E-2</v>
      </c>
      <c r="BQ79" s="129">
        <f t="shared" si="85"/>
        <v>5.3459357277882799E-2</v>
      </c>
      <c r="BR79" s="126">
        <f t="shared" si="85"/>
        <v>6.1303979678238779E-2</v>
      </c>
      <c r="BS79" s="127">
        <f t="shared" si="85"/>
        <v>7.9605263157894735E-2</v>
      </c>
      <c r="BT79" s="128">
        <f t="shared" si="85"/>
        <v>3.5526198339730426E-2</v>
      </c>
      <c r="BU79" s="126">
        <f t="shared" si="85"/>
        <v>7.0536507788016276E-2</v>
      </c>
      <c r="BV79" s="130">
        <f t="shared" si="85"/>
        <v>5.2331445418573978E-2</v>
      </c>
      <c r="BW79" s="131">
        <f t="shared" si="85"/>
        <v>6.5340746260102028E-2</v>
      </c>
      <c r="BX79" s="126">
        <f t="shared" si="85"/>
        <v>5.2977995741111186E-2</v>
      </c>
      <c r="BY79" s="127">
        <f t="shared" si="85"/>
        <v>4.9753268555730784E-2</v>
      </c>
      <c r="BZ79" s="128">
        <f t="shared" si="85"/>
        <v>5.9376249500199922E-2</v>
      </c>
      <c r="CA79" s="129">
        <f t="shared" si="85"/>
        <v>5.4175597864918254E-2</v>
      </c>
      <c r="CB79" s="126">
        <f t="shared" si="85"/>
        <v>4.5001757881167233E-2</v>
      </c>
      <c r="CC79" s="127">
        <f t="shared" si="85"/>
        <v>5.196553581044696E-2</v>
      </c>
      <c r="CD79" s="128">
        <f t="shared" si="85"/>
        <v>3.189423672794877E-2</v>
      </c>
      <c r="CE79" s="129">
        <f t="shared" si="85"/>
        <v>6.9564334315019807E-2</v>
      </c>
      <c r="CF79" s="126">
        <f t="shared" si="85"/>
        <v>3.9546206136321885E-2</v>
      </c>
      <c r="CG79" s="127">
        <f t="shared" si="85"/>
        <v>4.7116547923107946E-2</v>
      </c>
      <c r="CH79" s="128">
        <f t="shared" si="85"/>
        <v>5.8280067592388511E-2</v>
      </c>
      <c r="CI79" s="126">
        <f t="shared" si="85"/>
        <v>4.8476984599676677E-2</v>
      </c>
      <c r="CJ79" s="132">
        <f t="shared" si="85"/>
        <v>5.5338409720412672E-2</v>
      </c>
      <c r="CK79" s="133">
        <f t="shared" si="85"/>
        <v>5.4407132320258698E-2</v>
      </c>
    </row>
    <row r="80" spans="1:89" x14ac:dyDescent="0.2">
      <c r="A80" s="244" t="s">
        <v>31</v>
      </c>
      <c r="B80" s="206">
        <v>3503</v>
      </c>
      <c r="C80" s="190">
        <v>1448</v>
      </c>
      <c r="D80" s="191">
        <v>1388</v>
      </c>
      <c r="E80" s="192">
        <v>801</v>
      </c>
      <c r="F80" s="189">
        <v>669</v>
      </c>
      <c r="G80" s="193">
        <v>392</v>
      </c>
      <c r="H80" s="191">
        <v>2078</v>
      </c>
      <c r="I80" s="192">
        <v>2126</v>
      </c>
      <c r="J80" s="189">
        <v>311</v>
      </c>
      <c r="K80" s="190">
        <v>489</v>
      </c>
      <c r="L80" s="191">
        <v>432</v>
      </c>
      <c r="M80" s="189">
        <v>1421</v>
      </c>
      <c r="N80" s="194">
        <v>1411</v>
      </c>
      <c r="O80" s="207">
        <v>2182</v>
      </c>
      <c r="P80" s="189">
        <v>761</v>
      </c>
      <c r="Q80" s="190">
        <v>974</v>
      </c>
      <c r="R80" s="191">
        <v>1201</v>
      </c>
      <c r="S80" s="192">
        <v>1305</v>
      </c>
      <c r="T80" s="198">
        <v>379</v>
      </c>
      <c r="U80" s="189">
        <v>609</v>
      </c>
      <c r="V80" s="191">
        <v>917</v>
      </c>
      <c r="W80" s="208">
        <v>1973</v>
      </c>
      <c r="X80" s="189">
        <v>923</v>
      </c>
      <c r="Y80" s="193">
        <v>740</v>
      </c>
      <c r="Z80" s="191">
        <v>3310</v>
      </c>
      <c r="AA80" s="189">
        <v>2893</v>
      </c>
      <c r="AB80" s="169">
        <f t="shared" si="77"/>
        <v>17283</v>
      </c>
      <c r="AC80" s="170">
        <f t="shared" si="72"/>
        <v>17353</v>
      </c>
      <c r="AE80" s="250" t="str">
        <f>$AE$18</f>
        <v>18:00 - 18:59</v>
      </c>
      <c r="AF80" s="123">
        <f t="shared" si="82"/>
        <v>2526</v>
      </c>
      <c r="AG80" s="190">
        <f t="shared" si="82"/>
        <v>4954</v>
      </c>
      <c r="AH80" s="191">
        <f t="shared" si="82"/>
        <v>1626</v>
      </c>
      <c r="AI80" s="192">
        <f t="shared" si="82"/>
        <v>1715</v>
      </c>
      <c r="AJ80" s="189">
        <f t="shared" si="82"/>
        <v>856</v>
      </c>
      <c r="AK80" s="193">
        <f t="shared" si="82"/>
        <v>534</v>
      </c>
      <c r="AL80" s="191">
        <f t="shared" si="82"/>
        <v>2161</v>
      </c>
      <c r="AM80" s="192">
        <f t="shared" si="82"/>
        <v>4219</v>
      </c>
      <c r="AN80" s="189">
        <f t="shared" si="82"/>
        <v>698</v>
      </c>
      <c r="AO80" s="193">
        <f t="shared" si="82"/>
        <v>257</v>
      </c>
      <c r="AP80" s="191">
        <f t="shared" si="83"/>
        <v>1669</v>
      </c>
      <c r="AQ80" s="189">
        <f t="shared" si="83"/>
        <v>940</v>
      </c>
      <c r="AR80" s="194">
        <f t="shared" si="83"/>
        <v>2500</v>
      </c>
      <c r="AS80" s="195">
        <f t="shared" si="83"/>
        <v>2060</v>
      </c>
      <c r="AT80" s="189">
        <f t="shared" si="83"/>
        <v>1222</v>
      </c>
      <c r="AU80" s="193">
        <f t="shared" si="83"/>
        <v>1585</v>
      </c>
      <c r="AV80" s="191">
        <f t="shared" si="83"/>
        <v>1401</v>
      </c>
      <c r="AW80" s="192">
        <f t="shared" si="83"/>
        <v>1974</v>
      </c>
      <c r="AX80" s="189">
        <f t="shared" si="83"/>
        <v>1144</v>
      </c>
      <c r="AY80" s="193">
        <f t="shared" si="83"/>
        <v>359</v>
      </c>
      <c r="AZ80" s="191">
        <f t="shared" si="84"/>
        <v>2513</v>
      </c>
      <c r="BA80" s="192">
        <f t="shared" si="84"/>
        <v>1505</v>
      </c>
      <c r="BB80" s="189">
        <f t="shared" si="84"/>
        <v>2374</v>
      </c>
      <c r="BC80" s="193">
        <f t="shared" si="84"/>
        <v>777</v>
      </c>
      <c r="BD80" s="191">
        <f t="shared" si="84"/>
        <v>3572</v>
      </c>
      <c r="BE80" s="189">
        <f t="shared" si="84"/>
        <v>4715</v>
      </c>
      <c r="BF80" s="169">
        <f>SUM(AF80,AH80,AJ80,AL80,AN80,AP80,AR80,AT80,AV80,AX80,AZ80,BB80,BD80)</f>
        <v>24262</v>
      </c>
      <c r="BG80" s="170">
        <f>SUM(AG80,AI80,AK80,AM80,AO80,AQ80,AS80,AU80,AW80,AY80,BA80,BC80,BE80)</f>
        <v>25594</v>
      </c>
      <c r="BI80" s="134" t="s">
        <v>31</v>
      </c>
      <c r="BJ80" s="126">
        <f t="shared" ref="BJ80:CK80" si="86">B80/B95</f>
        <v>5.9182294306470686E-2</v>
      </c>
      <c r="BK80" s="127">
        <f t="shared" si="86"/>
        <v>4.1221852136533149E-2</v>
      </c>
      <c r="BL80" s="128">
        <f t="shared" si="86"/>
        <v>5.9830165093322986E-2</v>
      </c>
      <c r="BM80" s="129">
        <f t="shared" si="86"/>
        <v>4.292604501607717E-2</v>
      </c>
      <c r="BN80" s="126">
        <f t="shared" si="86"/>
        <v>5.7821953327571306E-2</v>
      </c>
      <c r="BO80" s="127">
        <f t="shared" si="86"/>
        <v>5.5087127599775153E-2</v>
      </c>
      <c r="BP80" s="128">
        <f t="shared" si="86"/>
        <v>7.0328628964023421E-2</v>
      </c>
      <c r="BQ80" s="129">
        <f t="shared" si="86"/>
        <v>5.3585381222432261E-2</v>
      </c>
      <c r="BR80" s="126">
        <f t="shared" si="86"/>
        <v>5.266723116003387E-2</v>
      </c>
      <c r="BS80" s="127">
        <f t="shared" si="86"/>
        <v>6.4342105263157895E-2</v>
      </c>
      <c r="BT80" s="128">
        <f t="shared" si="86"/>
        <v>3.8561099705436044E-2</v>
      </c>
      <c r="BU80" s="126">
        <f t="shared" si="86"/>
        <v>6.6467093877169189E-2</v>
      </c>
      <c r="BV80" s="130">
        <f t="shared" si="86"/>
        <v>5.4736597098300879E-2</v>
      </c>
      <c r="BW80" s="131">
        <f t="shared" si="86"/>
        <v>6.2532240499799399E-2</v>
      </c>
      <c r="BX80" s="126">
        <f t="shared" si="86"/>
        <v>4.9106278634574431E-2</v>
      </c>
      <c r="BY80" s="127">
        <f t="shared" si="86"/>
        <v>4.9549778704787099E-2</v>
      </c>
      <c r="BZ80" s="128">
        <f t="shared" si="86"/>
        <v>6.0025989604158336E-2</v>
      </c>
      <c r="CA80" s="129">
        <f t="shared" si="86"/>
        <v>5.4848064556802419E-2</v>
      </c>
      <c r="CB80" s="126">
        <f t="shared" si="86"/>
        <v>4.4415797492089536E-2</v>
      </c>
      <c r="CC80" s="127">
        <f t="shared" si="86"/>
        <v>5.4658050619278406E-2</v>
      </c>
      <c r="CD80" s="128">
        <f t="shared" si="86"/>
        <v>3.7884734558975418E-2</v>
      </c>
      <c r="CE80" s="129">
        <f t="shared" si="86"/>
        <v>6.6788531193933853E-2</v>
      </c>
      <c r="CF80" s="126">
        <f t="shared" si="86"/>
        <v>4.2393900422561089E-2</v>
      </c>
      <c r="CG80" s="127">
        <f t="shared" si="86"/>
        <v>4.9737867993009811E-2</v>
      </c>
      <c r="CH80" s="128">
        <f t="shared" si="86"/>
        <v>6.0796414664609506E-2</v>
      </c>
      <c r="CI80" s="126">
        <f t="shared" si="86"/>
        <v>6.1537479792393435E-2</v>
      </c>
      <c r="CJ80" s="132">
        <f t="shared" si="86"/>
        <v>5.5598984722584129E-2</v>
      </c>
      <c r="CK80" s="133">
        <f t="shared" si="86"/>
        <v>5.5891958746948217E-2</v>
      </c>
    </row>
    <row r="81" spans="1:89" ht="13.5" thickBot="1" x14ac:dyDescent="0.25">
      <c r="A81" s="245" t="s">
        <v>33</v>
      </c>
      <c r="B81" s="203">
        <v>3069</v>
      </c>
      <c r="C81" s="197">
        <v>1594</v>
      </c>
      <c r="D81" s="198">
        <v>1321</v>
      </c>
      <c r="E81" s="199">
        <v>901</v>
      </c>
      <c r="F81" s="196">
        <v>626</v>
      </c>
      <c r="G81" s="200">
        <v>375</v>
      </c>
      <c r="H81" s="198">
        <v>1987</v>
      </c>
      <c r="I81" s="199">
        <v>2117</v>
      </c>
      <c r="J81" s="196">
        <v>372</v>
      </c>
      <c r="K81" s="197">
        <v>428</v>
      </c>
      <c r="L81" s="198">
        <v>529</v>
      </c>
      <c r="M81" s="196">
        <v>1355</v>
      </c>
      <c r="N81" s="201">
        <v>1332</v>
      </c>
      <c r="O81" s="204">
        <v>1914</v>
      </c>
      <c r="P81" s="196">
        <v>838</v>
      </c>
      <c r="Q81" s="197">
        <v>1007</v>
      </c>
      <c r="R81" s="198">
        <v>1128</v>
      </c>
      <c r="S81" s="199">
        <v>1274</v>
      </c>
      <c r="T81" s="196">
        <v>357</v>
      </c>
      <c r="U81" s="200">
        <v>554</v>
      </c>
      <c r="V81" s="198">
        <v>1062</v>
      </c>
      <c r="W81" s="205">
        <v>1990</v>
      </c>
      <c r="X81" s="196">
        <v>1019</v>
      </c>
      <c r="Y81" s="200">
        <v>728</v>
      </c>
      <c r="Z81" s="198">
        <v>2875</v>
      </c>
      <c r="AA81" s="196">
        <v>2413</v>
      </c>
      <c r="AB81" s="169">
        <f t="shared" si="77"/>
        <v>16515</v>
      </c>
      <c r="AC81" s="170">
        <f t="shared" si="72"/>
        <v>16650</v>
      </c>
      <c r="AE81" s="249" t="str">
        <f>$AE$19</f>
        <v>19:00 - 19:59</v>
      </c>
      <c r="AF81" s="123">
        <f t="shared" si="82"/>
        <v>2742</v>
      </c>
      <c r="AG81" s="197">
        <f t="shared" si="82"/>
        <v>4026</v>
      </c>
      <c r="AH81" s="198">
        <f t="shared" si="82"/>
        <v>1175</v>
      </c>
      <c r="AI81" s="199">
        <f t="shared" si="82"/>
        <v>1919</v>
      </c>
      <c r="AJ81" s="196">
        <f t="shared" si="82"/>
        <v>578</v>
      </c>
      <c r="AK81" s="200">
        <f t="shared" si="82"/>
        <v>469</v>
      </c>
      <c r="AL81" s="198">
        <f t="shared" si="82"/>
        <v>1987</v>
      </c>
      <c r="AM81" s="199">
        <f t="shared" si="82"/>
        <v>3574</v>
      </c>
      <c r="AN81" s="196">
        <f t="shared" si="82"/>
        <v>433</v>
      </c>
      <c r="AO81" s="200">
        <f t="shared" si="82"/>
        <v>200</v>
      </c>
      <c r="AP81" s="198">
        <f t="shared" si="83"/>
        <v>1101</v>
      </c>
      <c r="AQ81" s="196">
        <f t="shared" si="83"/>
        <v>790</v>
      </c>
      <c r="AR81" s="201">
        <f t="shared" si="83"/>
        <v>1949</v>
      </c>
      <c r="AS81" s="202">
        <f t="shared" si="83"/>
        <v>1932</v>
      </c>
      <c r="AT81" s="196">
        <f t="shared" si="83"/>
        <v>1023</v>
      </c>
      <c r="AU81" s="200">
        <f t="shared" si="83"/>
        <v>1398</v>
      </c>
      <c r="AV81" s="198">
        <f t="shared" si="83"/>
        <v>1118</v>
      </c>
      <c r="AW81" s="199">
        <f t="shared" si="83"/>
        <v>1782</v>
      </c>
      <c r="AX81" s="196">
        <f t="shared" si="83"/>
        <v>746</v>
      </c>
      <c r="AY81" s="200">
        <f t="shared" si="83"/>
        <v>369</v>
      </c>
      <c r="AZ81" s="198">
        <f t="shared" si="84"/>
        <v>2509</v>
      </c>
      <c r="BA81" s="199">
        <f t="shared" si="84"/>
        <v>1491</v>
      </c>
      <c r="BB81" s="196">
        <f t="shared" si="84"/>
        <v>1710</v>
      </c>
      <c r="BC81" s="200">
        <f t="shared" si="84"/>
        <v>860</v>
      </c>
      <c r="BD81" s="198">
        <f t="shared" si="84"/>
        <v>2918</v>
      </c>
      <c r="BE81" s="196">
        <f t="shared" si="84"/>
        <v>4254</v>
      </c>
      <c r="BF81" s="169">
        <f>SUM(AF81,AH81,AJ81,AL81,AN81,AP81,AR81,AT81,AV81,AX81,AZ81,BB81,BD81)</f>
        <v>19989</v>
      </c>
      <c r="BG81" s="170">
        <f>SUM(AG81,AI81,AK81,AM81,AO81,AQ81,AS81,AU81,AW81,AY81,BA81,BC81,BE81)</f>
        <v>23064</v>
      </c>
      <c r="BI81" s="143" t="s">
        <v>33</v>
      </c>
      <c r="BJ81" s="126">
        <f t="shared" ref="BJ81:CK81" si="87">B81/B95</f>
        <v>5.1849974657881402E-2</v>
      </c>
      <c r="BK81" s="127">
        <f t="shared" si="87"/>
        <v>4.5378199106100719E-2</v>
      </c>
      <c r="BL81" s="128">
        <f t="shared" si="87"/>
        <v>5.6942109573688518E-2</v>
      </c>
      <c r="BM81" s="129">
        <f t="shared" si="87"/>
        <v>4.8285101822079311E-2</v>
      </c>
      <c r="BN81" s="126">
        <f t="shared" si="87"/>
        <v>5.410544511668107E-2</v>
      </c>
      <c r="BO81" s="127">
        <f t="shared" si="87"/>
        <v>5.2698145025295108E-2</v>
      </c>
      <c r="BP81" s="128">
        <f t="shared" si="87"/>
        <v>6.7248790063289002E-2</v>
      </c>
      <c r="BQ81" s="129">
        <f t="shared" si="87"/>
        <v>5.3358538122243226E-2</v>
      </c>
      <c r="BR81" s="126">
        <f t="shared" si="87"/>
        <v>6.2997459779847581E-2</v>
      </c>
      <c r="BS81" s="127">
        <f t="shared" si="87"/>
        <v>5.6315789473684208E-2</v>
      </c>
      <c r="BT81" s="128">
        <f t="shared" si="87"/>
        <v>4.7219494778184413E-2</v>
      </c>
      <c r="BU81" s="126">
        <f t="shared" si="87"/>
        <v>6.3379952289630004E-2</v>
      </c>
      <c r="BV81" s="130">
        <f t="shared" si="87"/>
        <v>5.1671968345100475E-2</v>
      </c>
      <c r="BW81" s="131">
        <f t="shared" si="87"/>
        <v>5.4851836992033012E-2</v>
      </c>
      <c r="BX81" s="126">
        <f t="shared" si="87"/>
        <v>5.4074982254629929E-2</v>
      </c>
      <c r="BY81" s="127">
        <f t="shared" si="87"/>
        <v>5.1228569975072497E-2</v>
      </c>
      <c r="BZ81" s="128">
        <f t="shared" si="87"/>
        <v>5.6377449020391844E-2</v>
      </c>
      <c r="CA81" s="129">
        <f t="shared" si="87"/>
        <v>5.3545160341276848E-2</v>
      </c>
      <c r="CB81" s="126">
        <f t="shared" si="87"/>
        <v>4.1837571780147659E-2</v>
      </c>
      <c r="CC81" s="127">
        <f t="shared" si="87"/>
        <v>4.9721773469754087E-2</v>
      </c>
      <c r="CD81" s="128">
        <f t="shared" si="87"/>
        <v>4.3875232390002065E-2</v>
      </c>
      <c r="CE81" s="129">
        <f t="shared" si="87"/>
        <v>6.7364002572695578E-2</v>
      </c>
      <c r="CF81" s="126">
        <f t="shared" si="87"/>
        <v>4.680323351093147E-2</v>
      </c>
      <c r="CG81" s="127">
        <f t="shared" si="87"/>
        <v>4.8931307971501546E-2</v>
      </c>
      <c r="CH81" s="128">
        <f t="shared" si="87"/>
        <v>5.28065535228859E-2</v>
      </c>
      <c r="CI81" s="126">
        <f t="shared" si="87"/>
        <v>5.1327320684080663E-2</v>
      </c>
      <c r="CJ81" s="132">
        <f t="shared" si="87"/>
        <v>5.3128347664958456E-2</v>
      </c>
      <c r="CK81" s="133">
        <f t="shared" si="87"/>
        <v>5.3627678968287198E-2</v>
      </c>
    </row>
    <row r="82" spans="1:89" ht="14.25" thickTop="1" thickBot="1" x14ac:dyDescent="0.25">
      <c r="A82" s="244" t="s">
        <v>35</v>
      </c>
      <c r="B82" s="206">
        <v>2681</v>
      </c>
      <c r="C82" s="190">
        <v>1631</v>
      </c>
      <c r="D82" s="191">
        <v>1198</v>
      </c>
      <c r="E82" s="192">
        <v>840</v>
      </c>
      <c r="F82" s="189">
        <v>653</v>
      </c>
      <c r="G82" s="193">
        <v>393</v>
      </c>
      <c r="H82" s="191">
        <v>1949</v>
      </c>
      <c r="I82" s="192">
        <v>2274</v>
      </c>
      <c r="J82" s="189">
        <v>377</v>
      </c>
      <c r="K82" s="190">
        <v>374</v>
      </c>
      <c r="L82" s="191">
        <v>600</v>
      </c>
      <c r="M82" s="189">
        <v>1247</v>
      </c>
      <c r="N82" s="194">
        <v>1476</v>
      </c>
      <c r="O82" s="207">
        <v>1817</v>
      </c>
      <c r="P82" s="189">
        <v>887</v>
      </c>
      <c r="Q82" s="190">
        <v>939</v>
      </c>
      <c r="R82" s="191">
        <v>1208</v>
      </c>
      <c r="S82" s="192">
        <v>1340</v>
      </c>
      <c r="T82" s="189">
        <v>473</v>
      </c>
      <c r="U82" s="193">
        <v>490</v>
      </c>
      <c r="V82" s="191">
        <v>1278</v>
      </c>
      <c r="W82" s="208">
        <v>1763</v>
      </c>
      <c r="X82" s="189">
        <v>1094</v>
      </c>
      <c r="Y82" s="193">
        <v>678</v>
      </c>
      <c r="Z82" s="191">
        <v>3158</v>
      </c>
      <c r="AA82" s="189">
        <v>2894</v>
      </c>
      <c r="AB82" s="169">
        <f t="shared" si="77"/>
        <v>17032</v>
      </c>
      <c r="AC82" s="170">
        <f t="shared" si="72"/>
        <v>16680</v>
      </c>
      <c r="AE82" s="299" t="s">
        <v>26</v>
      </c>
      <c r="AF82" s="18">
        <f t="shared" ref="AF82:BG82" si="88">SUM(AF79:AF81)</f>
        <v>7972</v>
      </c>
      <c r="AG82" s="19">
        <f t="shared" si="88"/>
        <v>12747</v>
      </c>
      <c r="AH82" s="18">
        <f t="shared" si="88"/>
        <v>4658</v>
      </c>
      <c r="AI82" s="19">
        <f t="shared" si="88"/>
        <v>5420</v>
      </c>
      <c r="AJ82" s="18">
        <f t="shared" si="88"/>
        <v>2571</v>
      </c>
      <c r="AK82" s="19">
        <f t="shared" si="88"/>
        <v>1509</v>
      </c>
      <c r="AL82" s="18">
        <f t="shared" si="88"/>
        <v>6304</v>
      </c>
      <c r="AM82" s="19">
        <f t="shared" si="88"/>
        <v>11522</v>
      </c>
      <c r="AN82" s="18">
        <f t="shared" si="88"/>
        <v>1829</v>
      </c>
      <c r="AO82" s="19">
        <f t="shared" si="88"/>
        <v>774</v>
      </c>
      <c r="AP82" s="18">
        <f t="shared" si="88"/>
        <v>4337</v>
      </c>
      <c r="AQ82" s="19">
        <f t="shared" si="88"/>
        <v>2627</v>
      </c>
      <c r="AR82" s="18">
        <f t="shared" si="88"/>
        <v>6681</v>
      </c>
      <c r="AS82" s="19">
        <f t="shared" si="88"/>
        <v>5885</v>
      </c>
      <c r="AT82" s="18">
        <f t="shared" si="88"/>
        <v>3627</v>
      </c>
      <c r="AU82" s="19">
        <f t="shared" si="88"/>
        <v>4258</v>
      </c>
      <c r="AV82" s="18">
        <f t="shared" si="88"/>
        <v>3980</v>
      </c>
      <c r="AW82" s="19">
        <f t="shared" si="88"/>
        <v>5713</v>
      </c>
      <c r="AX82" s="18">
        <f t="shared" si="88"/>
        <v>3023</v>
      </c>
      <c r="AY82" s="19">
        <f t="shared" si="88"/>
        <v>1127</v>
      </c>
      <c r="AZ82" s="18">
        <f t="shared" si="88"/>
        <v>7542</v>
      </c>
      <c r="BA82" s="19">
        <f t="shared" si="88"/>
        <v>4410</v>
      </c>
      <c r="BB82" s="18">
        <f t="shared" si="88"/>
        <v>6578</v>
      </c>
      <c r="BC82" s="19">
        <f t="shared" si="88"/>
        <v>2247</v>
      </c>
      <c r="BD82" s="18">
        <f t="shared" si="88"/>
        <v>10499</v>
      </c>
      <c r="BE82" s="19">
        <f t="shared" si="88"/>
        <v>12810</v>
      </c>
      <c r="BF82" s="171">
        <f t="shared" si="88"/>
        <v>69601</v>
      </c>
      <c r="BG82" s="172">
        <f t="shared" si="88"/>
        <v>71049</v>
      </c>
      <c r="BI82" s="134" t="s">
        <v>35</v>
      </c>
      <c r="BJ82" s="126">
        <f t="shared" ref="BJ82:CK82" si="89">B82/B95</f>
        <v>4.5294813313059637E-2</v>
      </c>
      <c r="BK82" s="127">
        <f t="shared" si="89"/>
        <v>4.6431519913456884E-2</v>
      </c>
      <c r="BL82" s="128">
        <f t="shared" si="89"/>
        <v>5.1640156903314798E-2</v>
      </c>
      <c r="BM82" s="129">
        <f t="shared" si="89"/>
        <v>4.5016077170418008E-2</v>
      </c>
      <c r="BN82" s="126">
        <f t="shared" si="89"/>
        <v>5.6439066551426102E-2</v>
      </c>
      <c r="BO82" s="127">
        <f t="shared" si="89"/>
        <v>5.5227655986509278E-2</v>
      </c>
      <c r="BP82" s="128">
        <f t="shared" si="89"/>
        <v>6.5962703489355942E-2</v>
      </c>
      <c r="BQ82" s="129">
        <f t="shared" si="89"/>
        <v>5.7315689981096409E-2</v>
      </c>
      <c r="BR82" s="126">
        <f t="shared" si="89"/>
        <v>6.3844199830651996E-2</v>
      </c>
      <c r="BS82" s="127">
        <f t="shared" si="89"/>
        <v>4.9210526315789475E-2</v>
      </c>
      <c r="BT82" s="128">
        <f t="shared" si="89"/>
        <v>5.355708292421673E-2</v>
      </c>
      <c r="BU82" s="126">
        <f t="shared" si="89"/>
        <v>5.8328266055474996E-2</v>
      </c>
      <c r="BV82" s="130">
        <f t="shared" si="89"/>
        <v>5.7258127085111334E-2</v>
      </c>
      <c r="BW82" s="131">
        <f t="shared" si="89"/>
        <v>5.2071989453774288E-2</v>
      </c>
      <c r="BX82" s="126">
        <f t="shared" si="89"/>
        <v>5.7236884558301608E-2</v>
      </c>
      <c r="BY82" s="127">
        <f t="shared" si="89"/>
        <v>4.7769242509029863E-2</v>
      </c>
      <c r="BZ82" s="128">
        <f t="shared" si="89"/>
        <v>6.0375849660135948E-2</v>
      </c>
      <c r="CA82" s="129">
        <f t="shared" si="89"/>
        <v>5.6319085445299039E-2</v>
      </c>
      <c r="CB82" s="126">
        <f t="shared" si="89"/>
        <v>5.5431852806750261E-2</v>
      </c>
      <c r="CC82" s="127">
        <f t="shared" si="89"/>
        <v>4.3977741877580329E-2</v>
      </c>
      <c r="CD82" s="128">
        <f t="shared" si="89"/>
        <v>5.2799008469324518E-2</v>
      </c>
      <c r="CE82" s="129">
        <f t="shared" si="89"/>
        <v>5.9679767103347887E-2</v>
      </c>
      <c r="CF82" s="126">
        <f t="shared" si="89"/>
        <v>5.0248024986220836E-2</v>
      </c>
      <c r="CG82" s="127">
        <f t="shared" si="89"/>
        <v>4.5570641215217096E-2</v>
      </c>
      <c r="CH82" s="128">
        <f t="shared" si="89"/>
        <v>5.8004555139225623E-2</v>
      </c>
      <c r="CI82" s="126">
        <f t="shared" si="89"/>
        <v>6.1558750957202417E-2</v>
      </c>
      <c r="CJ82" s="132">
        <f t="shared" si="89"/>
        <v>5.4791523913386153E-2</v>
      </c>
      <c r="CK82" s="133">
        <f t="shared" si="89"/>
        <v>5.3724305416878705E-2</v>
      </c>
    </row>
    <row r="83" spans="1:89" ht="13.5" thickTop="1" x14ac:dyDescent="0.2">
      <c r="A83" s="245" t="s">
        <v>36</v>
      </c>
      <c r="B83" s="203">
        <v>2297</v>
      </c>
      <c r="C83" s="197">
        <v>2278</v>
      </c>
      <c r="D83" s="198">
        <v>1109</v>
      </c>
      <c r="E83" s="199">
        <v>958</v>
      </c>
      <c r="F83" s="196">
        <v>591</v>
      </c>
      <c r="G83" s="200">
        <v>423</v>
      </c>
      <c r="H83" s="198">
        <v>2042</v>
      </c>
      <c r="I83" s="199">
        <v>2743</v>
      </c>
      <c r="J83" s="196">
        <v>435</v>
      </c>
      <c r="K83" s="197">
        <v>361</v>
      </c>
      <c r="L83" s="198">
        <v>843</v>
      </c>
      <c r="M83" s="196">
        <v>1033</v>
      </c>
      <c r="N83" s="201">
        <v>1658</v>
      </c>
      <c r="O83" s="204">
        <v>1861</v>
      </c>
      <c r="P83" s="196">
        <v>955</v>
      </c>
      <c r="Q83" s="197">
        <v>1091</v>
      </c>
      <c r="R83" s="198">
        <v>1239</v>
      </c>
      <c r="S83" s="199">
        <v>1473</v>
      </c>
      <c r="T83" s="196">
        <v>568</v>
      </c>
      <c r="U83" s="200">
        <v>424</v>
      </c>
      <c r="V83" s="198">
        <v>1840</v>
      </c>
      <c r="W83" s="205">
        <v>1229</v>
      </c>
      <c r="X83" s="196">
        <v>1343</v>
      </c>
      <c r="Y83" s="200">
        <v>574</v>
      </c>
      <c r="Z83" s="198">
        <v>3021</v>
      </c>
      <c r="AA83" s="196">
        <v>2909</v>
      </c>
      <c r="AB83" s="169">
        <f t="shared" si="77"/>
        <v>17941</v>
      </c>
      <c r="AC83" s="170">
        <f t="shared" si="72"/>
        <v>17357</v>
      </c>
      <c r="BI83" s="143" t="s">
        <v>36</v>
      </c>
      <c r="BJ83" s="126">
        <f t="shared" ref="BJ83:CK83" si="90">B83/B95</f>
        <v>3.8807230951174186E-2</v>
      </c>
      <c r="BK83" s="127">
        <f t="shared" si="90"/>
        <v>6.4850399977225498E-2</v>
      </c>
      <c r="BL83" s="128">
        <f t="shared" si="90"/>
        <v>4.7803784645889906E-2</v>
      </c>
      <c r="BM83" s="129">
        <f t="shared" si="90"/>
        <v>5.1339764201500535E-2</v>
      </c>
      <c r="BN83" s="126">
        <f t="shared" si="90"/>
        <v>5.1080380293863442E-2</v>
      </c>
      <c r="BO83" s="127">
        <f t="shared" si="90"/>
        <v>5.9443507588532882E-2</v>
      </c>
      <c r="BP83" s="128">
        <f t="shared" si="90"/>
        <v>6.9110231157139476E-2</v>
      </c>
      <c r="BQ83" s="129">
        <f t="shared" si="90"/>
        <v>6.9136735979836175E-2</v>
      </c>
      <c r="BR83" s="126">
        <f t="shared" si="90"/>
        <v>7.3666384419983064E-2</v>
      </c>
      <c r="BS83" s="127">
        <f t="shared" si="90"/>
        <v>4.7500000000000001E-2</v>
      </c>
      <c r="BT83" s="128">
        <f t="shared" si="90"/>
        <v>7.52477015085245E-2</v>
      </c>
      <c r="BU83" s="126">
        <f t="shared" si="90"/>
        <v>4.8318443332241917E-2</v>
      </c>
      <c r="BV83" s="130">
        <f t="shared" si="90"/>
        <v>6.4318411048180618E-2</v>
      </c>
      <c r="BW83" s="131">
        <f t="shared" si="90"/>
        <v>5.3332951223706078E-2</v>
      </c>
      <c r="BX83" s="126">
        <f t="shared" si="90"/>
        <v>6.1624830612376592E-2</v>
      </c>
      <c r="BY83" s="127">
        <f t="shared" si="90"/>
        <v>5.5501856844889862E-2</v>
      </c>
      <c r="BZ83" s="128">
        <f t="shared" si="90"/>
        <v>6.1925229908036783E-2</v>
      </c>
      <c r="CA83" s="129">
        <f t="shared" si="90"/>
        <v>6.1908964821586178E-2</v>
      </c>
      <c r="CB83" s="126">
        <f t="shared" si="90"/>
        <v>6.6565100199226526E-2</v>
      </c>
      <c r="CC83" s="127">
        <f t="shared" si="90"/>
        <v>3.8054209298151141E-2</v>
      </c>
      <c r="CD83" s="128">
        <f t="shared" si="90"/>
        <v>7.6017351786820911E-2</v>
      </c>
      <c r="CE83" s="129">
        <f t="shared" si="90"/>
        <v>4.1603195558715007E-2</v>
      </c>
      <c r="CF83" s="126">
        <f t="shared" si="90"/>
        <v>6.1684732684181516E-2</v>
      </c>
      <c r="CG83" s="127">
        <f t="shared" si="90"/>
        <v>3.8580454362145453E-2</v>
      </c>
      <c r="CH83" s="128">
        <f t="shared" si="90"/>
        <v>5.5488208067004628E-2</v>
      </c>
      <c r="CI83" s="126">
        <f t="shared" si="90"/>
        <v>6.1877818429337192E-2</v>
      </c>
      <c r="CJ83" s="132">
        <f t="shared" si="90"/>
        <v>5.7715754493310296E-2</v>
      </c>
      <c r="CK83" s="133">
        <f t="shared" si="90"/>
        <v>5.5904842273427083E-2</v>
      </c>
    </row>
    <row r="84" spans="1:89" x14ac:dyDescent="0.2">
      <c r="A84" s="244" t="s">
        <v>37</v>
      </c>
      <c r="B84" s="206">
        <v>2207</v>
      </c>
      <c r="C84" s="190">
        <v>2914</v>
      </c>
      <c r="D84" s="191">
        <v>1315</v>
      </c>
      <c r="E84" s="192">
        <v>1255</v>
      </c>
      <c r="F84" s="189">
        <v>893</v>
      </c>
      <c r="G84" s="193">
        <v>457</v>
      </c>
      <c r="H84" s="191">
        <v>2116</v>
      </c>
      <c r="I84" s="192">
        <v>2875</v>
      </c>
      <c r="J84" s="189">
        <v>434</v>
      </c>
      <c r="K84" s="190">
        <v>236</v>
      </c>
      <c r="L84" s="191">
        <v>1055</v>
      </c>
      <c r="M84" s="189">
        <v>899</v>
      </c>
      <c r="N84" s="194">
        <v>1883</v>
      </c>
      <c r="O84" s="207">
        <v>1862</v>
      </c>
      <c r="P84" s="189">
        <v>988</v>
      </c>
      <c r="Q84" s="190">
        <v>1041</v>
      </c>
      <c r="R84" s="191">
        <v>1431</v>
      </c>
      <c r="S84" s="192">
        <v>1547</v>
      </c>
      <c r="T84" s="189">
        <v>801</v>
      </c>
      <c r="U84" s="193">
        <v>328</v>
      </c>
      <c r="V84" s="191">
        <v>2190</v>
      </c>
      <c r="W84" s="208">
        <v>1313</v>
      </c>
      <c r="X84" s="189">
        <v>1729</v>
      </c>
      <c r="Y84" s="193">
        <v>539</v>
      </c>
      <c r="Z84" s="191">
        <v>3604</v>
      </c>
      <c r="AA84" s="189">
        <v>3308</v>
      </c>
      <c r="AB84" s="169">
        <f t="shared" si="77"/>
        <v>20646</v>
      </c>
      <c r="AC84" s="170">
        <f t="shared" si="72"/>
        <v>18574</v>
      </c>
      <c r="BI84" s="134" t="s">
        <v>37</v>
      </c>
      <c r="BJ84" s="126">
        <f t="shared" ref="BJ84:CK84" si="91">B84/B95</f>
        <v>3.7286703835107279E-2</v>
      </c>
      <c r="BK84" s="127">
        <f t="shared" si="91"/>
        <v>8.2956130611780116E-2</v>
      </c>
      <c r="BL84" s="128">
        <f t="shared" si="91"/>
        <v>5.6683477736109315E-2</v>
      </c>
      <c r="BM84" s="129">
        <f t="shared" si="91"/>
        <v>6.7256162915326906E-2</v>
      </c>
      <c r="BN84" s="126">
        <f t="shared" si="91"/>
        <v>7.7182368193604148E-2</v>
      </c>
      <c r="BO84" s="127">
        <f t="shared" si="91"/>
        <v>6.4221472737492971E-2</v>
      </c>
      <c r="BP84" s="128">
        <f t="shared" si="91"/>
        <v>7.161471553795648E-2</v>
      </c>
      <c r="BQ84" s="129">
        <f t="shared" si="91"/>
        <v>7.2463768115942032E-2</v>
      </c>
      <c r="BR84" s="126">
        <f t="shared" si="91"/>
        <v>7.3497036409822178E-2</v>
      </c>
      <c r="BS84" s="127">
        <f t="shared" si="91"/>
        <v>3.105263157894737E-2</v>
      </c>
      <c r="BT84" s="128">
        <f t="shared" si="91"/>
        <v>9.4171204141747747E-2</v>
      </c>
      <c r="BU84" s="126">
        <f t="shared" si="91"/>
        <v>4.2050610412086624E-2</v>
      </c>
      <c r="BV84" s="130">
        <f t="shared" si="91"/>
        <v>7.3046784079447591E-2</v>
      </c>
      <c r="BW84" s="131">
        <f t="shared" si="91"/>
        <v>5.3361609445749983E-2</v>
      </c>
      <c r="BX84" s="126">
        <f t="shared" si="91"/>
        <v>6.3754275020971807E-2</v>
      </c>
      <c r="BY84" s="127">
        <f t="shared" si="91"/>
        <v>5.2958233708093806E-2</v>
      </c>
      <c r="BZ84" s="128">
        <f t="shared" si="91"/>
        <v>7.1521391443422636E-2</v>
      </c>
      <c r="CA84" s="129">
        <f t="shared" si="91"/>
        <v>6.5019123271550461E-2</v>
      </c>
      <c r="CB84" s="126">
        <f t="shared" si="91"/>
        <v>9.3870854330247278E-2</v>
      </c>
      <c r="CC84" s="127">
        <f t="shared" si="91"/>
        <v>2.9438161909890504E-2</v>
      </c>
      <c r="CD84" s="128">
        <f t="shared" si="91"/>
        <v>9.0477174137574876E-2</v>
      </c>
      <c r="CE84" s="129">
        <f t="shared" si="91"/>
        <v>4.4446701194949395E-2</v>
      </c>
      <c r="CF84" s="126">
        <f t="shared" si="91"/>
        <v>7.9413926143670766E-2</v>
      </c>
      <c r="CG84" s="127">
        <f t="shared" si="91"/>
        <v>3.6227987632746338E-2</v>
      </c>
      <c r="CH84" s="128">
        <f t="shared" si="91"/>
        <v>6.6196458746602016E-2</v>
      </c>
      <c r="CI84" s="126">
        <f t="shared" si="91"/>
        <v>7.0365013188122175E-2</v>
      </c>
      <c r="CJ84" s="132">
        <f t="shared" si="91"/>
        <v>6.6417672775702832E-2</v>
      </c>
      <c r="CK84" s="133">
        <f t="shared" si="91"/>
        <v>5.9824655204622608E-2</v>
      </c>
    </row>
    <row r="85" spans="1:89" x14ac:dyDescent="0.2">
      <c r="A85" s="245" t="s">
        <v>30</v>
      </c>
      <c r="B85" s="203">
        <v>2704</v>
      </c>
      <c r="C85" s="197">
        <v>3767</v>
      </c>
      <c r="D85" s="198">
        <v>1857</v>
      </c>
      <c r="E85" s="199">
        <v>1786</v>
      </c>
      <c r="F85" s="196">
        <v>1137</v>
      </c>
      <c r="G85" s="200">
        <v>506</v>
      </c>
      <c r="H85" s="198">
        <v>2156</v>
      </c>
      <c r="I85" s="199">
        <v>3729</v>
      </c>
      <c r="J85" s="196">
        <v>698</v>
      </c>
      <c r="K85" s="197">
        <v>317</v>
      </c>
      <c r="L85" s="198">
        <v>1567</v>
      </c>
      <c r="M85" s="196">
        <v>897</v>
      </c>
      <c r="N85" s="201">
        <v>2232</v>
      </c>
      <c r="O85" s="204">
        <v>1893</v>
      </c>
      <c r="P85" s="196">
        <v>1382</v>
      </c>
      <c r="Q85" s="197">
        <v>1275</v>
      </c>
      <c r="R85" s="198">
        <v>1461</v>
      </c>
      <c r="S85" s="199">
        <v>1957</v>
      </c>
      <c r="T85" s="196">
        <v>1133</v>
      </c>
      <c r="U85" s="200">
        <v>399</v>
      </c>
      <c r="V85" s="198">
        <v>2520</v>
      </c>
      <c r="W85" s="205">
        <v>1414</v>
      </c>
      <c r="X85" s="196">
        <v>2494</v>
      </c>
      <c r="Y85" s="200">
        <v>610</v>
      </c>
      <c r="Z85" s="198">
        <v>4009</v>
      </c>
      <c r="AA85" s="196">
        <v>3841</v>
      </c>
      <c r="AB85" s="169">
        <f t="shared" si="77"/>
        <v>25350</v>
      </c>
      <c r="AC85" s="170">
        <f t="shared" si="72"/>
        <v>22391</v>
      </c>
      <c r="BI85" s="143" t="s">
        <v>30</v>
      </c>
      <c r="BJ85" s="126">
        <f t="shared" ref="BJ85:CK85" si="92">B85/B95</f>
        <v>4.56833924649434E-2</v>
      </c>
      <c r="BK85" s="127">
        <f t="shared" si="92"/>
        <v>0.10723944544082899</v>
      </c>
      <c r="BL85" s="128">
        <f t="shared" si="92"/>
        <v>8.0046553730764261E-2</v>
      </c>
      <c r="BM85" s="129">
        <f t="shared" si="92"/>
        <v>9.5712754555198287E-2</v>
      </c>
      <c r="BN85" s="126">
        <f t="shared" si="92"/>
        <v>9.8271391529818494E-2</v>
      </c>
      <c r="BO85" s="127">
        <f t="shared" si="92"/>
        <v>7.110736368746487E-2</v>
      </c>
      <c r="BP85" s="128">
        <f t="shared" si="92"/>
        <v>7.2968490878938641E-2</v>
      </c>
      <c r="BQ85" s="129">
        <f t="shared" si="92"/>
        <v>9.3988657844990553E-2</v>
      </c>
      <c r="BR85" s="126">
        <f t="shared" si="92"/>
        <v>0.11820491109229467</v>
      </c>
      <c r="BS85" s="127">
        <f t="shared" si="92"/>
        <v>4.1710526315789476E-2</v>
      </c>
      <c r="BT85" s="128">
        <f t="shared" si="92"/>
        <v>0.13987324823707936</v>
      </c>
      <c r="BU85" s="126">
        <f t="shared" si="92"/>
        <v>4.1957060667009681E-2</v>
      </c>
      <c r="BV85" s="130">
        <f t="shared" si="92"/>
        <v>8.6585460470168366E-2</v>
      </c>
      <c r="BW85" s="131">
        <f t="shared" si="92"/>
        <v>5.4250014329111022E-2</v>
      </c>
      <c r="BX85" s="126">
        <f t="shared" si="92"/>
        <v>8.9178550687229782E-2</v>
      </c>
      <c r="BY85" s="127">
        <f t="shared" si="92"/>
        <v>6.4862389988299338E-2</v>
      </c>
      <c r="BZ85" s="128">
        <f t="shared" si="92"/>
        <v>7.3020791683326675E-2</v>
      </c>
      <c r="CA85" s="129">
        <f t="shared" si="92"/>
        <v>8.2251082251082255E-2</v>
      </c>
      <c r="CB85" s="126">
        <f t="shared" si="92"/>
        <v>0.13277862416500644</v>
      </c>
      <c r="CC85" s="127">
        <f t="shared" si="92"/>
        <v>3.5810446957458268E-2</v>
      </c>
      <c r="CD85" s="128">
        <f t="shared" si="92"/>
        <v>0.10411072092542863</v>
      </c>
      <c r="CE85" s="129">
        <f t="shared" si="92"/>
        <v>4.78656782099455E-2</v>
      </c>
      <c r="CF85" s="126">
        <f t="shared" si="92"/>
        <v>0.11455079919162227</v>
      </c>
      <c r="CG85" s="127">
        <f t="shared" si="92"/>
        <v>4.1000134426670248E-2</v>
      </c>
      <c r="CH85" s="128">
        <f t="shared" si="92"/>
        <v>7.3635294981999846E-2</v>
      </c>
      <c r="CI85" s="126">
        <f t="shared" si="92"/>
        <v>8.170254403131115E-2</v>
      </c>
      <c r="CJ85" s="132">
        <f t="shared" si="92"/>
        <v>8.1550324753660114E-2</v>
      </c>
      <c r="CK85" s="133">
        <f t="shared" si="92"/>
        <v>7.21187603470822E-2</v>
      </c>
    </row>
    <row r="86" spans="1:89" x14ac:dyDescent="0.2">
      <c r="A86" s="244" t="s">
        <v>32</v>
      </c>
      <c r="B86" s="206">
        <v>2526</v>
      </c>
      <c r="C86" s="190">
        <v>4954</v>
      </c>
      <c r="D86" s="191">
        <v>1626</v>
      </c>
      <c r="E86" s="192">
        <v>1715</v>
      </c>
      <c r="F86" s="189">
        <v>856</v>
      </c>
      <c r="G86" s="193">
        <v>534</v>
      </c>
      <c r="H86" s="191">
        <v>2161</v>
      </c>
      <c r="I86" s="192">
        <v>4219</v>
      </c>
      <c r="J86" s="189">
        <v>698</v>
      </c>
      <c r="K86" s="190">
        <v>257</v>
      </c>
      <c r="L86" s="191">
        <v>1669</v>
      </c>
      <c r="M86" s="189">
        <v>940</v>
      </c>
      <c r="N86" s="194">
        <v>2500</v>
      </c>
      <c r="O86" s="207">
        <v>2060</v>
      </c>
      <c r="P86" s="189">
        <v>1222</v>
      </c>
      <c r="Q86" s="190">
        <v>1585</v>
      </c>
      <c r="R86" s="191">
        <v>1401</v>
      </c>
      <c r="S86" s="192">
        <v>1974</v>
      </c>
      <c r="T86" s="189">
        <v>1144</v>
      </c>
      <c r="U86" s="193">
        <v>359</v>
      </c>
      <c r="V86" s="191">
        <v>2513</v>
      </c>
      <c r="W86" s="208">
        <v>1505</v>
      </c>
      <c r="X86" s="189">
        <v>2374</v>
      </c>
      <c r="Y86" s="193">
        <v>777</v>
      </c>
      <c r="Z86" s="191">
        <v>3572</v>
      </c>
      <c r="AA86" s="189">
        <v>4715</v>
      </c>
      <c r="AB86" s="169">
        <f t="shared" si="77"/>
        <v>24262</v>
      </c>
      <c r="AC86" s="170">
        <f t="shared" si="72"/>
        <v>25594</v>
      </c>
      <c r="BI86" s="134" t="s">
        <v>32</v>
      </c>
      <c r="BJ86" s="126">
        <f t="shared" ref="BJ86:CK86" si="93">B86/B95</f>
        <v>4.267612772427775E-2</v>
      </c>
      <c r="BK86" s="127">
        <f t="shared" si="93"/>
        <v>0.1410311156660119</v>
      </c>
      <c r="BL86" s="128">
        <f t="shared" si="93"/>
        <v>7.008922798396483E-2</v>
      </c>
      <c r="BM86" s="129">
        <f t="shared" si="93"/>
        <v>9.1907824222936765E-2</v>
      </c>
      <c r="BN86" s="126">
        <f t="shared" si="93"/>
        <v>7.3984442523768373E-2</v>
      </c>
      <c r="BO86" s="127">
        <f t="shared" si="93"/>
        <v>7.5042158516020238E-2</v>
      </c>
      <c r="BP86" s="128">
        <f t="shared" si="93"/>
        <v>7.3137712796561408E-2</v>
      </c>
      <c r="BQ86" s="129">
        <f t="shared" si="93"/>
        <v>0.10633900441083806</v>
      </c>
      <c r="BR86" s="126">
        <f t="shared" si="93"/>
        <v>0.11820491109229467</v>
      </c>
      <c r="BS86" s="127">
        <f t="shared" si="93"/>
        <v>3.3815789473684209E-2</v>
      </c>
      <c r="BT86" s="128">
        <f t="shared" si="93"/>
        <v>0.1489779523341962</v>
      </c>
      <c r="BU86" s="126">
        <f t="shared" si="93"/>
        <v>4.3968380186163995E-2</v>
      </c>
      <c r="BV86" s="130">
        <f t="shared" si="93"/>
        <v>9.6981922569633019E-2</v>
      </c>
      <c r="BW86" s="131">
        <f t="shared" si="93"/>
        <v>5.9035937410443058E-2</v>
      </c>
      <c r="BX86" s="126">
        <f t="shared" si="93"/>
        <v>7.885397173646512E-2</v>
      </c>
      <c r="BY86" s="127">
        <f t="shared" si="93"/>
        <v>8.0632853436434851E-2</v>
      </c>
      <c r="BZ86" s="128">
        <f t="shared" si="93"/>
        <v>7.0021991203518597E-2</v>
      </c>
      <c r="CA86" s="129">
        <f t="shared" si="93"/>
        <v>8.2965578111209179E-2</v>
      </c>
      <c r="CB86" s="126">
        <f t="shared" si="93"/>
        <v>0.13406773702097738</v>
      </c>
      <c r="CC86" s="127">
        <f t="shared" si="93"/>
        <v>3.2220427212349668E-2</v>
      </c>
      <c r="CD86" s="128">
        <f t="shared" si="93"/>
        <v>0.10382152447841356</v>
      </c>
      <c r="CE86" s="129">
        <f t="shared" si="93"/>
        <v>5.0946142649199416E-2</v>
      </c>
      <c r="CF86" s="126">
        <f t="shared" si="93"/>
        <v>0.10903913283115929</v>
      </c>
      <c r="CG86" s="127">
        <f t="shared" si="93"/>
        <v>5.2224761392660302E-2</v>
      </c>
      <c r="CH86" s="128">
        <f t="shared" si="93"/>
        <v>6.5608698846521193E-2</v>
      </c>
      <c r="CI86" s="126">
        <f t="shared" si="93"/>
        <v>0.10029354207436399</v>
      </c>
      <c r="CJ86" s="132">
        <f t="shared" si="93"/>
        <v>7.8050255588690401E-2</v>
      </c>
      <c r="CK86" s="133">
        <f t="shared" si="93"/>
        <v>8.2435244175035588E-2</v>
      </c>
    </row>
    <row r="87" spans="1:89" x14ac:dyDescent="0.2">
      <c r="A87" s="245" t="s">
        <v>34</v>
      </c>
      <c r="B87" s="203">
        <v>2742</v>
      </c>
      <c r="C87" s="197">
        <v>4026</v>
      </c>
      <c r="D87" s="198">
        <v>1175</v>
      </c>
      <c r="E87" s="199">
        <v>1919</v>
      </c>
      <c r="F87" s="196">
        <v>578</v>
      </c>
      <c r="G87" s="200">
        <v>469</v>
      </c>
      <c r="H87" s="198">
        <v>1987</v>
      </c>
      <c r="I87" s="199">
        <v>3574</v>
      </c>
      <c r="J87" s="196">
        <v>433</v>
      </c>
      <c r="K87" s="197">
        <v>200</v>
      </c>
      <c r="L87" s="198">
        <v>1101</v>
      </c>
      <c r="M87" s="196">
        <v>790</v>
      </c>
      <c r="N87" s="201">
        <v>1949</v>
      </c>
      <c r="O87" s="204">
        <v>1932</v>
      </c>
      <c r="P87" s="196">
        <v>1023</v>
      </c>
      <c r="Q87" s="197">
        <v>1398</v>
      </c>
      <c r="R87" s="198">
        <v>1118</v>
      </c>
      <c r="S87" s="199">
        <v>1782</v>
      </c>
      <c r="T87" s="196">
        <v>746</v>
      </c>
      <c r="U87" s="200">
        <v>369</v>
      </c>
      <c r="V87" s="198">
        <v>2509</v>
      </c>
      <c r="W87" s="205">
        <v>1491</v>
      </c>
      <c r="X87" s="196">
        <v>1710</v>
      </c>
      <c r="Y87" s="200">
        <v>860</v>
      </c>
      <c r="Z87" s="198">
        <v>2918</v>
      </c>
      <c r="AA87" s="196">
        <v>4254</v>
      </c>
      <c r="AB87" s="169">
        <f t="shared" si="77"/>
        <v>19989</v>
      </c>
      <c r="AC87" s="170">
        <f t="shared" si="72"/>
        <v>23064</v>
      </c>
      <c r="BI87" s="143" t="s">
        <v>34</v>
      </c>
      <c r="BJ87" s="126">
        <f t="shared" ref="BJ87:CK87" si="94">B87/B95</f>
        <v>4.6325392802838317E-2</v>
      </c>
      <c r="BK87" s="127">
        <f t="shared" si="94"/>
        <v>0.11461269109232214</v>
      </c>
      <c r="BL87" s="128">
        <f t="shared" si="94"/>
        <v>5.0648734859261177E-2</v>
      </c>
      <c r="BM87" s="129">
        <f t="shared" si="94"/>
        <v>0.10284030010718113</v>
      </c>
      <c r="BN87" s="126">
        <f t="shared" si="94"/>
        <v>4.9956784788245459E-2</v>
      </c>
      <c r="BO87" s="127">
        <f t="shared" si="94"/>
        <v>6.5907813378302413E-2</v>
      </c>
      <c r="BP87" s="128">
        <f t="shared" si="94"/>
        <v>6.7248790063289002E-2</v>
      </c>
      <c r="BQ87" s="129">
        <f t="shared" si="94"/>
        <v>9.0081915563957157E-2</v>
      </c>
      <c r="BR87" s="126">
        <f t="shared" si="94"/>
        <v>7.3327688399661306E-2</v>
      </c>
      <c r="BS87" s="127">
        <f t="shared" si="94"/>
        <v>2.6315789473684209E-2</v>
      </c>
      <c r="BT87" s="128">
        <f t="shared" si="94"/>
        <v>9.8277247165937692E-2</v>
      </c>
      <c r="BU87" s="126">
        <f t="shared" si="94"/>
        <v>3.6952149305393145E-2</v>
      </c>
      <c r="BV87" s="130">
        <f t="shared" si="94"/>
        <v>7.5607106835285903E-2</v>
      </c>
      <c r="BW87" s="131">
        <f t="shared" si="94"/>
        <v>5.5367684988823294E-2</v>
      </c>
      <c r="BX87" s="126">
        <f t="shared" si="94"/>
        <v>6.601277666645157E-2</v>
      </c>
      <c r="BY87" s="127">
        <f t="shared" si="94"/>
        <v>7.1119702904817617E-2</v>
      </c>
      <c r="BZ87" s="128">
        <f t="shared" si="94"/>
        <v>5.5877648940423831E-2</v>
      </c>
      <c r="CA87" s="129">
        <f t="shared" si="94"/>
        <v>7.4895977808599162E-2</v>
      </c>
      <c r="CB87" s="126">
        <f t="shared" si="94"/>
        <v>8.7425290050392596E-2</v>
      </c>
      <c r="CC87" s="127">
        <f t="shared" si="94"/>
        <v>3.3117932148626815E-2</v>
      </c>
      <c r="CD87" s="128">
        <f t="shared" si="94"/>
        <v>0.10365626936583351</v>
      </c>
      <c r="CE87" s="129">
        <f t="shared" si="94"/>
        <v>5.0472225043160353E-2</v>
      </c>
      <c r="CF87" s="126">
        <f t="shared" si="94"/>
        <v>7.8541245636597465E-2</v>
      </c>
      <c r="CG87" s="127">
        <f t="shared" si="94"/>
        <v>5.7803468208092484E-2</v>
      </c>
      <c r="CH87" s="128">
        <f t="shared" si="94"/>
        <v>5.3596355888619496E-2</v>
      </c>
      <c r="CI87" s="126">
        <f t="shared" si="94"/>
        <v>9.0487535097421939E-2</v>
      </c>
      <c r="CJ87" s="132">
        <f t="shared" si="94"/>
        <v>6.4304119980312116E-2</v>
      </c>
      <c r="CK87" s="133">
        <f t="shared" si="94"/>
        <v>7.4286413677151705E-2</v>
      </c>
    </row>
    <row r="88" spans="1:89" x14ac:dyDescent="0.2">
      <c r="A88" s="244" t="s">
        <v>38</v>
      </c>
      <c r="B88" s="206">
        <v>2504</v>
      </c>
      <c r="C88" s="190">
        <v>2780</v>
      </c>
      <c r="D88" s="191">
        <v>870</v>
      </c>
      <c r="E88" s="192">
        <v>1325</v>
      </c>
      <c r="F88" s="189">
        <v>404</v>
      </c>
      <c r="G88" s="193">
        <v>342</v>
      </c>
      <c r="H88" s="191">
        <v>1568</v>
      </c>
      <c r="I88" s="192">
        <v>2548</v>
      </c>
      <c r="J88" s="189">
        <v>292</v>
      </c>
      <c r="K88" s="190">
        <v>159</v>
      </c>
      <c r="L88" s="191">
        <v>711</v>
      </c>
      <c r="M88" s="189">
        <v>668</v>
      </c>
      <c r="N88" s="194">
        <v>1414</v>
      </c>
      <c r="O88" s="207">
        <v>1820</v>
      </c>
      <c r="P88" s="189">
        <v>807</v>
      </c>
      <c r="Q88" s="190">
        <v>1344</v>
      </c>
      <c r="R88" s="191">
        <v>853</v>
      </c>
      <c r="S88" s="192">
        <v>1306</v>
      </c>
      <c r="T88" s="189">
        <v>534</v>
      </c>
      <c r="U88" s="193">
        <v>372</v>
      </c>
      <c r="V88" s="191">
        <v>2198</v>
      </c>
      <c r="W88" s="208">
        <v>1322</v>
      </c>
      <c r="X88" s="189">
        <v>1223</v>
      </c>
      <c r="Y88" s="193">
        <v>783</v>
      </c>
      <c r="Z88" s="191">
        <v>2297</v>
      </c>
      <c r="AA88" s="189">
        <v>3134</v>
      </c>
      <c r="AB88" s="169">
        <f t="shared" si="77"/>
        <v>15675</v>
      </c>
      <c r="AC88" s="170">
        <f t="shared" si="72"/>
        <v>17903</v>
      </c>
      <c r="BI88" s="134" t="s">
        <v>38</v>
      </c>
      <c r="BJ88" s="126">
        <f t="shared" ref="BJ88:CK88" si="95">B88/B95</f>
        <v>4.2304443318128063E-2</v>
      </c>
      <c r="BK88" s="127">
        <f t="shared" si="95"/>
        <v>7.9141401201355085E-2</v>
      </c>
      <c r="BL88" s="128">
        <f t="shared" si="95"/>
        <v>3.7501616448984872E-2</v>
      </c>
      <c r="BM88" s="129">
        <f t="shared" si="95"/>
        <v>7.1007502679528406E-2</v>
      </c>
      <c r="BN88" s="126">
        <f t="shared" si="95"/>
        <v>3.4917891097666381E-2</v>
      </c>
      <c r="BO88" s="127">
        <f t="shared" si="95"/>
        <v>4.8060708263069137E-2</v>
      </c>
      <c r="BP88" s="128">
        <f t="shared" si="95"/>
        <v>5.306799336650083E-2</v>
      </c>
      <c r="BQ88" s="129">
        <f t="shared" si="95"/>
        <v>6.4221802142407053E-2</v>
      </c>
      <c r="BR88" s="126">
        <f t="shared" si="95"/>
        <v>4.9449618966977138E-2</v>
      </c>
      <c r="BS88" s="127">
        <f t="shared" si="95"/>
        <v>2.0921052631578948E-2</v>
      </c>
      <c r="BT88" s="128">
        <f t="shared" si="95"/>
        <v>6.3465143265196824E-2</v>
      </c>
      <c r="BU88" s="126">
        <f t="shared" si="95"/>
        <v>3.124561485569952E-2</v>
      </c>
      <c r="BV88" s="130">
        <f t="shared" si="95"/>
        <v>5.485297540538444E-2</v>
      </c>
      <c r="BW88" s="131">
        <f t="shared" si="95"/>
        <v>5.2157964119906003E-2</v>
      </c>
      <c r="BX88" s="126">
        <f t="shared" si="95"/>
        <v>5.2074595082919277E-2</v>
      </c>
      <c r="BY88" s="127">
        <f t="shared" si="95"/>
        <v>6.8372589917077883E-2</v>
      </c>
      <c r="BZ88" s="128">
        <f t="shared" si="95"/>
        <v>4.2632946821271493E-2</v>
      </c>
      <c r="CA88" s="129">
        <f t="shared" si="95"/>
        <v>5.4890093725045185E-2</v>
      </c>
      <c r="CB88" s="126">
        <f t="shared" si="95"/>
        <v>6.258056955349818E-2</v>
      </c>
      <c r="CC88" s="127">
        <f t="shared" si="95"/>
        <v>3.3387183629509959E-2</v>
      </c>
      <c r="CD88" s="128">
        <f t="shared" si="95"/>
        <v>9.0807684362734967E-2</v>
      </c>
      <c r="CE88" s="129">
        <f t="shared" si="95"/>
        <v>4.4751362513117364E-2</v>
      </c>
      <c r="CF88" s="126">
        <f t="shared" si="95"/>
        <v>5.6173066323718539E-2</v>
      </c>
      <c r="CG88" s="127">
        <f t="shared" si="95"/>
        <v>5.2628041403414434E-2</v>
      </c>
      <c r="CH88" s="128">
        <f t="shared" si="95"/>
        <v>4.2190140327676144E-2</v>
      </c>
      <c r="CI88" s="126">
        <f t="shared" si="95"/>
        <v>6.6663830511358796E-2</v>
      </c>
      <c r="CJ88" s="132">
        <f t="shared" si="95"/>
        <v>5.0426088383180363E-2</v>
      </c>
      <c r="CK88" s="133">
        <f t="shared" si="95"/>
        <v>5.7663443637792536E-2</v>
      </c>
    </row>
    <row r="89" spans="1:89" x14ac:dyDescent="0.2">
      <c r="A89" s="245" t="s">
        <v>39</v>
      </c>
      <c r="B89" s="203">
        <v>285</v>
      </c>
      <c r="C89" s="197">
        <v>2097</v>
      </c>
      <c r="D89" s="198">
        <v>146</v>
      </c>
      <c r="E89" s="199">
        <v>965</v>
      </c>
      <c r="F89" s="196">
        <v>109</v>
      </c>
      <c r="G89" s="200">
        <v>327</v>
      </c>
      <c r="H89" s="198">
        <v>495</v>
      </c>
      <c r="I89" s="199">
        <v>1906</v>
      </c>
      <c r="J89" s="196">
        <v>154</v>
      </c>
      <c r="K89" s="197">
        <v>93</v>
      </c>
      <c r="L89" s="198">
        <v>324</v>
      </c>
      <c r="M89" s="196">
        <v>407</v>
      </c>
      <c r="N89" s="201">
        <v>844</v>
      </c>
      <c r="O89" s="204">
        <v>1069</v>
      </c>
      <c r="P89" s="196">
        <v>493</v>
      </c>
      <c r="Q89" s="197">
        <v>888</v>
      </c>
      <c r="R89" s="198">
        <v>562</v>
      </c>
      <c r="S89" s="199">
        <v>749</v>
      </c>
      <c r="T89" s="196">
        <v>338</v>
      </c>
      <c r="U89" s="200">
        <v>286</v>
      </c>
      <c r="V89" s="198">
        <v>1947</v>
      </c>
      <c r="W89" s="205">
        <v>949</v>
      </c>
      <c r="X89" s="196">
        <v>738</v>
      </c>
      <c r="Y89" s="200">
        <v>681</v>
      </c>
      <c r="Z89" s="198">
        <v>1548</v>
      </c>
      <c r="AA89" s="196">
        <v>2220</v>
      </c>
      <c r="AB89" s="169">
        <f t="shared" si="77"/>
        <v>7983</v>
      </c>
      <c r="AC89" s="170">
        <f t="shared" si="72"/>
        <v>12637</v>
      </c>
      <c r="BI89" s="143" t="s">
        <v>39</v>
      </c>
      <c r="BJ89" s="126">
        <f t="shared" ref="BJ89:CK89" si="96">B89/B95</f>
        <v>4.8150025342118602E-3</v>
      </c>
      <c r="BK89" s="127">
        <f t="shared" si="96"/>
        <v>5.9697668460158851E-2</v>
      </c>
      <c r="BL89" s="128">
        <f t="shared" si="96"/>
        <v>6.2933747144273463E-3</v>
      </c>
      <c r="BM89" s="129">
        <f t="shared" si="96"/>
        <v>5.1714898177920687E-2</v>
      </c>
      <c r="BN89" s="126">
        <f t="shared" si="96"/>
        <v>9.4209161624891954E-3</v>
      </c>
      <c r="BO89" s="127">
        <f t="shared" si="96"/>
        <v>4.5952782462057334E-2</v>
      </c>
      <c r="BP89" s="128">
        <f t="shared" si="96"/>
        <v>1.675296984465428E-2</v>
      </c>
      <c r="BQ89" s="129">
        <f t="shared" si="96"/>
        <v>4.8040327662255827E-2</v>
      </c>
      <c r="BR89" s="126">
        <f t="shared" si="96"/>
        <v>2.6079593564775613E-2</v>
      </c>
      <c r="BS89" s="127">
        <f t="shared" si="96"/>
        <v>1.2236842105263157E-2</v>
      </c>
      <c r="BT89" s="128">
        <f t="shared" si="96"/>
        <v>2.8920824779077033E-2</v>
      </c>
      <c r="BU89" s="126">
        <f t="shared" si="96"/>
        <v>1.903737312315824E-2</v>
      </c>
      <c r="BV89" s="130">
        <f t="shared" si="96"/>
        <v>3.2741097059508111E-2</v>
      </c>
      <c r="BW89" s="131">
        <f t="shared" si="96"/>
        <v>3.0635639364933801E-2</v>
      </c>
      <c r="BX89" s="126">
        <f t="shared" si="96"/>
        <v>3.1812608892043619E-2</v>
      </c>
      <c r="BY89" s="127">
        <f t="shared" si="96"/>
        <v>4.5174746909497888E-2</v>
      </c>
      <c r="BZ89" s="128">
        <f t="shared" si="96"/>
        <v>2.808876449420232E-2</v>
      </c>
      <c r="CA89" s="129">
        <f t="shared" si="96"/>
        <v>3.1479847013827597E-2</v>
      </c>
      <c r="CB89" s="126">
        <f t="shared" si="96"/>
        <v>3.9610922301652411E-2</v>
      </c>
      <c r="CC89" s="127">
        <f t="shared" si="96"/>
        <v>2.5668641177526475E-2</v>
      </c>
      <c r="CD89" s="128">
        <f t="shared" si="96"/>
        <v>8.0437926048337119E-2</v>
      </c>
      <c r="CE89" s="129">
        <f t="shared" si="96"/>
        <v>3.2124843437933717E-2</v>
      </c>
      <c r="CF89" s="126">
        <f t="shared" si="96"/>
        <v>3.3896748116847328E-2</v>
      </c>
      <c r="CG89" s="127">
        <f t="shared" si="96"/>
        <v>4.5772281220594166E-2</v>
      </c>
      <c r="CH89" s="128">
        <f t="shared" si="96"/>
        <v>2.8432885166409523E-2</v>
      </c>
      <c r="CI89" s="126">
        <f t="shared" si="96"/>
        <v>4.7221985875946566E-2</v>
      </c>
      <c r="CJ89" s="132">
        <f t="shared" si="96"/>
        <v>2.5681114102898174E-2</v>
      </c>
      <c r="CK89" s="133">
        <f t="shared" si="96"/>
        <v>4.0702281028363083E-2</v>
      </c>
    </row>
    <row r="90" spans="1:89" x14ac:dyDescent="0.2">
      <c r="A90" s="244" t="s">
        <v>40</v>
      </c>
      <c r="B90" s="206">
        <v>0</v>
      </c>
      <c r="C90" s="190">
        <v>904</v>
      </c>
      <c r="D90" s="191">
        <v>6</v>
      </c>
      <c r="E90" s="192">
        <v>423</v>
      </c>
      <c r="F90" s="189">
        <v>7</v>
      </c>
      <c r="G90" s="193">
        <v>117</v>
      </c>
      <c r="H90" s="191">
        <v>17</v>
      </c>
      <c r="I90" s="192">
        <v>633</v>
      </c>
      <c r="J90" s="189">
        <v>15</v>
      </c>
      <c r="K90" s="190">
        <v>39</v>
      </c>
      <c r="L90" s="191">
        <v>32</v>
      </c>
      <c r="M90" s="189">
        <v>86</v>
      </c>
      <c r="N90" s="194">
        <v>86</v>
      </c>
      <c r="O90" s="207">
        <v>190</v>
      </c>
      <c r="P90" s="189">
        <v>110</v>
      </c>
      <c r="Q90" s="190">
        <v>95</v>
      </c>
      <c r="R90" s="191">
        <v>64</v>
      </c>
      <c r="S90" s="192">
        <v>68</v>
      </c>
      <c r="T90" s="189">
        <v>36</v>
      </c>
      <c r="U90" s="193">
        <v>8</v>
      </c>
      <c r="V90" s="191">
        <v>48</v>
      </c>
      <c r="W90" s="208">
        <v>33</v>
      </c>
      <c r="X90" s="189">
        <v>58</v>
      </c>
      <c r="Y90" s="193">
        <v>21</v>
      </c>
      <c r="Z90" s="191">
        <v>0</v>
      </c>
      <c r="AA90" s="189">
        <v>90</v>
      </c>
      <c r="AB90" s="169">
        <f t="shared" si="77"/>
        <v>479</v>
      </c>
      <c r="AC90" s="170">
        <f t="shared" si="72"/>
        <v>2707</v>
      </c>
      <c r="BI90" s="134" t="s">
        <v>40</v>
      </c>
      <c r="BJ90" s="126">
        <f t="shared" ref="BJ90:CK90" si="97">B90/B95</f>
        <v>0</v>
      </c>
      <c r="BK90" s="127">
        <f t="shared" si="97"/>
        <v>2.5735189455404674E-2</v>
      </c>
      <c r="BL90" s="128">
        <f t="shared" si="97"/>
        <v>2.5863183757920602E-4</v>
      </c>
      <c r="BM90" s="129">
        <f t="shared" si="97"/>
        <v>2.2668810289389066E-2</v>
      </c>
      <c r="BN90" s="126">
        <f t="shared" si="97"/>
        <v>6.0501296456352631E-4</v>
      </c>
      <c r="BO90" s="127">
        <f t="shared" si="97"/>
        <v>1.6441821247892074E-2</v>
      </c>
      <c r="BP90" s="128">
        <f t="shared" si="97"/>
        <v>5.753545199174197E-4</v>
      </c>
      <c r="BQ90" s="129">
        <f t="shared" si="97"/>
        <v>1.5954631379962194E-2</v>
      </c>
      <c r="BR90" s="126">
        <f t="shared" si="97"/>
        <v>2.5402201524132089E-3</v>
      </c>
      <c r="BS90" s="127">
        <f t="shared" si="97"/>
        <v>5.131578947368421E-3</v>
      </c>
      <c r="BT90" s="128">
        <f t="shared" si="97"/>
        <v>2.8563777559582255E-3</v>
      </c>
      <c r="BU90" s="126">
        <f t="shared" si="97"/>
        <v>4.0226390383086208E-3</v>
      </c>
      <c r="BV90" s="130">
        <f t="shared" si="97"/>
        <v>3.3361781363953759E-3</v>
      </c>
      <c r="BW90" s="131">
        <f t="shared" si="97"/>
        <v>5.4450621883418357E-3</v>
      </c>
      <c r="BX90" s="126">
        <f t="shared" si="97"/>
        <v>7.0981480286507062E-3</v>
      </c>
      <c r="BY90" s="127">
        <f t="shared" si="97"/>
        <v>4.8328839599124989E-3</v>
      </c>
      <c r="BZ90" s="128">
        <f t="shared" si="97"/>
        <v>3.1987205117952819E-3</v>
      </c>
      <c r="CA90" s="129">
        <f t="shared" si="97"/>
        <v>2.8579834405077125E-3</v>
      </c>
      <c r="CB90" s="126">
        <f t="shared" si="97"/>
        <v>4.2189148013594283E-3</v>
      </c>
      <c r="CC90" s="127">
        <f t="shared" si="97"/>
        <v>7.1800394902171965E-4</v>
      </c>
      <c r="CD90" s="128">
        <f t="shared" si="97"/>
        <v>1.9830613509605453E-3</v>
      </c>
      <c r="CE90" s="129">
        <f t="shared" si="97"/>
        <v>1.117091499949223E-3</v>
      </c>
      <c r="CF90" s="126">
        <f t="shared" si="97"/>
        <v>2.6639720742237735E-3</v>
      </c>
      <c r="CG90" s="127">
        <f t="shared" si="97"/>
        <v>1.4114800376394676E-3</v>
      </c>
      <c r="CH90" s="128">
        <f t="shared" si="97"/>
        <v>0</v>
      </c>
      <c r="CI90" s="126">
        <f t="shared" si="97"/>
        <v>1.9144048328086445E-3</v>
      </c>
      <c r="CJ90" s="132">
        <f t="shared" si="97"/>
        <v>1.5409311856805993E-3</v>
      </c>
      <c r="CK90" s="133">
        <f t="shared" si="97"/>
        <v>8.7189265445737803E-3</v>
      </c>
    </row>
    <row r="91" spans="1:89" x14ac:dyDescent="0.2">
      <c r="A91" s="245" t="s">
        <v>41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69">
        <f t="shared" si="77"/>
        <v>0</v>
      </c>
      <c r="AC91" s="170">
        <f t="shared" si="72"/>
        <v>0</v>
      </c>
      <c r="BI91" s="143" t="s">
        <v>41</v>
      </c>
      <c r="BJ91" s="126">
        <f t="shared" ref="BJ91:CK91" si="98">B91/B95</f>
        <v>0</v>
      </c>
      <c r="BK91" s="127">
        <f t="shared" si="98"/>
        <v>0</v>
      </c>
      <c r="BL91" s="128">
        <f t="shared" si="98"/>
        <v>0</v>
      </c>
      <c r="BM91" s="129">
        <f t="shared" si="98"/>
        <v>0</v>
      </c>
      <c r="BN91" s="126">
        <f t="shared" si="98"/>
        <v>0</v>
      </c>
      <c r="BO91" s="127">
        <f t="shared" si="98"/>
        <v>0</v>
      </c>
      <c r="BP91" s="128">
        <f t="shared" si="98"/>
        <v>0</v>
      </c>
      <c r="BQ91" s="129">
        <f t="shared" si="98"/>
        <v>0</v>
      </c>
      <c r="BR91" s="126">
        <f t="shared" si="98"/>
        <v>0</v>
      </c>
      <c r="BS91" s="127">
        <f t="shared" si="98"/>
        <v>0</v>
      </c>
      <c r="BT91" s="128">
        <f t="shared" si="98"/>
        <v>0</v>
      </c>
      <c r="BU91" s="126">
        <f t="shared" si="98"/>
        <v>0</v>
      </c>
      <c r="BV91" s="130">
        <f t="shared" si="98"/>
        <v>0</v>
      </c>
      <c r="BW91" s="131">
        <f t="shared" si="98"/>
        <v>0</v>
      </c>
      <c r="BX91" s="126">
        <f t="shared" si="98"/>
        <v>0</v>
      </c>
      <c r="BY91" s="127">
        <f t="shared" si="98"/>
        <v>0</v>
      </c>
      <c r="BZ91" s="128">
        <f t="shared" si="98"/>
        <v>0</v>
      </c>
      <c r="CA91" s="129">
        <f t="shared" si="98"/>
        <v>0</v>
      </c>
      <c r="CB91" s="126">
        <f t="shared" si="98"/>
        <v>0</v>
      </c>
      <c r="CC91" s="127">
        <f t="shared" si="98"/>
        <v>0</v>
      </c>
      <c r="CD91" s="128">
        <f t="shared" si="98"/>
        <v>0</v>
      </c>
      <c r="CE91" s="129">
        <f t="shared" si="98"/>
        <v>0</v>
      </c>
      <c r="CF91" s="126">
        <f t="shared" si="98"/>
        <v>0</v>
      </c>
      <c r="CG91" s="127">
        <f t="shared" si="98"/>
        <v>0</v>
      </c>
      <c r="CH91" s="128">
        <f t="shared" si="98"/>
        <v>0</v>
      </c>
      <c r="CI91" s="126">
        <f t="shared" si="98"/>
        <v>0</v>
      </c>
      <c r="CJ91" s="132">
        <f t="shared" si="98"/>
        <v>0</v>
      </c>
      <c r="CK91" s="133">
        <f t="shared" si="98"/>
        <v>0</v>
      </c>
    </row>
    <row r="92" spans="1:89" x14ac:dyDescent="0.2">
      <c r="A92" s="244" t="s">
        <v>42</v>
      </c>
      <c r="B92" s="58">
        <v>0</v>
      </c>
      <c r="C92" s="59">
        <v>0</v>
      </c>
      <c r="D92" s="136">
        <v>0</v>
      </c>
      <c r="E92" s="137">
        <v>0</v>
      </c>
      <c r="F92" s="135">
        <v>0</v>
      </c>
      <c r="G92" s="138">
        <v>0</v>
      </c>
      <c r="H92" s="136">
        <v>0</v>
      </c>
      <c r="I92" s="137">
        <v>0</v>
      </c>
      <c r="J92" s="135">
        <v>0</v>
      </c>
      <c r="K92" s="138">
        <v>0</v>
      </c>
      <c r="L92" s="136">
        <v>0</v>
      </c>
      <c r="M92" s="135">
        <v>0</v>
      </c>
      <c r="N92" s="139">
        <v>0</v>
      </c>
      <c r="O92" s="140">
        <v>0</v>
      </c>
      <c r="P92" s="135">
        <v>0</v>
      </c>
      <c r="Q92" s="138">
        <v>0</v>
      </c>
      <c r="R92" s="136">
        <v>0</v>
      </c>
      <c r="S92" s="137">
        <v>0</v>
      </c>
      <c r="T92" s="135">
        <v>0</v>
      </c>
      <c r="U92" s="138">
        <v>0</v>
      </c>
      <c r="V92" s="136">
        <v>0</v>
      </c>
      <c r="W92" s="137">
        <v>0</v>
      </c>
      <c r="X92" s="135">
        <v>0</v>
      </c>
      <c r="Y92" s="138">
        <v>0</v>
      </c>
      <c r="Z92" s="141">
        <v>0</v>
      </c>
      <c r="AA92" s="142">
        <v>0</v>
      </c>
      <c r="AB92" s="169"/>
      <c r="AC92" s="170"/>
      <c r="BI92" s="134" t="s">
        <v>42</v>
      </c>
      <c r="BJ92" s="126">
        <f t="shared" ref="BJ92:CK92" si="99">B92/B95</f>
        <v>0</v>
      </c>
      <c r="BK92" s="127">
        <f t="shared" si="99"/>
        <v>0</v>
      </c>
      <c r="BL92" s="128">
        <f t="shared" si="99"/>
        <v>0</v>
      </c>
      <c r="BM92" s="129">
        <f t="shared" si="99"/>
        <v>0</v>
      </c>
      <c r="BN92" s="126">
        <f t="shared" si="99"/>
        <v>0</v>
      </c>
      <c r="BO92" s="127">
        <f t="shared" si="99"/>
        <v>0</v>
      </c>
      <c r="BP92" s="128">
        <f t="shared" si="99"/>
        <v>0</v>
      </c>
      <c r="BQ92" s="129">
        <f t="shared" si="99"/>
        <v>0</v>
      </c>
      <c r="BR92" s="126">
        <f t="shared" si="99"/>
        <v>0</v>
      </c>
      <c r="BS92" s="127">
        <f t="shared" si="99"/>
        <v>0</v>
      </c>
      <c r="BT92" s="128">
        <f t="shared" si="99"/>
        <v>0</v>
      </c>
      <c r="BU92" s="126">
        <f t="shared" si="99"/>
        <v>0</v>
      </c>
      <c r="BV92" s="130">
        <f t="shared" si="99"/>
        <v>0</v>
      </c>
      <c r="BW92" s="131">
        <f t="shared" si="99"/>
        <v>0</v>
      </c>
      <c r="BX92" s="126">
        <f t="shared" si="99"/>
        <v>0</v>
      </c>
      <c r="BY92" s="127">
        <f t="shared" si="99"/>
        <v>0</v>
      </c>
      <c r="BZ92" s="128">
        <f t="shared" si="99"/>
        <v>0</v>
      </c>
      <c r="CA92" s="129">
        <f t="shared" si="99"/>
        <v>0</v>
      </c>
      <c r="CB92" s="126">
        <f t="shared" si="99"/>
        <v>0</v>
      </c>
      <c r="CC92" s="127">
        <f t="shared" si="99"/>
        <v>0</v>
      </c>
      <c r="CD92" s="128">
        <f t="shared" si="99"/>
        <v>0</v>
      </c>
      <c r="CE92" s="129">
        <f t="shared" si="99"/>
        <v>0</v>
      </c>
      <c r="CF92" s="126">
        <f t="shared" si="99"/>
        <v>0</v>
      </c>
      <c r="CG92" s="127">
        <f t="shared" si="99"/>
        <v>0</v>
      </c>
      <c r="CH92" s="128">
        <f t="shared" si="99"/>
        <v>0</v>
      </c>
      <c r="CI92" s="126">
        <f t="shared" si="99"/>
        <v>0</v>
      </c>
      <c r="CJ92" s="132">
        <f t="shared" si="99"/>
        <v>0</v>
      </c>
      <c r="CK92" s="133">
        <f t="shared" si="99"/>
        <v>0</v>
      </c>
    </row>
    <row r="93" spans="1:89" x14ac:dyDescent="0.2">
      <c r="A93" s="245" t="s">
        <v>43</v>
      </c>
      <c r="B93" s="56"/>
      <c r="C93" s="57"/>
      <c r="D93" s="149"/>
      <c r="E93" s="146"/>
      <c r="F93" s="147"/>
      <c r="G93" s="148"/>
      <c r="H93" s="149"/>
      <c r="I93" s="146"/>
      <c r="J93" s="147"/>
      <c r="K93" s="148"/>
      <c r="L93" s="149"/>
      <c r="M93" s="147"/>
      <c r="N93" s="151"/>
      <c r="O93" s="150"/>
      <c r="P93" s="147"/>
      <c r="Q93" s="148"/>
      <c r="R93" s="149"/>
      <c r="S93" s="146"/>
      <c r="T93" s="147"/>
      <c r="U93" s="148"/>
      <c r="V93" s="149"/>
      <c r="W93" s="146"/>
      <c r="X93" s="147"/>
      <c r="Y93" s="148"/>
      <c r="Z93" s="145"/>
      <c r="AA93" s="144"/>
      <c r="AB93" s="169"/>
      <c r="AC93" s="170"/>
      <c r="BI93" s="143" t="s">
        <v>43</v>
      </c>
      <c r="BJ93" s="126">
        <f t="shared" ref="BJ93:CK93" si="100">B93/B95</f>
        <v>0</v>
      </c>
      <c r="BK93" s="127">
        <f t="shared" si="100"/>
        <v>0</v>
      </c>
      <c r="BL93" s="128">
        <f t="shared" si="100"/>
        <v>0</v>
      </c>
      <c r="BM93" s="129">
        <f t="shared" si="100"/>
        <v>0</v>
      </c>
      <c r="BN93" s="126">
        <f t="shared" si="100"/>
        <v>0</v>
      </c>
      <c r="BO93" s="127">
        <f t="shared" si="100"/>
        <v>0</v>
      </c>
      <c r="BP93" s="128">
        <f t="shared" si="100"/>
        <v>0</v>
      </c>
      <c r="BQ93" s="129">
        <f t="shared" si="100"/>
        <v>0</v>
      </c>
      <c r="BR93" s="126">
        <f t="shared" si="100"/>
        <v>0</v>
      </c>
      <c r="BS93" s="127">
        <f t="shared" si="100"/>
        <v>0</v>
      </c>
      <c r="BT93" s="128">
        <f t="shared" si="100"/>
        <v>0</v>
      </c>
      <c r="BU93" s="126">
        <f t="shared" si="100"/>
        <v>0</v>
      </c>
      <c r="BV93" s="130">
        <f t="shared" si="100"/>
        <v>0</v>
      </c>
      <c r="BW93" s="131">
        <f t="shared" si="100"/>
        <v>0</v>
      </c>
      <c r="BX93" s="126">
        <f t="shared" si="100"/>
        <v>0</v>
      </c>
      <c r="BY93" s="127">
        <f t="shared" si="100"/>
        <v>0</v>
      </c>
      <c r="BZ93" s="128">
        <f t="shared" si="100"/>
        <v>0</v>
      </c>
      <c r="CA93" s="129">
        <f t="shared" si="100"/>
        <v>0</v>
      </c>
      <c r="CB93" s="126">
        <f t="shared" si="100"/>
        <v>0</v>
      </c>
      <c r="CC93" s="127">
        <f t="shared" si="100"/>
        <v>0</v>
      </c>
      <c r="CD93" s="128">
        <f t="shared" si="100"/>
        <v>0</v>
      </c>
      <c r="CE93" s="129">
        <f t="shared" si="100"/>
        <v>0</v>
      </c>
      <c r="CF93" s="126">
        <f t="shared" si="100"/>
        <v>0</v>
      </c>
      <c r="CG93" s="127">
        <f t="shared" si="100"/>
        <v>0</v>
      </c>
      <c r="CH93" s="128">
        <f t="shared" si="100"/>
        <v>0</v>
      </c>
      <c r="CI93" s="126">
        <f t="shared" si="100"/>
        <v>0</v>
      </c>
      <c r="CJ93" s="132">
        <f t="shared" si="100"/>
        <v>0</v>
      </c>
      <c r="CK93" s="133">
        <f t="shared" si="100"/>
        <v>0</v>
      </c>
    </row>
    <row r="94" spans="1:89" ht="13.5" thickBot="1" x14ac:dyDescent="0.25">
      <c r="A94" s="244" t="s">
        <v>19</v>
      </c>
      <c r="B94" s="58"/>
      <c r="C94" s="59"/>
      <c r="D94" s="136"/>
      <c r="E94" s="137"/>
      <c r="F94" s="135"/>
      <c r="G94" s="138"/>
      <c r="H94" s="136"/>
      <c r="I94" s="137"/>
      <c r="J94" s="135"/>
      <c r="K94" s="138"/>
      <c r="L94" s="136"/>
      <c r="M94" s="135"/>
      <c r="N94" s="139"/>
      <c r="O94" s="140"/>
      <c r="P94" s="135"/>
      <c r="Q94" s="138"/>
      <c r="R94" s="136"/>
      <c r="S94" s="137"/>
      <c r="T94" s="135"/>
      <c r="U94" s="138"/>
      <c r="V94" s="136"/>
      <c r="W94" s="137"/>
      <c r="X94" s="135"/>
      <c r="Y94" s="138"/>
      <c r="Z94" s="141"/>
      <c r="AA94" s="142"/>
      <c r="AB94" s="169"/>
      <c r="AC94" s="170"/>
      <c r="BI94" s="134" t="s">
        <v>44</v>
      </c>
      <c r="BJ94" s="126">
        <f t="shared" ref="BJ94:CK94" si="101">B94/B95</f>
        <v>0</v>
      </c>
      <c r="BK94" s="127">
        <f t="shared" si="101"/>
        <v>0</v>
      </c>
      <c r="BL94" s="128">
        <f t="shared" si="101"/>
        <v>0</v>
      </c>
      <c r="BM94" s="129">
        <f t="shared" si="101"/>
        <v>0</v>
      </c>
      <c r="BN94" s="126">
        <f t="shared" si="101"/>
        <v>0</v>
      </c>
      <c r="BO94" s="127">
        <f t="shared" si="101"/>
        <v>0</v>
      </c>
      <c r="BP94" s="128">
        <f t="shared" si="101"/>
        <v>0</v>
      </c>
      <c r="BQ94" s="129">
        <f t="shared" si="101"/>
        <v>0</v>
      </c>
      <c r="BR94" s="126">
        <f t="shared" si="101"/>
        <v>0</v>
      </c>
      <c r="BS94" s="127">
        <f t="shared" si="101"/>
        <v>0</v>
      </c>
      <c r="BT94" s="128">
        <f t="shared" si="101"/>
        <v>0</v>
      </c>
      <c r="BU94" s="126">
        <f t="shared" si="101"/>
        <v>0</v>
      </c>
      <c r="BV94" s="130">
        <f t="shared" si="101"/>
        <v>0</v>
      </c>
      <c r="BW94" s="131">
        <f t="shared" si="101"/>
        <v>0</v>
      </c>
      <c r="BX94" s="126">
        <f t="shared" si="101"/>
        <v>0</v>
      </c>
      <c r="BY94" s="127">
        <f t="shared" si="101"/>
        <v>0</v>
      </c>
      <c r="BZ94" s="128">
        <f t="shared" si="101"/>
        <v>0</v>
      </c>
      <c r="CA94" s="129">
        <f t="shared" si="101"/>
        <v>0</v>
      </c>
      <c r="CB94" s="126">
        <f t="shared" si="101"/>
        <v>0</v>
      </c>
      <c r="CC94" s="127">
        <f t="shared" si="101"/>
        <v>0</v>
      </c>
      <c r="CD94" s="128">
        <f t="shared" si="101"/>
        <v>0</v>
      </c>
      <c r="CE94" s="129">
        <f t="shared" si="101"/>
        <v>0</v>
      </c>
      <c r="CF94" s="126">
        <f t="shared" si="101"/>
        <v>0</v>
      </c>
      <c r="CG94" s="127">
        <f t="shared" si="101"/>
        <v>0</v>
      </c>
      <c r="CH94" s="128">
        <f t="shared" si="101"/>
        <v>0</v>
      </c>
      <c r="CI94" s="126">
        <f t="shared" si="101"/>
        <v>0</v>
      </c>
      <c r="CJ94" s="132">
        <f t="shared" si="101"/>
        <v>0</v>
      </c>
      <c r="CK94" s="133">
        <f t="shared" si="101"/>
        <v>0</v>
      </c>
    </row>
    <row r="95" spans="1:89" ht="14.25" thickTop="1" thickBot="1" x14ac:dyDescent="0.25">
      <c r="A95" s="263" t="s">
        <v>26</v>
      </c>
      <c r="B95" s="269">
        <f>SUM(B72:B94)</f>
        <v>59190</v>
      </c>
      <c r="C95" s="270">
        <f t="shared" ref="C95" si="102">SUM(C72:C94)</f>
        <v>35127</v>
      </c>
      <c r="D95" s="18">
        <f t="shared" ref="D95" si="103">SUM(D72:D94)</f>
        <v>23199</v>
      </c>
      <c r="E95" s="271">
        <f t="shared" ref="E95" si="104">SUM(E72:E94)</f>
        <v>18660</v>
      </c>
      <c r="F95" s="272">
        <f t="shared" ref="F95" si="105">SUM(F72:F94)</f>
        <v>11570</v>
      </c>
      <c r="G95" s="273">
        <f t="shared" ref="G95" si="106">SUM(G72:G94)</f>
        <v>7116</v>
      </c>
      <c r="H95" s="18">
        <f t="shared" ref="H95" si="107">SUM(H72:H94)</f>
        <v>29547</v>
      </c>
      <c r="I95" s="271">
        <f t="shared" ref="I95" si="108">SUM(I72:I94)</f>
        <v>39675</v>
      </c>
      <c r="J95" s="272">
        <f t="shared" ref="J95" si="109">SUM(J72:J94)</f>
        <v>5905</v>
      </c>
      <c r="K95" s="273">
        <f t="shared" ref="K95" si="110">SUM(K72:K94)</f>
        <v>7600</v>
      </c>
      <c r="L95" s="18">
        <f t="shared" ref="L95" si="111">SUM(L72:L94)</f>
        <v>11203</v>
      </c>
      <c r="M95" s="272">
        <f t="shared" ref="M95" si="112">SUM(M72:M94)</f>
        <v>21379</v>
      </c>
      <c r="N95" s="20">
        <f t="shared" ref="N95" si="113">SUM(N72:N94)</f>
        <v>25778</v>
      </c>
      <c r="O95" s="19">
        <f t="shared" ref="O95" si="114">SUM(O72:O94)</f>
        <v>34894</v>
      </c>
      <c r="P95" s="272">
        <f t="shared" ref="P95" si="115">SUM(P72:P94)</f>
        <v>15497</v>
      </c>
      <c r="Q95" s="273">
        <f t="shared" ref="Q95" si="116">SUM(Q72:Q94)</f>
        <v>19657</v>
      </c>
      <c r="R95" s="18">
        <f t="shared" ref="R95" si="117">SUM(R72:R94)</f>
        <v>20008</v>
      </c>
      <c r="S95" s="271">
        <f t="shared" ref="S95" si="118">SUM(S72:S94)</f>
        <v>23793</v>
      </c>
      <c r="T95" s="272">
        <f t="shared" ref="T95" si="119">SUM(T72:T94)</f>
        <v>8533</v>
      </c>
      <c r="U95" s="273">
        <f t="shared" ref="U95" si="120">SUM(U72:U94)</f>
        <v>11142</v>
      </c>
      <c r="V95" s="18">
        <f t="shared" ref="V95" si="121">SUM(V72:V94)</f>
        <v>24205</v>
      </c>
      <c r="W95" s="271">
        <f t="shared" ref="W95" si="122">SUM(W72:W94)</f>
        <v>29541</v>
      </c>
      <c r="X95" s="272">
        <f t="shared" ref="X95" si="123">SUM(X72:X94)</f>
        <v>21772</v>
      </c>
      <c r="Y95" s="273">
        <f t="shared" ref="Y95" si="124">SUM(Y72:Y94)</f>
        <v>14878</v>
      </c>
      <c r="Z95" s="18">
        <f t="shared" ref="Z95" si="125">SUM(Z72:Z94)</f>
        <v>54444</v>
      </c>
      <c r="AA95" s="271">
        <f t="shared" ref="AA95" si="126">SUM(AA72:AA94)</f>
        <v>47012</v>
      </c>
      <c r="AB95" s="171">
        <f>SUM(AB71:AB94)</f>
        <v>310851</v>
      </c>
      <c r="AC95" s="172">
        <f>SUM(AC71:AC94)</f>
        <v>310474</v>
      </c>
      <c r="BI95" s="299" t="s">
        <v>26</v>
      </c>
      <c r="BJ95" s="152">
        <f t="shared" ref="BJ95:CK95" si="127">SUM(BJ71:BJ94)</f>
        <v>1</v>
      </c>
      <c r="BK95" s="153">
        <f t="shared" si="127"/>
        <v>1</v>
      </c>
      <c r="BL95" s="152">
        <f t="shared" si="127"/>
        <v>1</v>
      </c>
      <c r="BM95" s="153">
        <f t="shared" si="127"/>
        <v>0.99999999999999978</v>
      </c>
      <c r="BN95" s="152">
        <f t="shared" si="127"/>
        <v>0.99999999999999989</v>
      </c>
      <c r="BO95" s="153">
        <f t="shared" si="127"/>
        <v>1.0000000000000002</v>
      </c>
      <c r="BP95" s="152">
        <f t="shared" si="127"/>
        <v>1</v>
      </c>
      <c r="BQ95" s="153">
        <f t="shared" si="127"/>
        <v>1</v>
      </c>
      <c r="BR95" s="152">
        <f t="shared" si="127"/>
        <v>0.99999999999999989</v>
      </c>
      <c r="BS95" s="153">
        <f t="shared" si="127"/>
        <v>0.99999999999999989</v>
      </c>
      <c r="BT95" s="152">
        <f t="shared" si="127"/>
        <v>1</v>
      </c>
      <c r="BU95" s="153">
        <f t="shared" si="127"/>
        <v>0.99999999999999989</v>
      </c>
      <c r="BV95" s="152">
        <f t="shared" si="127"/>
        <v>1</v>
      </c>
      <c r="BW95" s="153">
        <f t="shared" si="127"/>
        <v>1.0000000000000002</v>
      </c>
      <c r="BX95" s="152">
        <f t="shared" si="127"/>
        <v>0.99999999999999989</v>
      </c>
      <c r="BY95" s="153">
        <f t="shared" si="127"/>
        <v>0.99999999999999989</v>
      </c>
      <c r="BZ95" s="152">
        <f t="shared" si="127"/>
        <v>0.99999999999999989</v>
      </c>
      <c r="CA95" s="153">
        <f t="shared" si="127"/>
        <v>0.99999999999999989</v>
      </c>
      <c r="CB95" s="152">
        <f t="shared" si="127"/>
        <v>0.99999999999999989</v>
      </c>
      <c r="CC95" s="153">
        <f t="shared" si="127"/>
        <v>0.99999999999999989</v>
      </c>
      <c r="CD95" s="152">
        <f t="shared" si="127"/>
        <v>0.99999999999999989</v>
      </c>
      <c r="CE95" s="153">
        <f t="shared" si="127"/>
        <v>1</v>
      </c>
      <c r="CF95" s="152">
        <f t="shared" si="127"/>
        <v>1</v>
      </c>
      <c r="CG95" s="153">
        <f t="shared" si="127"/>
        <v>1</v>
      </c>
      <c r="CH95" s="152">
        <f t="shared" si="127"/>
        <v>0.99999999999999978</v>
      </c>
      <c r="CI95" s="153">
        <f t="shared" si="127"/>
        <v>1</v>
      </c>
      <c r="CJ95" s="152">
        <f t="shared" si="127"/>
        <v>1.0000000000000002</v>
      </c>
      <c r="CK95" s="153">
        <f t="shared" si="127"/>
        <v>0.99999999999999989</v>
      </c>
    </row>
    <row r="96" spans="1:89" ht="13.5" thickTop="1" x14ac:dyDescent="0.2">
      <c r="A96" s="187"/>
    </row>
    <row r="98" spans="1:89" x14ac:dyDescent="0.2">
      <c r="A98" s="306">
        <f>+A67+1</f>
        <v>43469</v>
      </c>
      <c r="B98" s="306"/>
      <c r="C98" s="306"/>
      <c r="D98" s="306"/>
      <c r="BI98" s="311">
        <f>+BI67+1</f>
        <v>43469</v>
      </c>
      <c r="BJ98" s="311"/>
      <c r="BK98" s="311"/>
      <c r="BL98" s="311"/>
    </row>
    <row r="99" spans="1:89" ht="13.5" thickBot="1" x14ac:dyDescent="0.25">
      <c r="AE99" s="242" t="s">
        <v>1</v>
      </c>
    </row>
    <row r="100" spans="1:89" ht="14.25" thickTop="1" thickBot="1" x14ac:dyDescent="0.25">
      <c r="A100" s="302" t="s">
        <v>2</v>
      </c>
      <c r="B100" s="304" t="s">
        <v>3</v>
      </c>
      <c r="C100" s="305"/>
      <c r="D100" s="304" t="s">
        <v>4</v>
      </c>
      <c r="E100" s="305"/>
      <c r="F100" s="304" t="s">
        <v>5</v>
      </c>
      <c r="G100" s="305"/>
      <c r="H100" s="304" t="s">
        <v>6</v>
      </c>
      <c r="I100" s="305"/>
      <c r="J100" s="304" t="s">
        <v>7</v>
      </c>
      <c r="K100" s="305"/>
      <c r="L100" s="304" t="s">
        <v>8</v>
      </c>
      <c r="M100" s="305"/>
      <c r="N100" s="304" t="s">
        <v>9</v>
      </c>
      <c r="O100" s="305"/>
      <c r="P100" s="304" t="s">
        <v>10</v>
      </c>
      <c r="Q100" s="305"/>
      <c r="R100" s="304" t="s">
        <v>11</v>
      </c>
      <c r="S100" s="305"/>
      <c r="T100" s="304" t="s">
        <v>12</v>
      </c>
      <c r="U100" s="305"/>
      <c r="V100" s="304" t="s">
        <v>13</v>
      </c>
      <c r="W100" s="305"/>
      <c r="X100" s="304" t="s">
        <v>14</v>
      </c>
      <c r="Y100" s="305"/>
      <c r="Z100" s="307" t="s">
        <v>15</v>
      </c>
      <c r="AA100" s="308"/>
      <c r="AB100" s="309" t="s">
        <v>16</v>
      </c>
      <c r="AC100" s="310"/>
      <c r="AE100" s="302" t="s">
        <v>2</v>
      </c>
      <c r="AF100" s="304" t="s">
        <v>3</v>
      </c>
      <c r="AG100" s="305"/>
      <c r="AH100" s="304" t="s">
        <v>4</v>
      </c>
      <c r="AI100" s="305"/>
      <c r="AJ100" s="304" t="s">
        <v>5</v>
      </c>
      <c r="AK100" s="305"/>
      <c r="AL100" s="304" t="s">
        <v>6</v>
      </c>
      <c r="AM100" s="305"/>
      <c r="AN100" s="304" t="s">
        <v>7</v>
      </c>
      <c r="AO100" s="305"/>
      <c r="AP100" s="304" t="s">
        <v>8</v>
      </c>
      <c r="AQ100" s="305"/>
      <c r="AR100" s="304" t="s">
        <v>9</v>
      </c>
      <c r="AS100" s="305"/>
      <c r="AT100" s="304" t="s">
        <v>10</v>
      </c>
      <c r="AU100" s="305"/>
      <c r="AV100" s="304" t="s">
        <v>11</v>
      </c>
      <c r="AW100" s="305"/>
      <c r="AX100" s="304" t="s">
        <v>12</v>
      </c>
      <c r="AY100" s="305"/>
      <c r="AZ100" s="304" t="s">
        <v>13</v>
      </c>
      <c r="BA100" s="305"/>
      <c r="BB100" s="304" t="s">
        <v>14</v>
      </c>
      <c r="BC100" s="305"/>
      <c r="BD100" s="307" t="s">
        <v>15</v>
      </c>
      <c r="BE100" s="308"/>
      <c r="BF100" s="309" t="s">
        <v>16</v>
      </c>
      <c r="BG100" s="310"/>
      <c r="BI100" s="302" t="s">
        <v>2</v>
      </c>
      <c r="BJ100" s="304" t="s">
        <v>3</v>
      </c>
      <c r="BK100" s="305"/>
      <c r="BL100" s="304" t="s">
        <v>4</v>
      </c>
      <c r="BM100" s="305"/>
      <c r="BN100" s="304" t="s">
        <v>5</v>
      </c>
      <c r="BO100" s="305"/>
      <c r="BP100" s="304" t="s">
        <v>6</v>
      </c>
      <c r="BQ100" s="305"/>
      <c r="BR100" s="304" t="s">
        <v>7</v>
      </c>
      <c r="BS100" s="305"/>
      <c r="BT100" s="304" t="s">
        <v>8</v>
      </c>
      <c r="BU100" s="305"/>
      <c r="BV100" s="304" t="s">
        <v>9</v>
      </c>
      <c r="BW100" s="305"/>
      <c r="BX100" s="304" t="s">
        <v>10</v>
      </c>
      <c r="BY100" s="305"/>
      <c r="BZ100" s="304" t="s">
        <v>11</v>
      </c>
      <c r="CA100" s="305"/>
      <c r="CB100" s="304" t="s">
        <v>12</v>
      </c>
      <c r="CC100" s="305"/>
      <c r="CD100" s="304" t="s">
        <v>13</v>
      </c>
      <c r="CE100" s="305"/>
      <c r="CF100" s="304" t="s">
        <v>14</v>
      </c>
      <c r="CG100" s="305"/>
      <c r="CH100" s="307" t="s">
        <v>15</v>
      </c>
      <c r="CI100" s="308"/>
      <c r="CJ100" s="304" t="s">
        <v>16</v>
      </c>
      <c r="CK100" s="305"/>
    </row>
    <row r="101" spans="1:89" ht="15" thickTop="1" thickBot="1" x14ac:dyDescent="0.3">
      <c r="A101" s="303"/>
      <c r="B101" s="113" t="s">
        <v>17</v>
      </c>
      <c r="C101" s="114" t="s">
        <v>18</v>
      </c>
      <c r="D101" s="115" t="s">
        <v>17</v>
      </c>
      <c r="E101" s="116" t="s">
        <v>18</v>
      </c>
      <c r="F101" s="113" t="s">
        <v>17</v>
      </c>
      <c r="G101" s="114" t="s">
        <v>18</v>
      </c>
      <c r="H101" s="115" t="s">
        <v>17</v>
      </c>
      <c r="I101" s="116" t="s">
        <v>18</v>
      </c>
      <c r="J101" s="113" t="s">
        <v>17</v>
      </c>
      <c r="K101" s="114" t="s">
        <v>18</v>
      </c>
      <c r="L101" s="115" t="s">
        <v>17</v>
      </c>
      <c r="M101" s="113" t="s">
        <v>18</v>
      </c>
      <c r="N101" s="117" t="s">
        <v>17</v>
      </c>
      <c r="O101" s="118" t="s">
        <v>18</v>
      </c>
      <c r="P101" s="113" t="s">
        <v>17</v>
      </c>
      <c r="Q101" s="114" t="s">
        <v>18</v>
      </c>
      <c r="R101" s="115" t="s">
        <v>17</v>
      </c>
      <c r="S101" s="116" t="s">
        <v>18</v>
      </c>
      <c r="T101" s="113" t="s">
        <v>17</v>
      </c>
      <c r="U101" s="114" t="s">
        <v>18</v>
      </c>
      <c r="V101" s="115" t="s">
        <v>17</v>
      </c>
      <c r="W101" s="116" t="s">
        <v>18</v>
      </c>
      <c r="X101" s="113" t="s">
        <v>17</v>
      </c>
      <c r="Y101" s="114" t="s">
        <v>18</v>
      </c>
      <c r="Z101" s="26" t="s">
        <v>17</v>
      </c>
      <c r="AA101" s="119" t="s">
        <v>18</v>
      </c>
      <c r="AB101" s="173" t="s">
        <v>17</v>
      </c>
      <c r="AC101" s="174" t="s">
        <v>18</v>
      </c>
      <c r="AE101" s="303"/>
      <c r="AF101" s="113" t="s">
        <v>17</v>
      </c>
      <c r="AG101" s="114" t="s">
        <v>18</v>
      </c>
      <c r="AH101" s="115" t="s">
        <v>17</v>
      </c>
      <c r="AI101" s="116" t="s">
        <v>18</v>
      </c>
      <c r="AJ101" s="113" t="s">
        <v>17</v>
      </c>
      <c r="AK101" s="114" t="s">
        <v>18</v>
      </c>
      <c r="AL101" s="115" t="s">
        <v>17</v>
      </c>
      <c r="AM101" s="116" t="s">
        <v>18</v>
      </c>
      <c r="AN101" s="113" t="s">
        <v>17</v>
      </c>
      <c r="AO101" s="114" t="s">
        <v>18</v>
      </c>
      <c r="AP101" s="115" t="s">
        <v>17</v>
      </c>
      <c r="AQ101" s="113" t="s">
        <v>18</v>
      </c>
      <c r="AR101" s="117" t="s">
        <v>17</v>
      </c>
      <c r="AS101" s="118" t="s">
        <v>18</v>
      </c>
      <c r="AT101" s="113" t="s">
        <v>17</v>
      </c>
      <c r="AU101" s="114" t="s">
        <v>18</v>
      </c>
      <c r="AV101" s="115" t="s">
        <v>17</v>
      </c>
      <c r="AW101" s="116" t="s">
        <v>18</v>
      </c>
      <c r="AX101" s="113" t="s">
        <v>17</v>
      </c>
      <c r="AY101" s="114" t="s">
        <v>18</v>
      </c>
      <c r="AZ101" s="115" t="s">
        <v>17</v>
      </c>
      <c r="BA101" s="116" t="s">
        <v>18</v>
      </c>
      <c r="BB101" s="113" t="s">
        <v>17</v>
      </c>
      <c r="BC101" s="114" t="s">
        <v>18</v>
      </c>
      <c r="BD101" s="26" t="s">
        <v>17</v>
      </c>
      <c r="BE101" s="119" t="s">
        <v>18</v>
      </c>
      <c r="BF101" s="173" t="s">
        <v>17</v>
      </c>
      <c r="BG101" s="174" t="s">
        <v>18</v>
      </c>
      <c r="BI101" s="303"/>
      <c r="BJ101" s="113" t="s">
        <v>17</v>
      </c>
      <c r="BK101" s="114" t="s">
        <v>18</v>
      </c>
      <c r="BL101" s="115" t="s">
        <v>17</v>
      </c>
      <c r="BM101" s="116" t="s">
        <v>18</v>
      </c>
      <c r="BN101" s="113" t="s">
        <v>17</v>
      </c>
      <c r="BO101" s="114" t="s">
        <v>18</v>
      </c>
      <c r="BP101" s="115" t="s">
        <v>17</v>
      </c>
      <c r="BQ101" s="116" t="s">
        <v>18</v>
      </c>
      <c r="BR101" s="113" t="s">
        <v>17</v>
      </c>
      <c r="BS101" s="114" t="s">
        <v>18</v>
      </c>
      <c r="BT101" s="115" t="s">
        <v>17</v>
      </c>
      <c r="BU101" s="113" t="s">
        <v>18</v>
      </c>
      <c r="BV101" s="117" t="s">
        <v>17</v>
      </c>
      <c r="BW101" s="118" t="s">
        <v>18</v>
      </c>
      <c r="BX101" s="113" t="s">
        <v>17</v>
      </c>
      <c r="BY101" s="114" t="s">
        <v>18</v>
      </c>
      <c r="BZ101" s="115" t="s">
        <v>17</v>
      </c>
      <c r="CA101" s="116" t="s">
        <v>18</v>
      </c>
      <c r="CB101" s="113" t="s">
        <v>17</v>
      </c>
      <c r="CC101" s="114" t="s">
        <v>18</v>
      </c>
      <c r="CD101" s="115" t="s">
        <v>17</v>
      </c>
      <c r="CE101" s="116" t="s">
        <v>18</v>
      </c>
      <c r="CF101" s="113" t="s">
        <v>17</v>
      </c>
      <c r="CG101" s="114" t="s">
        <v>18</v>
      </c>
      <c r="CH101" s="26" t="s">
        <v>17</v>
      </c>
      <c r="CI101" s="119" t="s">
        <v>18</v>
      </c>
      <c r="CJ101" s="117" t="s">
        <v>17</v>
      </c>
      <c r="CK101" s="118" t="s">
        <v>18</v>
      </c>
    </row>
    <row r="102" spans="1:89" ht="13.5" thickTop="1" x14ac:dyDescent="0.2">
      <c r="A102" s="243" t="s">
        <v>19</v>
      </c>
      <c r="B102" s="123"/>
      <c r="C102" s="186"/>
      <c r="D102" s="124"/>
      <c r="E102" s="177"/>
      <c r="F102" s="123"/>
      <c r="G102" s="125"/>
      <c r="H102" s="124"/>
      <c r="I102" s="177"/>
      <c r="J102" s="123"/>
      <c r="K102" s="125"/>
      <c r="L102" s="124"/>
      <c r="M102" s="123"/>
      <c r="N102" s="176"/>
      <c r="O102" s="178"/>
      <c r="P102" s="123"/>
      <c r="Q102" s="125"/>
      <c r="R102" s="124"/>
      <c r="S102" s="177"/>
      <c r="T102" s="123"/>
      <c r="U102" s="125"/>
      <c r="V102" s="124"/>
      <c r="W102" s="177"/>
      <c r="X102" s="123"/>
      <c r="Y102" s="125"/>
      <c r="Z102" s="183"/>
      <c r="AA102" s="184"/>
      <c r="AB102" s="167">
        <f>B102+D102+F102+H102+J102+L102+N102+P102+R102+T102+V102+X102+Z102</f>
        <v>0</v>
      </c>
      <c r="AC102" s="168">
        <f>C102+E102+G102+I102+K102+M102+O102+Q102+S102+U102+W102+Y102+AA102</f>
        <v>0</v>
      </c>
      <c r="AE102" s="249" t="str">
        <f>$AE$9</f>
        <v>07:00 - 07:59</v>
      </c>
      <c r="AF102" s="123">
        <f>SUMIF($A$9:$A$32,$AE102,B$102:B$125)</f>
        <v>5691</v>
      </c>
      <c r="AG102" s="186">
        <f t="shared" ref="AG102:BE104" si="128">SUMIF($A$9:$A$32,$AE102,C$102:C$125)</f>
        <v>1021</v>
      </c>
      <c r="AH102" s="124">
        <f t="shared" si="128"/>
        <v>1522</v>
      </c>
      <c r="AI102" s="177">
        <f t="shared" si="128"/>
        <v>1029</v>
      </c>
      <c r="AJ102" s="123">
        <f t="shared" si="128"/>
        <v>738</v>
      </c>
      <c r="AK102" s="125">
        <f t="shared" si="128"/>
        <v>564</v>
      </c>
      <c r="AL102" s="124">
        <f t="shared" si="128"/>
        <v>1167</v>
      </c>
      <c r="AM102" s="177">
        <f t="shared" si="128"/>
        <v>1721</v>
      </c>
      <c r="AN102" s="123">
        <f t="shared" si="128"/>
        <v>312</v>
      </c>
      <c r="AO102" s="125">
        <f t="shared" si="128"/>
        <v>839</v>
      </c>
      <c r="AP102" s="124">
        <f t="shared" si="128"/>
        <v>448</v>
      </c>
      <c r="AQ102" s="123">
        <f t="shared" si="128"/>
        <v>2154</v>
      </c>
      <c r="AR102" s="176">
        <f t="shared" si="128"/>
        <v>1735</v>
      </c>
      <c r="AS102" s="178">
        <f t="shared" si="128"/>
        <v>2876</v>
      </c>
      <c r="AT102" s="123">
        <f t="shared" si="128"/>
        <v>1384</v>
      </c>
      <c r="AU102" s="125">
        <f t="shared" si="128"/>
        <v>1611</v>
      </c>
      <c r="AV102" s="124">
        <f t="shared" si="128"/>
        <v>1713</v>
      </c>
      <c r="AW102" s="177">
        <f t="shared" si="128"/>
        <v>1584</v>
      </c>
      <c r="AX102" s="123">
        <f t="shared" si="128"/>
        <v>371</v>
      </c>
      <c r="AY102" s="125">
        <f t="shared" si="128"/>
        <v>1833</v>
      </c>
      <c r="AZ102" s="124">
        <f t="shared" si="128"/>
        <v>1069</v>
      </c>
      <c r="BA102" s="177">
        <f t="shared" si="128"/>
        <v>2601</v>
      </c>
      <c r="BB102" s="123">
        <f t="shared" si="128"/>
        <v>1354</v>
      </c>
      <c r="BC102" s="125">
        <f t="shared" si="128"/>
        <v>1623</v>
      </c>
      <c r="BD102" s="183">
        <f t="shared" si="128"/>
        <v>4721</v>
      </c>
      <c r="BE102" s="184">
        <f t="shared" si="128"/>
        <v>2400</v>
      </c>
      <c r="BF102" s="167">
        <f>AF102+AH102+AJ102+AL102+AN102+AP102+AR102+AT102+AV102+AX102+AZ102+BB102+BD102</f>
        <v>22225</v>
      </c>
      <c r="BG102" s="168">
        <f>AG102+AI102+AK102+AM102+AO102+AQ102+AS102+AU102+AW102+AY102+BA102+BC102+BE102</f>
        <v>21856</v>
      </c>
      <c r="BI102" s="122" t="s">
        <v>19</v>
      </c>
      <c r="BJ102" s="126">
        <f t="shared" ref="BJ102:CK102" si="129">B102/B126</f>
        <v>0</v>
      </c>
      <c r="BK102" s="127">
        <f t="shared" si="129"/>
        <v>0</v>
      </c>
      <c r="BL102" s="128">
        <f t="shared" si="129"/>
        <v>0</v>
      </c>
      <c r="BM102" s="129">
        <f t="shared" si="129"/>
        <v>0</v>
      </c>
      <c r="BN102" s="126">
        <f t="shared" si="129"/>
        <v>0</v>
      </c>
      <c r="BO102" s="127">
        <f t="shared" si="129"/>
        <v>0</v>
      </c>
      <c r="BP102" s="128">
        <f t="shared" si="129"/>
        <v>0</v>
      </c>
      <c r="BQ102" s="129">
        <f t="shared" si="129"/>
        <v>0</v>
      </c>
      <c r="BR102" s="126">
        <f t="shared" si="129"/>
        <v>0</v>
      </c>
      <c r="BS102" s="127">
        <f t="shared" si="129"/>
        <v>0</v>
      </c>
      <c r="BT102" s="128">
        <f t="shared" si="129"/>
        <v>0</v>
      </c>
      <c r="BU102" s="126">
        <f t="shared" si="129"/>
        <v>0</v>
      </c>
      <c r="BV102" s="130">
        <f t="shared" si="129"/>
        <v>0</v>
      </c>
      <c r="BW102" s="131">
        <f t="shared" si="129"/>
        <v>0</v>
      </c>
      <c r="BX102" s="126">
        <f t="shared" si="129"/>
        <v>0</v>
      </c>
      <c r="BY102" s="127">
        <f t="shared" si="129"/>
        <v>0</v>
      </c>
      <c r="BZ102" s="128">
        <f t="shared" si="129"/>
        <v>0</v>
      </c>
      <c r="CA102" s="129">
        <f t="shared" si="129"/>
        <v>0</v>
      </c>
      <c r="CB102" s="126">
        <f t="shared" si="129"/>
        <v>0</v>
      </c>
      <c r="CC102" s="127">
        <f t="shared" si="129"/>
        <v>0</v>
      </c>
      <c r="CD102" s="128">
        <f t="shared" si="129"/>
        <v>0</v>
      </c>
      <c r="CE102" s="129">
        <f t="shared" si="129"/>
        <v>0</v>
      </c>
      <c r="CF102" s="126">
        <f t="shared" si="129"/>
        <v>0</v>
      </c>
      <c r="CG102" s="127">
        <f t="shared" si="129"/>
        <v>0</v>
      </c>
      <c r="CH102" s="128">
        <f t="shared" si="129"/>
        <v>0</v>
      </c>
      <c r="CI102" s="126">
        <f t="shared" si="129"/>
        <v>0</v>
      </c>
      <c r="CJ102" s="132">
        <f t="shared" si="129"/>
        <v>0</v>
      </c>
      <c r="CK102" s="133">
        <f t="shared" si="129"/>
        <v>0</v>
      </c>
    </row>
    <row r="103" spans="1:89" x14ac:dyDescent="0.2">
      <c r="A103" s="244" t="s">
        <v>21</v>
      </c>
      <c r="B103" s="189">
        <v>513</v>
      </c>
      <c r="C103" s="190">
        <v>0</v>
      </c>
      <c r="D103" s="191">
        <v>154</v>
      </c>
      <c r="E103" s="192">
        <v>0</v>
      </c>
      <c r="F103" s="189">
        <v>70</v>
      </c>
      <c r="G103" s="193">
        <v>2</v>
      </c>
      <c r="H103" s="191">
        <v>249</v>
      </c>
      <c r="I103" s="192">
        <v>1</v>
      </c>
      <c r="J103" s="189">
        <v>2</v>
      </c>
      <c r="K103" s="193">
        <v>0</v>
      </c>
      <c r="L103" s="191">
        <v>7</v>
      </c>
      <c r="M103" s="189">
        <v>0</v>
      </c>
      <c r="N103" s="194">
        <v>34</v>
      </c>
      <c r="O103" s="195">
        <v>0</v>
      </c>
      <c r="P103" s="189">
        <v>0</v>
      </c>
      <c r="Q103" s="193">
        <v>0</v>
      </c>
      <c r="R103" s="191">
        <v>0</v>
      </c>
      <c r="S103" s="192">
        <v>0</v>
      </c>
      <c r="T103" s="189">
        <v>0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69">
        <f>B103+D103+F103+H103+J103+L103+N103+P103+R103+T103+V103+X103+Z103</f>
        <v>1029</v>
      </c>
      <c r="AC103" s="170">
        <f t="shared" ref="AC103:AC123" si="130">C103+E103+G103+I103+K103+M103+O103+Q103+S103+U103+W103+Y103+AA103</f>
        <v>3</v>
      </c>
      <c r="AE103" s="250" t="str">
        <f>$AE$10</f>
        <v>08:00 - 08:59</v>
      </c>
      <c r="AF103" s="123">
        <f>SUMIF($A$9:$A$32,$AE103,B$102:B$125)</f>
        <v>4958</v>
      </c>
      <c r="AG103" s="190">
        <f t="shared" si="128"/>
        <v>1202</v>
      </c>
      <c r="AH103" s="191">
        <f t="shared" si="128"/>
        <v>1529</v>
      </c>
      <c r="AI103" s="192">
        <f t="shared" si="128"/>
        <v>1437</v>
      </c>
      <c r="AJ103" s="189">
        <f t="shared" si="128"/>
        <v>721</v>
      </c>
      <c r="AK103" s="193">
        <f t="shared" si="128"/>
        <v>600</v>
      </c>
      <c r="AL103" s="191">
        <f t="shared" si="128"/>
        <v>1391</v>
      </c>
      <c r="AM103" s="192">
        <f t="shared" si="128"/>
        <v>1719</v>
      </c>
      <c r="AN103" s="189">
        <f t="shared" si="128"/>
        <v>265</v>
      </c>
      <c r="AO103" s="193">
        <f t="shared" si="128"/>
        <v>1061</v>
      </c>
      <c r="AP103" s="191">
        <f t="shared" si="128"/>
        <v>356</v>
      </c>
      <c r="AQ103" s="189">
        <f t="shared" si="128"/>
        <v>2589</v>
      </c>
      <c r="AR103" s="194">
        <f t="shared" si="128"/>
        <v>1503</v>
      </c>
      <c r="AS103" s="195">
        <f t="shared" si="128"/>
        <v>2954</v>
      </c>
      <c r="AT103" s="189">
        <f t="shared" si="128"/>
        <v>1182</v>
      </c>
      <c r="AU103" s="193">
        <f t="shared" si="128"/>
        <v>1504</v>
      </c>
      <c r="AV103" s="191">
        <f t="shared" si="128"/>
        <v>1570</v>
      </c>
      <c r="AW103" s="192">
        <f t="shared" si="128"/>
        <v>1374</v>
      </c>
      <c r="AX103" s="189">
        <f t="shared" si="128"/>
        <v>333</v>
      </c>
      <c r="AY103" s="193">
        <f t="shared" si="128"/>
        <v>1425</v>
      </c>
      <c r="AZ103" s="191">
        <f t="shared" si="128"/>
        <v>853</v>
      </c>
      <c r="BA103" s="192">
        <f t="shared" si="128"/>
        <v>2213</v>
      </c>
      <c r="BB103" s="189">
        <f t="shared" si="128"/>
        <v>1270</v>
      </c>
      <c r="BC103" s="193">
        <f t="shared" si="128"/>
        <v>1590</v>
      </c>
      <c r="BD103" s="191">
        <f t="shared" si="128"/>
        <v>4090</v>
      </c>
      <c r="BE103" s="189">
        <f t="shared" si="128"/>
        <v>2529</v>
      </c>
      <c r="BF103" s="169">
        <f>SUM(AF103,AH103,AJ103,AL103,AN103,AP103,AR103,AT103,AV103,AX103,AZ103,BB103,BD103)</f>
        <v>20021</v>
      </c>
      <c r="BG103" s="170">
        <f>SUM(AG103,AI103,AK103,AM103,AO103,AQ103,AS103,AU103,AW103,AY103,BA103,BC103,BE103)</f>
        <v>22197</v>
      </c>
      <c r="BI103" s="134" t="s">
        <v>21</v>
      </c>
      <c r="BJ103" s="126">
        <f t="shared" ref="BJ103:CK103" si="131">B103/B126</f>
        <v>8.5928208907723493E-3</v>
      </c>
      <c r="BK103" s="127">
        <f t="shared" si="131"/>
        <v>0</v>
      </c>
      <c r="BL103" s="128">
        <f t="shared" si="131"/>
        <v>6.322617727963214E-3</v>
      </c>
      <c r="BM103" s="129">
        <f t="shared" si="131"/>
        <v>0</v>
      </c>
      <c r="BN103" s="126">
        <f t="shared" si="131"/>
        <v>5.9468184521281114E-3</v>
      </c>
      <c r="BO103" s="127">
        <f t="shared" si="131"/>
        <v>2.5578718506202841E-4</v>
      </c>
      <c r="BP103" s="128">
        <f t="shared" si="131"/>
        <v>8.1234503458175646E-3</v>
      </c>
      <c r="BQ103" s="129">
        <f t="shared" si="131"/>
        <v>2.308669052291354E-5</v>
      </c>
      <c r="BR103" s="126">
        <f t="shared" si="131"/>
        <v>3.2000000000000003E-4</v>
      </c>
      <c r="BS103" s="127">
        <f t="shared" si="131"/>
        <v>0</v>
      </c>
      <c r="BT103" s="128">
        <f t="shared" si="131"/>
        <v>5.8004640371229696E-4</v>
      </c>
      <c r="BU103" s="126">
        <f t="shared" si="131"/>
        <v>0</v>
      </c>
      <c r="BV103" s="130">
        <f t="shared" si="131"/>
        <v>1.2384352006993516E-3</v>
      </c>
      <c r="BW103" s="131">
        <f t="shared" si="131"/>
        <v>0</v>
      </c>
      <c r="BX103" s="126">
        <f t="shared" si="131"/>
        <v>0</v>
      </c>
      <c r="BY103" s="127">
        <f t="shared" si="131"/>
        <v>0</v>
      </c>
      <c r="BZ103" s="128">
        <f t="shared" si="131"/>
        <v>0</v>
      </c>
      <c r="CA103" s="129">
        <f t="shared" si="131"/>
        <v>0</v>
      </c>
      <c r="CB103" s="126">
        <f t="shared" si="131"/>
        <v>0</v>
      </c>
      <c r="CC103" s="127">
        <f t="shared" si="131"/>
        <v>0</v>
      </c>
      <c r="CD103" s="128">
        <f t="shared" si="131"/>
        <v>0</v>
      </c>
      <c r="CE103" s="129">
        <f t="shared" si="131"/>
        <v>0</v>
      </c>
      <c r="CF103" s="126">
        <f t="shared" si="131"/>
        <v>0</v>
      </c>
      <c r="CG103" s="127">
        <f t="shared" si="131"/>
        <v>0</v>
      </c>
      <c r="CH103" s="128">
        <f t="shared" si="131"/>
        <v>0</v>
      </c>
      <c r="CI103" s="126">
        <f t="shared" si="131"/>
        <v>0</v>
      </c>
      <c r="CJ103" s="132">
        <f t="shared" si="131"/>
        <v>3.1449424191300522E-3</v>
      </c>
      <c r="CK103" s="133">
        <f t="shared" si="131"/>
        <v>9.1824834944859193E-6</v>
      </c>
    </row>
    <row r="104" spans="1:89" ht="13.5" thickBot="1" x14ac:dyDescent="0.25">
      <c r="A104" s="245" t="s">
        <v>23</v>
      </c>
      <c r="B104" s="196">
        <v>3181</v>
      </c>
      <c r="C104" s="197">
        <v>1</v>
      </c>
      <c r="D104" s="198">
        <v>1048</v>
      </c>
      <c r="E104" s="199">
        <v>2</v>
      </c>
      <c r="F104" s="196">
        <v>374</v>
      </c>
      <c r="G104" s="200">
        <v>1</v>
      </c>
      <c r="H104" s="198">
        <v>1107</v>
      </c>
      <c r="I104" s="199">
        <v>118</v>
      </c>
      <c r="J104" s="196">
        <v>58</v>
      </c>
      <c r="K104" s="200">
        <v>51</v>
      </c>
      <c r="L104" s="198">
        <v>50</v>
      </c>
      <c r="M104" s="196">
        <v>397</v>
      </c>
      <c r="N104" s="201">
        <v>440</v>
      </c>
      <c r="O104" s="202">
        <v>594</v>
      </c>
      <c r="P104" s="196">
        <v>264</v>
      </c>
      <c r="Q104" s="200">
        <v>378</v>
      </c>
      <c r="R104" s="198">
        <v>341</v>
      </c>
      <c r="S104" s="199">
        <v>477</v>
      </c>
      <c r="T104" s="196">
        <v>61</v>
      </c>
      <c r="U104" s="200">
        <v>273</v>
      </c>
      <c r="V104" s="198">
        <v>208</v>
      </c>
      <c r="W104" s="199">
        <v>693</v>
      </c>
      <c r="X104" s="196">
        <v>285</v>
      </c>
      <c r="Y104" s="200">
        <v>383</v>
      </c>
      <c r="Z104" s="198">
        <v>1245</v>
      </c>
      <c r="AA104" s="196">
        <v>576</v>
      </c>
      <c r="AB104" s="169">
        <f>B104+D104+F104+H104+J104+L104+N104+P104+R104+T104+V104+X104+Z104</f>
        <v>8662</v>
      </c>
      <c r="AC104" s="170">
        <f t="shared" si="130"/>
        <v>3944</v>
      </c>
      <c r="AE104" s="249" t="str">
        <f>$AE$11</f>
        <v>09:00 - 09:59</v>
      </c>
      <c r="AF104" s="123">
        <f>SUMIF($A$9:$A$32,$AE104,B$102:B$125)</f>
        <v>4480</v>
      </c>
      <c r="AG104" s="197">
        <f t="shared" si="128"/>
        <v>1028</v>
      </c>
      <c r="AH104" s="198">
        <f t="shared" si="128"/>
        <v>1549</v>
      </c>
      <c r="AI104" s="199">
        <f t="shared" si="128"/>
        <v>972</v>
      </c>
      <c r="AJ104" s="196">
        <f t="shared" si="128"/>
        <v>707</v>
      </c>
      <c r="AK104" s="200">
        <f t="shared" si="128"/>
        <v>555</v>
      </c>
      <c r="AL104" s="198">
        <f t="shared" si="128"/>
        <v>1667</v>
      </c>
      <c r="AM104" s="199">
        <f t="shared" si="128"/>
        <v>1972</v>
      </c>
      <c r="AN104" s="196">
        <f t="shared" si="128"/>
        <v>293</v>
      </c>
      <c r="AO104" s="200">
        <f t="shared" si="128"/>
        <v>885</v>
      </c>
      <c r="AP104" s="198">
        <f t="shared" si="128"/>
        <v>364</v>
      </c>
      <c r="AQ104" s="196">
        <f t="shared" si="128"/>
        <v>1968</v>
      </c>
      <c r="AR104" s="201">
        <f t="shared" si="128"/>
        <v>1387</v>
      </c>
      <c r="AS104" s="202">
        <f t="shared" si="128"/>
        <v>2802</v>
      </c>
      <c r="AT104" s="196">
        <f t="shared" si="128"/>
        <v>863</v>
      </c>
      <c r="AU104" s="200">
        <f t="shared" si="128"/>
        <v>1280</v>
      </c>
      <c r="AV104" s="198">
        <f t="shared" si="128"/>
        <v>1456</v>
      </c>
      <c r="AW104" s="199">
        <f t="shared" si="128"/>
        <v>1229</v>
      </c>
      <c r="AX104" s="196">
        <f t="shared" si="128"/>
        <v>312</v>
      </c>
      <c r="AY104" s="200">
        <f t="shared" si="128"/>
        <v>938</v>
      </c>
      <c r="AZ104" s="198">
        <f t="shared" si="128"/>
        <v>822</v>
      </c>
      <c r="BA104" s="199">
        <f t="shared" si="128"/>
        <v>2286</v>
      </c>
      <c r="BB104" s="196">
        <f t="shared" si="128"/>
        <v>1002</v>
      </c>
      <c r="BC104" s="200">
        <f t="shared" si="128"/>
        <v>1055</v>
      </c>
      <c r="BD104" s="198">
        <f t="shared" si="128"/>
        <v>3815</v>
      </c>
      <c r="BE104" s="196">
        <f t="shared" si="128"/>
        <v>2204</v>
      </c>
      <c r="BF104" s="169">
        <f>SUM(AF104,AH104,AJ104,AL104,AN104,AP104,AR104,AT104,AV104,AX104,AZ104,BB104,BD104)</f>
        <v>18717</v>
      </c>
      <c r="BG104" s="170">
        <f>SUM(AG104,AI104,AK104,AM104,AO104,AQ104,AS104,AU104,AW104,AY104,BA104,BC104,BE104)</f>
        <v>19174</v>
      </c>
      <c r="BI104" s="143" t="s">
        <v>23</v>
      </c>
      <c r="BJ104" s="126">
        <f t="shared" ref="BJ104:CK104" si="132">B104/B126</f>
        <v>5.3282189578064021E-2</v>
      </c>
      <c r="BK104" s="127">
        <f t="shared" si="132"/>
        <v>2.6724391351986957E-5</v>
      </c>
      <c r="BL104" s="128">
        <f t="shared" si="132"/>
        <v>4.3026645317567842E-2</v>
      </c>
      <c r="BM104" s="129">
        <f t="shared" si="132"/>
        <v>1.0099989900010101E-4</v>
      </c>
      <c r="BN104" s="126">
        <f t="shared" si="132"/>
        <v>3.1773001444227338E-2</v>
      </c>
      <c r="BO104" s="127">
        <f t="shared" si="132"/>
        <v>1.2789359253101421E-4</v>
      </c>
      <c r="BP104" s="128">
        <f t="shared" si="132"/>
        <v>3.6115098525381702E-2</v>
      </c>
      <c r="BQ104" s="129">
        <f t="shared" si="132"/>
        <v>2.7242294817037978E-3</v>
      </c>
      <c r="BR104" s="126">
        <f t="shared" si="132"/>
        <v>9.2800000000000001E-3</v>
      </c>
      <c r="BS104" s="127">
        <f t="shared" si="132"/>
        <v>6.4655172413793103E-3</v>
      </c>
      <c r="BT104" s="128">
        <f t="shared" si="132"/>
        <v>4.1431885979449782E-3</v>
      </c>
      <c r="BU104" s="126">
        <f t="shared" si="132"/>
        <v>1.7597517730496455E-2</v>
      </c>
      <c r="BV104" s="130">
        <f t="shared" si="132"/>
        <v>1.6026808479638669E-2</v>
      </c>
      <c r="BW104" s="131">
        <f t="shared" si="132"/>
        <v>1.6233500040993686E-2</v>
      </c>
      <c r="BX104" s="126">
        <f t="shared" si="132"/>
        <v>1.5680684248039915E-2</v>
      </c>
      <c r="BY104" s="127">
        <f t="shared" si="132"/>
        <v>1.9113111189765889E-2</v>
      </c>
      <c r="BZ104" s="128">
        <f t="shared" si="132"/>
        <v>1.5466956955594866E-2</v>
      </c>
      <c r="CA104" s="129">
        <f t="shared" si="132"/>
        <v>1.9989104471357332E-2</v>
      </c>
      <c r="CB104" s="126">
        <f t="shared" si="132"/>
        <v>6.5366480925846552E-3</v>
      </c>
      <c r="CC104" s="127">
        <f t="shared" si="132"/>
        <v>2.3652746491076071E-2</v>
      </c>
      <c r="CD104" s="128">
        <f t="shared" si="132"/>
        <v>7.8769976520487762E-3</v>
      </c>
      <c r="CE104" s="129">
        <f t="shared" si="132"/>
        <v>2.2402534428137326E-2</v>
      </c>
      <c r="CF104" s="126">
        <f t="shared" si="132"/>
        <v>1.2337662337662338E-2</v>
      </c>
      <c r="CG104" s="127">
        <f t="shared" si="132"/>
        <v>2.5742707353138862E-2</v>
      </c>
      <c r="CH104" s="128">
        <f t="shared" si="132"/>
        <v>2.1758887063511482E-2</v>
      </c>
      <c r="CI104" s="126">
        <f t="shared" si="132"/>
        <v>1.1446513384074243E-2</v>
      </c>
      <c r="CJ104" s="132">
        <f t="shared" si="132"/>
        <v>2.647375241448446E-2</v>
      </c>
      <c r="CK104" s="133">
        <f t="shared" si="132"/>
        <v>1.2071904967417488E-2</v>
      </c>
    </row>
    <row r="105" spans="1:89" ht="14.25" thickTop="1" thickBot="1" x14ac:dyDescent="0.25">
      <c r="A105" s="244" t="s">
        <v>25</v>
      </c>
      <c r="B105" s="189">
        <v>6619</v>
      </c>
      <c r="C105" s="190">
        <v>539</v>
      </c>
      <c r="D105" s="191">
        <v>2137</v>
      </c>
      <c r="E105" s="192">
        <v>693</v>
      </c>
      <c r="F105" s="189">
        <v>720</v>
      </c>
      <c r="G105" s="193">
        <v>324</v>
      </c>
      <c r="H105" s="191">
        <v>1303</v>
      </c>
      <c r="I105" s="192">
        <v>1064</v>
      </c>
      <c r="J105" s="189">
        <v>178</v>
      </c>
      <c r="K105" s="193">
        <v>401</v>
      </c>
      <c r="L105" s="191">
        <v>289</v>
      </c>
      <c r="M105" s="189">
        <v>1074</v>
      </c>
      <c r="N105" s="194">
        <v>1098</v>
      </c>
      <c r="O105" s="195">
        <v>1892</v>
      </c>
      <c r="P105" s="189">
        <v>787</v>
      </c>
      <c r="Q105" s="193">
        <v>992</v>
      </c>
      <c r="R105" s="191">
        <v>1046</v>
      </c>
      <c r="S105" s="192">
        <v>1218</v>
      </c>
      <c r="T105" s="189">
        <v>280</v>
      </c>
      <c r="U105" s="193">
        <v>938</v>
      </c>
      <c r="V105" s="191">
        <v>739</v>
      </c>
      <c r="W105" s="192">
        <v>1817</v>
      </c>
      <c r="X105" s="189">
        <v>1025</v>
      </c>
      <c r="Y105" s="193">
        <v>1067</v>
      </c>
      <c r="Z105" s="191">
        <v>2869</v>
      </c>
      <c r="AA105" s="189">
        <v>1529</v>
      </c>
      <c r="AB105" s="169">
        <f>B105+D105+F105+H105+J105+L105+N105+P105+R105+T105+V105+X105+Z105</f>
        <v>19090</v>
      </c>
      <c r="AC105" s="170">
        <f t="shared" si="130"/>
        <v>13548</v>
      </c>
      <c r="AE105" s="299" t="s">
        <v>26</v>
      </c>
      <c r="AF105" s="18">
        <f t="shared" ref="AF105:BG105" si="133">SUM(AF102:AF104)</f>
        <v>15129</v>
      </c>
      <c r="AG105" s="19">
        <f t="shared" si="133"/>
        <v>3251</v>
      </c>
      <c r="AH105" s="18">
        <f t="shared" si="133"/>
        <v>4600</v>
      </c>
      <c r="AI105" s="19">
        <f t="shared" si="133"/>
        <v>3438</v>
      </c>
      <c r="AJ105" s="18">
        <f t="shared" si="133"/>
        <v>2166</v>
      </c>
      <c r="AK105" s="19">
        <f t="shared" si="133"/>
        <v>1719</v>
      </c>
      <c r="AL105" s="18">
        <f t="shared" si="133"/>
        <v>4225</v>
      </c>
      <c r="AM105" s="19">
        <f t="shared" si="133"/>
        <v>5412</v>
      </c>
      <c r="AN105" s="18">
        <f t="shared" si="133"/>
        <v>870</v>
      </c>
      <c r="AO105" s="19">
        <f t="shared" si="133"/>
        <v>2785</v>
      </c>
      <c r="AP105" s="18">
        <f t="shared" si="133"/>
        <v>1168</v>
      </c>
      <c r="AQ105" s="19">
        <f t="shared" si="133"/>
        <v>6711</v>
      </c>
      <c r="AR105" s="18">
        <f t="shared" si="133"/>
        <v>4625</v>
      </c>
      <c r="AS105" s="19">
        <f t="shared" si="133"/>
        <v>8632</v>
      </c>
      <c r="AT105" s="18">
        <f t="shared" si="133"/>
        <v>3429</v>
      </c>
      <c r="AU105" s="19">
        <f t="shared" si="133"/>
        <v>4395</v>
      </c>
      <c r="AV105" s="18">
        <f t="shared" si="133"/>
        <v>4739</v>
      </c>
      <c r="AW105" s="19">
        <f t="shared" si="133"/>
        <v>4187</v>
      </c>
      <c r="AX105" s="18">
        <f t="shared" si="133"/>
        <v>1016</v>
      </c>
      <c r="AY105" s="19">
        <f t="shared" si="133"/>
        <v>4196</v>
      </c>
      <c r="AZ105" s="18">
        <f t="shared" si="133"/>
        <v>2744</v>
      </c>
      <c r="BA105" s="19">
        <f t="shared" si="133"/>
        <v>7100</v>
      </c>
      <c r="BB105" s="18">
        <f t="shared" si="133"/>
        <v>3626</v>
      </c>
      <c r="BC105" s="19">
        <f t="shared" si="133"/>
        <v>4268</v>
      </c>
      <c r="BD105" s="18">
        <f t="shared" si="133"/>
        <v>12626</v>
      </c>
      <c r="BE105" s="19">
        <f t="shared" si="133"/>
        <v>7133</v>
      </c>
      <c r="BF105" s="171">
        <f t="shared" si="133"/>
        <v>60963</v>
      </c>
      <c r="BG105" s="172">
        <f t="shared" si="133"/>
        <v>63227</v>
      </c>
      <c r="BI105" s="134" t="s">
        <v>25</v>
      </c>
      <c r="BJ105" s="126">
        <f t="shared" ref="BJ105:CK105" si="134">B105/B126</f>
        <v>0.11086916467060853</v>
      </c>
      <c r="BK105" s="127">
        <f t="shared" si="134"/>
        <v>1.440444693872097E-2</v>
      </c>
      <c r="BL105" s="128">
        <f t="shared" si="134"/>
        <v>8.7736584965307715E-2</v>
      </c>
      <c r="BM105" s="129">
        <f t="shared" si="134"/>
        <v>3.4996465003534996E-2</v>
      </c>
      <c r="BN105" s="126">
        <f t="shared" si="134"/>
        <v>6.1167275507603432E-2</v>
      </c>
      <c r="BO105" s="127">
        <f t="shared" si="134"/>
        <v>4.1437523980048602E-2</v>
      </c>
      <c r="BP105" s="128">
        <f t="shared" si="134"/>
        <v>4.2509461046587496E-2</v>
      </c>
      <c r="BQ105" s="129">
        <f t="shared" si="134"/>
        <v>2.4564238716380006E-2</v>
      </c>
      <c r="BR105" s="126">
        <f t="shared" si="134"/>
        <v>2.8479999999999998E-2</v>
      </c>
      <c r="BS105" s="127">
        <f t="shared" si="134"/>
        <v>5.0836713995943202E-2</v>
      </c>
      <c r="BT105" s="128">
        <f t="shared" si="134"/>
        <v>2.3947630096121976E-2</v>
      </c>
      <c r="BU105" s="126">
        <f t="shared" si="134"/>
        <v>4.7606382978723404E-2</v>
      </c>
      <c r="BV105" s="130">
        <f t="shared" si="134"/>
        <v>3.9994172069643764E-2</v>
      </c>
      <c r="BW105" s="131">
        <f t="shared" si="134"/>
        <v>5.1706703834276189E-2</v>
      </c>
      <c r="BX105" s="126">
        <f t="shared" si="134"/>
        <v>4.6745070087906869E-2</v>
      </c>
      <c r="BY105" s="127">
        <f t="shared" si="134"/>
        <v>5.0159275926581384E-2</v>
      </c>
      <c r="BZ105" s="128">
        <f t="shared" si="134"/>
        <v>4.744409670249921E-2</v>
      </c>
      <c r="CA105" s="129">
        <f t="shared" si="134"/>
        <v>5.1041361102962743E-2</v>
      </c>
      <c r="CB105" s="126">
        <f t="shared" si="134"/>
        <v>3.0004286326618088E-2</v>
      </c>
      <c r="CC105" s="127">
        <f t="shared" si="134"/>
        <v>8.1268411020620338E-2</v>
      </c>
      <c r="CD105" s="128">
        <f t="shared" si="134"/>
        <v>2.7986063773384837E-2</v>
      </c>
      <c r="CE105" s="129">
        <f t="shared" si="134"/>
        <v>5.8737958233658759E-2</v>
      </c>
      <c r="CF105" s="126">
        <f t="shared" si="134"/>
        <v>4.4372294372294376E-2</v>
      </c>
      <c r="CG105" s="127">
        <f t="shared" si="134"/>
        <v>7.1716628579110098E-2</v>
      </c>
      <c r="CH105" s="128">
        <f t="shared" si="134"/>
        <v>5.014156384354574E-2</v>
      </c>
      <c r="CI105" s="126">
        <f t="shared" si="134"/>
        <v>3.0384928757377635E-2</v>
      </c>
      <c r="CJ105" s="132">
        <f t="shared" si="134"/>
        <v>5.8344947309225167E-2</v>
      </c>
      <c r="CK105" s="133">
        <f t="shared" si="134"/>
        <v>4.1468095461098406E-2</v>
      </c>
    </row>
    <row r="106" spans="1:89" ht="13.5" thickTop="1" x14ac:dyDescent="0.2">
      <c r="A106" s="245" t="s">
        <v>20</v>
      </c>
      <c r="B106" s="196">
        <v>5691</v>
      </c>
      <c r="C106" s="197">
        <v>1021</v>
      </c>
      <c r="D106" s="198">
        <v>1522</v>
      </c>
      <c r="E106" s="199">
        <v>1029</v>
      </c>
      <c r="F106" s="196">
        <v>738</v>
      </c>
      <c r="G106" s="200">
        <v>564</v>
      </c>
      <c r="H106" s="198">
        <v>1167</v>
      </c>
      <c r="I106" s="199">
        <v>1721</v>
      </c>
      <c r="J106" s="196">
        <v>312</v>
      </c>
      <c r="K106" s="200">
        <v>839</v>
      </c>
      <c r="L106" s="198">
        <v>448</v>
      </c>
      <c r="M106" s="196">
        <v>2154</v>
      </c>
      <c r="N106" s="201">
        <v>1735</v>
      </c>
      <c r="O106" s="202">
        <v>2876</v>
      </c>
      <c r="P106" s="196">
        <v>1384</v>
      </c>
      <c r="Q106" s="200">
        <v>1611</v>
      </c>
      <c r="R106" s="198">
        <v>1713</v>
      </c>
      <c r="S106" s="199">
        <v>1584</v>
      </c>
      <c r="T106" s="196">
        <v>371</v>
      </c>
      <c r="U106" s="200">
        <v>1833</v>
      </c>
      <c r="V106" s="198">
        <v>1069</v>
      </c>
      <c r="W106" s="199">
        <v>2601</v>
      </c>
      <c r="X106" s="196">
        <v>1354</v>
      </c>
      <c r="Y106" s="200">
        <v>1623</v>
      </c>
      <c r="Z106" s="198">
        <v>4721</v>
      </c>
      <c r="AA106" s="196">
        <v>2400</v>
      </c>
      <c r="AB106" s="169">
        <f t="shared" ref="AB106:AB122" si="135">B106+D106+F106+H106+J106+L106+N106+P106+R106+T106+V106+X106+Z106</f>
        <v>22225</v>
      </c>
      <c r="AC106" s="170">
        <f t="shared" si="130"/>
        <v>21856</v>
      </c>
      <c r="BI106" s="143" t="s">
        <v>20</v>
      </c>
      <c r="BJ106" s="126">
        <f t="shared" ref="BJ106:CK106" si="136">B106/B126</f>
        <v>9.5325036431550561E-2</v>
      </c>
      <c r="BK106" s="127">
        <f t="shared" si="136"/>
        <v>2.7285603570378684E-2</v>
      </c>
      <c r="BL106" s="128">
        <f t="shared" si="136"/>
        <v>6.2487170012727349E-2</v>
      </c>
      <c r="BM106" s="129">
        <f t="shared" si="136"/>
        <v>5.1964448035551968E-2</v>
      </c>
      <c r="BN106" s="126">
        <f t="shared" si="136"/>
        <v>6.2696457395293517E-2</v>
      </c>
      <c r="BO106" s="127">
        <f t="shared" si="136"/>
        <v>7.2131986187492003E-2</v>
      </c>
      <c r="BP106" s="128">
        <f t="shared" si="136"/>
        <v>3.8072556440036542E-2</v>
      </c>
      <c r="BQ106" s="129">
        <f t="shared" si="136"/>
        <v>3.9732194389934201E-2</v>
      </c>
      <c r="BR106" s="126">
        <f t="shared" si="136"/>
        <v>4.9919999999999999E-2</v>
      </c>
      <c r="BS106" s="127">
        <f t="shared" si="136"/>
        <v>0.10636409736308317</v>
      </c>
      <c r="BT106" s="128">
        <f t="shared" si="136"/>
        <v>3.7122969837587005E-2</v>
      </c>
      <c r="BU106" s="126">
        <f t="shared" si="136"/>
        <v>9.5478723404255325E-2</v>
      </c>
      <c r="BV106" s="130">
        <f t="shared" si="136"/>
        <v>6.3196619800393386E-2</v>
      </c>
      <c r="BW106" s="131">
        <f t="shared" si="136"/>
        <v>7.8598562488043505E-2</v>
      </c>
      <c r="BX106" s="126">
        <f t="shared" si="136"/>
        <v>8.2204799239724402E-2</v>
      </c>
      <c r="BY106" s="127">
        <f t="shared" si="136"/>
        <v>8.145825959447843E-2</v>
      </c>
      <c r="BZ106" s="128">
        <f t="shared" si="136"/>
        <v>7.7697645938222884E-2</v>
      </c>
      <c r="CA106" s="129">
        <f t="shared" si="136"/>
        <v>6.6378912961488498E-2</v>
      </c>
      <c r="CB106" s="126">
        <f t="shared" si="136"/>
        <v>3.9755679382768964E-2</v>
      </c>
      <c r="CC106" s="127">
        <f t="shared" si="136"/>
        <v>0.15881129786865361</v>
      </c>
      <c r="CD106" s="128">
        <f t="shared" si="136"/>
        <v>4.0483223509808375E-2</v>
      </c>
      <c r="CE106" s="129">
        <f t="shared" si="136"/>
        <v>8.4082239606905029E-2</v>
      </c>
      <c r="CF106" s="126">
        <f t="shared" si="136"/>
        <v>5.8614718614718612E-2</v>
      </c>
      <c r="CG106" s="127">
        <f t="shared" si="136"/>
        <v>0.10908724290899315</v>
      </c>
      <c r="CH106" s="128">
        <f t="shared" si="136"/>
        <v>8.2509000664126669E-2</v>
      </c>
      <c r="CI106" s="126">
        <f t="shared" si="136"/>
        <v>4.7693805766976016E-2</v>
      </c>
      <c r="CJ106" s="132">
        <f t="shared" si="136"/>
        <v>6.7926477419985823E-2</v>
      </c>
      <c r="CK106" s="133">
        <f t="shared" si="136"/>
        <v>6.6897453085161415E-2</v>
      </c>
    </row>
    <row r="107" spans="1:89" ht="13.5" thickBot="1" x14ac:dyDescent="0.25">
      <c r="A107" s="244" t="s">
        <v>22</v>
      </c>
      <c r="B107" s="189">
        <v>4958</v>
      </c>
      <c r="C107" s="190">
        <v>1202</v>
      </c>
      <c r="D107" s="191">
        <v>1529</v>
      </c>
      <c r="E107" s="192">
        <v>1437</v>
      </c>
      <c r="F107" s="189">
        <v>721</v>
      </c>
      <c r="G107" s="193">
        <v>600</v>
      </c>
      <c r="H107" s="191">
        <v>1391</v>
      </c>
      <c r="I107" s="192">
        <v>1719</v>
      </c>
      <c r="J107" s="189">
        <v>265</v>
      </c>
      <c r="K107" s="193">
        <v>1061</v>
      </c>
      <c r="L107" s="191">
        <v>356</v>
      </c>
      <c r="M107" s="189">
        <v>2589</v>
      </c>
      <c r="N107" s="194">
        <v>1503</v>
      </c>
      <c r="O107" s="195">
        <v>2954</v>
      </c>
      <c r="P107" s="189">
        <v>1182</v>
      </c>
      <c r="Q107" s="193">
        <v>1504</v>
      </c>
      <c r="R107" s="191">
        <v>1570</v>
      </c>
      <c r="S107" s="192">
        <v>1374</v>
      </c>
      <c r="T107" s="189">
        <v>333</v>
      </c>
      <c r="U107" s="193">
        <v>1425</v>
      </c>
      <c r="V107" s="191">
        <v>853</v>
      </c>
      <c r="W107" s="192">
        <v>2213</v>
      </c>
      <c r="X107" s="189">
        <v>1270</v>
      </c>
      <c r="Y107" s="193">
        <v>1590</v>
      </c>
      <c r="Z107" s="191">
        <v>4090</v>
      </c>
      <c r="AA107" s="189">
        <v>2529</v>
      </c>
      <c r="AB107" s="169">
        <f t="shared" si="135"/>
        <v>20021</v>
      </c>
      <c r="AC107" s="170">
        <f t="shared" si="130"/>
        <v>22197</v>
      </c>
      <c r="AE107" s="242" t="s">
        <v>27</v>
      </c>
      <c r="BI107" s="134" t="s">
        <v>22</v>
      </c>
      <c r="BJ107" s="126">
        <f t="shared" ref="BJ107:CK107" si="137">B107/B126</f>
        <v>8.3047185139277405E-2</v>
      </c>
      <c r="BK107" s="127">
        <f t="shared" si="137"/>
        <v>3.2122718405088325E-2</v>
      </c>
      <c r="BL107" s="128">
        <f t="shared" si="137"/>
        <v>6.2774561727634764E-2</v>
      </c>
      <c r="BM107" s="129">
        <f t="shared" si="137"/>
        <v>7.2568427431572574E-2</v>
      </c>
      <c r="BN107" s="126">
        <f t="shared" si="137"/>
        <v>6.125223005691955E-2</v>
      </c>
      <c r="BO107" s="127">
        <f t="shared" si="137"/>
        <v>7.6736155518608518E-2</v>
      </c>
      <c r="BP107" s="128">
        <f t="shared" si="137"/>
        <v>4.5380399321414591E-2</v>
      </c>
      <c r="BQ107" s="129">
        <f t="shared" si="137"/>
        <v>3.9686021008888378E-2</v>
      </c>
      <c r="BR107" s="126">
        <f t="shared" si="137"/>
        <v>4.24E-2</v>
      </c>
      <c r="BS107" s="127">
        <f t="shared" si="137"/>
        <v>0.13450811359026368</v>
      </c>
      <c r="BT107" s="128">
        <f t="shared" si="137"/>
        <v>2.9499502817368246E-2</v>
      </c>
      <c r="BU107" s="126">
        <f t="shared" si="137"/>
        <v>0.11476063829787234</v>
      </c>
      <c r="BV107" s="130">
        <f t="shared" si="137"/>
        <v>5.4746120783856635E-2</v>
      </c>
      <c r="BW107" s="131">
        <f t="shared" si="137"/>
        <v>8.0730234210598231E-2</v>
      </c>
      <c r="BX107" s="126">
        <f t="shared" si="137"/>
        <v>7.0206699928724164E-2</v>
      </c>
      <c r="BY107" s="127">
        <f t="shared" si="137"/>
        <v>7.604793446933307E-2</v>
      </c>
      <c r="BZ107" s="128">
        <f t="shared" si="137"/>
        <v>7.1211502698779877E-2</v>
      </c>
      <c r="CA107" s="129">
        <f t="shared" si="137"/>
        <v>5.7578678288563882E-2</v>
      </c>
      <c r="CB107" s="126">
        <f t="shared" si="137"/>
        <v>3.5683669095585083E-2</v>
      </c>
      <c r="CC107" s="127">
        <f t="shared" si="137"/>
        <v>0.12346213827759488</v>
      </c>
      <c r="CD107" s="128">
        <f t="shared" si="137"/>
        <v>3.2303264409603877E-2</v>
      </c>
      <c r="CE107" s="129">
        <f t="shared" si="137"/>
        <v>7.1539406478308656E-2</v>
      </c>
      <c r="CF107" s="126">
        <f t="shared" si="137"/>
        <v>5.497835497835498E-2</v>
      </c>
      <c r="CG107" s="127">
        <f t="shared" si="137"/>
        <v>0.10686920284984541</v>
      </c>
      <c r="CH107" s="128">
        <f t="shared" si="137"/>
        <v>7.1481002481736514E-2</v>
      </c>
      <c r="CI107" s="126">
        <f t="shared" si="137"/>
        <v>5.0257347826950974E-2</v>
      </c>
      <c r="CJ107" s="132">
        <f t="shared" si="137"/>
        <v>6.1190371402723785E-2</v>
      </c>
      <c r="CK107" s="133">
        <f t="shared" si="137"/>
        <v>6.7941195375701313E-2</v>
      </c>
    </row>
    <row r="108" spans="1:89" ht="14.25" thickTop="1" thickBot="1" x14ac:dyDescent="0.25">
      <c r="A108" s="245" t="s">
        <v>24</v>
      </c>
      <c r="B108" s="196">
        <v>4480</v>
      </c>
      <c r="C108" s="197">
        <v>1028</v>
      </c>
      <c r="D108" s="198">
        <v>1549</v>
      </c>
      <c r="E108" s="199">
        <v>972</v>
      </c>
      <c r="F108" s="196">
        <v>707</v>
      </c>
      <c r="G108" s="200">
        <v>555</v>
      </c>
      <c r="H108" s="198">
        <v>1667</v>
      </c>
      <c r="I108" s="199">
        <v>1972</v>
      </c>
      <c r="J108" s="196">
        <v>293</v>
      </c>
      <c r="K108" s="200">
        <v>885</v>
      </c>
      <c r="L108" s="198">
        <v>364</v>
      </c>
      <c r="M108" s="196">
        <v>1968</v>
      </c>
      <c r="N108" s="201">
        <v>1387</v>
      </c>
      <c r="O108" s="202">
        <v>2802</v>
      </c>
      <c r="P108" s="196">
        <v>863</v>
      </c>
      <c r="Q108" s="200">
        <v>1280</v>
      </c>
      <c r="R108" s="198">
        <v>1456</v>
      </c>
      <c r="S108" s="199">
        <v>1229</v>
      </c>
      <c r="T108" s="196">
        <v>312</v>
      </c>
      <c r="U108" s="200">
        <v>938</v>
      </c>
      <c r="V108" s="198">
        <v>822</v>
      </c>
      <c r="W108" s="199">
        <v>2286</v>
      </c>
      <c r="X108" s="196">
        <v>1002</v>
      </c>
      <c r="Y108" s="200">
        <v>1055</v>
      </c>
      <c r="Z108" s="198">
        <v>3815</v>
      </c>
      <c r="AA108" s="196">
        <v>2204</v>
      </c>
      <c r="AB108" s="169">
        <f t="shared" si="135"/>
        <v>18717</v>
      </c>
      <c r="AC108" s="170">
        <f t="shared" si="130"/>
        <v>19174</v>
      </c>
      <c r="AE108" s="302" t="s">
        <v>2</v>
      </c>
      <c r="AF108" s="304" t="s">
        <v>3</v>
      </c>
      <c r="AG108" s="305"/>
      <c r="AH108" s="304" t="s">
        <v>4</v>
      </c>
      <c r="AI108" s="305"/>
      <c r="AJ108" s="304" t="s">
        <v>5</v>
      </c>
      <c r="AK108" s="305"/>
      <c r="AL108" s="304" t="s">
        <v>6</v>
      </c>
      <c r="AM108" s="305"/>
      <c r="AN108" s="304" t="s">
        <v>7</v>
      </c>
      <c r="AO108" s="305"/>
      <c r="AP108" s="304" t="s">
        <v>8</v>
      </c>
      <c r="AQ108" s="305"/>
      <c r="AR108" s="304" t="s">
        <v>9</v>
      </c>
      <c r="AS108" s="305"/>
      <c r="AT108" s="304" t="s">
        <v>10</v>
      </c>
      <c r="AU108" s="305"/>
      <c r="AV108" s="304" t="s">
        <v>11</v>
      </c>
      <c r="AW108" s="305"/>
      <c r="AX108" s="304" t="s">
        <v>12</v>
      </c>
      <c r="AY108" s="305"/>
      <c r="AZ108" s="304" t="s">
        <v>13</v>
      </c>
      <c r="BA108" s="305"/>
      <c r="BB108" s="304" t="s">
        <v>14</v>
      </c>
      <c r="BC108" s="305"/>
      <c r="BD108" s="307" t="s">
        <v>15</v>
      </c>
      <c r="BE108" s="308"/>
      <c r="BF108" s="309" t="s">
        <v>16</v>
      </c>
      <c r="BG108" s="310"/>
      <c r="BI108" s="143" t="s">
        <v>24</v>
      </c>
      <c r="BJ108" s="126">
        <f t="shared" ref="BJ108:CK108" si="138">B108/B126</f>
        <v>7.5040619085107452E-2</v>
      </c>
      <c r="BK108" s="127">
        <f t="shared" si="138"/>
        <v>2.7472674309842595E-2</v>
      </c>
      <c r="BL108" s="128">
        <f t="shared" si="138"/>
        <v>6.359568091308454E-2</v>
      </c>
      <c r="BM108" s="129">
        <f t="shared" si="138"/>
        <v>4.9085950914049083E-2</v>
      </c>
      <c r="BN108" s="126">
        <f t="shared" si="138"/>
        <v>6.0062866366493925E-2</v>
      </c>
      <c r="BO108" s="127">
        <f t="shared" si="138"/>
        <v>7.0980943854712875E-2</v>
      </c>
      <c r="BP108" s="128">
        <f t="shared" si="138"/>
        <v>5.4384705728826831E-2</v>
      </c>
      <c r="BQ108" s="129">
        <f t="shared" si="138"/>
        <v>4.5526953711185501E-2</v>
      </c>
      <c r="BR108" s="126">
        <f t="shared" si="138"/>
        <v>4.6879999999999998E-2</v>
      </c>
      <c r="BS108" s="127">
        <f t="shared" si="138"/>
        <v>0.11219574036511157</v>
      </c>
      <c r="BT108" s="128">
        <f t="shared" si="138"/>
        <v>3.0162412993039442E-2</v>
      </c>
      <c r="BU108" s="126">
        <f t="shared" si="138"/>
        <v>8.723404255319149E-2</v>
      </c>
      <c r="BV108" s="130">
        <f t="shared" si="138"/>
        <v>5.0520871275588256E-2</v>
      </c>
      <c r="BW108" s="131">
        <f t="shared" si="138"/>
        <v>7.6576207264081333E-2</v>
      </c>
      <c r="BX108" s="126">
        <f t="shared" si="138"/>
        <v>5.1259206462342596E-2</v>
      </c>
      <c r="BY108" s="127">
        <f t="shared" si="138"/>
        <v>6.4721646356879201E-2</v>
      </c>
      <c r="BZ108" s="128">
        <f t="shared" si="138"/>
        <v>6.6040731165237898E-2</v>
      </c>
      <c r="CA108" s="129">
        <f t="shared" si="138"/>
        <v>5.1502325776306417E-2</v>
      </c>
      <c r="CB108" s="126">
        <f t="shared" si="138"/>
        <v>3.3433347621088724E-2</v>
      </c>
      <c r="CC108" s="127">
        <f t="shared" si="138"/>
        <v>8.1268411020620338E-2</v>
      </c>
      <c r="CD108" s="128">
        <f t="shared" si="138"/>
        <v>3.1129288798000455E-2</v>
      </c>
      <c r="CE108" s="129">
        <f t="shared" si="138"/>
        <v>7.3899269412297144E-2</v>
      </c>
      <c r="CF108" s="126">
        <f t="shared" si="138"/>
        <v>4.3376623376623374E-2</v>
      </c>
      <c r="CG108" s="127">
        <f t="shared" si="138"/>
        <v>7.0910068557601832E-2</v>
      </c>
      <c r="CH108" s="128">
        <f t="shared" si="138"/>
        <v>6.6674822608270123E-2</v>
      </c>
      <c r="CI108" s="126">
        <f t="shared" si="138"/>
        <v>4.3798811629339643E-2</v>
      </c>
      <c r="CJ108" s="132">
        <f t="shared" si="138"/>
        <v>5.7204943886158585E-2</v>
      </c>
      <c r="CK108" s="133">
        <f t="shared" si="138"/>
        <v>5.8688312841091002E-2</v>
      </c>
    </row>
    <row r="109" spans="1:89" ht="15" thickTop="1" thickBot="1" x14ac:dyDescent="0.3">
      <c r="A109" s="244" t="s">
        <v>28</v>
      </c>
      <c r="B109" s="189">
        <v>3995</v>
      </c>
      <c r="C109" s="190">
        <v>1400</v>
      </c>
      <c r="D109" s="191">
        <v>1617</v>
      </c>
      <c r="E109" s="192">
        <v>805</v>
      </c>
      <c r="F109" s="189">
        <v>682</v>
      </c>
      <c r="G109" s="193">
        <v>463</v>
      </c>
      <c r="H109" s="191">
        <v>1845</v>
      </c>
      <c r="I109" s="192">
        <v>1896</v>
      </c>
      <c r="J109" s="189">
        <v>380</v>
      </c>
      <c r="K109" s="193">
        <v>756</v>
      </c>
      <c r="L109" s="191">
        <v>457</v>
      </c>
      <c r="M109" s="189">
        <v>1587</v>
      </c>
      <c r="N109" s="194">
        <v>1390</v>
      </c>
      <c r="O109" s="195">
        <v>2574</v>
      </c>
      <c r="P109" s="189">
        <v>823</v>
      </c>
      <c r="Q109" s="193">
        <v>1118</v>
      </c>
      <c r="R109" s="191">
        <v>1452</v>
      </c>
      <c r="S109" s="192">
        <v>1274</v>
      </c>
      <c r="T109" s="189">
        <v>379</v>
      </c>
      <c r="U109" s="193">
        <v>812</v>
      </c>
      <c r="V109" s="191">
        <v>869</v>
      </c>
      <c r="W109" s="192">
        <v>2389</v>
      </c>
      <c r="X109" s="189">
        <v>1022</v>
      </c>
      <c r="Y109" s="193">
        <v>1072</v>
      </c>
      <c r="Z109" s="191">
        <v>3222</v>
      </c>
      <c r="AA109" s="189">
        <v>2413</v>
      </c>
      <c r="AB109" s="169">
        <f t="shared" si="135"/>
        <v>18133</v>
      </c>
      <c r="AC109" s="170">
        <f t="shared" si="130"/>
        <v>18559</v>
      </c>
      <c r="AE109" s="303"/>
      <c r="AF109" s="113" t="s">
        <v>17</v>
      </c>
      <c r="AG109" s="114" t="s">
        <v>18</v>
      </c>
      <c r="AH109" s="115" t="s">
        <v>17</v>
      </c>
      <c r="AI109" s="116" t="s">
        <v>18</v>
      </c>
      <c r="AJ109" s="113" t="s">
        <v>17</v>
      </c>
      <c r="AK109" s="114" t="s">
        <v>18</v>
      </c>
      <c r="AL109" s="115" t="s">
        <v>17</v>
      </c>
      <c r="AM109" s="116" t="s">
        <v>18</v>
      </c>
      <c r="AN109" s="113" t="s">
        <v>17</v>
      </c>
      <c r="AO109" s="114" t="s">
        <v>18</v>
      </c>
      <c r="AP109" s="115" t="s">
        <v>17</v>
      </c>
      <c r="AQ109" s="113" t="s">
        <v>18</v>
      </c>
      <c r="AR109" s="117" t="s">
        <v>17</v>
      </c>
      <c r="AS109" s="118" t="s">
        <v>18</v>
      </c>
      <c r="AT109" s="113" t="s">
        <v>17</v>
      </c>
      <c r="AU109" s="114" t="s">
        <v>18</v>
      </c>
      <c r="AV109" s="115" t="s">
        <v>17</v>
      </c>
      <c r="AW109" s="116" t="s">
        <v>18</v>
      </c>
      <c r="AX109" s="113" t="s">
        <v>17</v>
      </c>
      <c r="AY109" s="114" t="s">
        <v>18</v>
      </c>
      <c r="AZ109" s="115" t="s">
        <v>17</v>
      </c>
      <c r="BA109" s="116" t="s">
        <v>18</v>
      </c>
      <c r="BB109" s="113" t="s">
        <v>17</v>
      </c>
      <c r="BC109" s="114" t="s">
        <v>18</v>
      </c>
      <c r="BD109" s="26" t="s">
        <v>17</v>
      </c>
      <c r="BE109" s="119" t="s">
        <v>18</v>
      </c>
      <c r="BF109" s="173" t="s">
        <v>17</v>
      </c>
      <c r="BG109" s="174" t="s">
        <v>18</v>
      </c>
      <c r="BI109" s="134" t="s">
        <v>28</v>
      </c>
      <c r="BJ109" s="126">
        <f t="shared" ref="BJ109:CK109" si="139">B109/B126</f>
        <v>6.6916802063617026E-2</v>
      </c>
      <c r="BK109" s="127">
        <f t="shared" si="139"/>
        <v>3.7414147892781739E-2</v>
      </c>
      <c r="BL109" s="128">
        <f t="shared" si="139"/>
        <v>6.6387486143613741E-2</v>
      </c>
      <c r="BM109" s="129">
        <f t="shared" si="139"/>
        <v>4.0652459347540651E-2</v>
      </c>
      <c r="BN109" s="126">
        <f t="shared" si="139"/>
        <v>5.793900263359103E-2</v>
      </c>
      <c r="BO109" s="127">
        <f t="shared" si="139"/>
        <v>5.9214733341859574E-2</v>
      </c>
      <c r="BP109" s="128">
        <f t="shared" si="139"/>
        <v>6.0191830875636176E-2</v>
      </c>
      <c r="BQ109" s="129">
        <f t="shared" si="139"/>
        <v>4.3772365231444073E-2</v>
      </c>
      <c r="BR109" s="126">
        <f t="shared" si="139"/>
        <v>6.08E-2</v>
      </c>
      <c r="BS109" s="127">
        <f t="shared" si="139"/>
        <v>9.5841784989858014E-2</v>
      </c>
      <c r="BT109" s="128">
        <f t="shared" si="139"/>
        <v>3.7868743785217103E-2</v>
      </c>
      <c r="BU109" s="126">
        <f t="shared" si="139"/>
        <v>7.0345744680851058E-2</v>
      </c>
      <c r="BV109" s="130">
        <f t="shared" si="139"/>
        <v>5.0630144969767608E-2</v>
      </c>
      <c r="BW109" s="131">
        <f t="shared" si="139"/>
        <v>7.0345166844305973E-2</v>
      </c>
      <c r="BX109" s="126">
        <f t="shared" si="139"/>
        <v>4.8883345212639581E-2</v>
      </c>
      <c r="BY109" s="127">
        <f t="shared" si="139"/>
        <v>5.6530312989836677E-2</v>
      </c>
      <c r="BZ109" s="128">
        <f t="shared" si="139"/>
        <v>6.585930058511362E-2</v>
      </c>
      <c r="CA109" s="129">
        <f t="shared" si="139"/>
        <v>5.3388090349075976E-2</v>
      </c>
      <c r="CB109" s="126">
        <f t="shared" si="139"/>
        <v>4.0612944706386628E-2</v>
      </c>
      <c r="CC109" s="127">
        <f t="shared" si="139"/>
        <v>7.0351758793969849E-2</v>
      </c>
      <c r="CD109" s="128">
        <f t="shared" si="139"/>
        <v>3.290918730591532E-2</v>
      </c>
      <c r="CE109" s="129">
        <f t="shared" si="139"/>
        <v>7.7228939031486393E-2</v>
      </c>
      <c r="CF109" s="126">
        <f t="shared" si="139"/>
        <v>4.4242424242424243E-2</v>
      </c>
      <c r="CG109" s="127">
        <f t="shared" si="139"/>
        <v>7.2052695254738536E-2</v>
      </c>
      <c r="CH109" s="128">
        <f t="shared" si="139"/>
        <v>5.6310951099304417E-2</v>
      </c>
      <c r="CI109" s="126">
        <f t="shared" si="139"/>
        <v>4.7952147214880468E-2</v>
      </c>
      <c r="CJ109" s="132">
        <f t="shared" si="139"/>
        <v>5.5420059170150859E-2</v>
      </c>
      <c r="CK109" s="133">
        <f t="shared" si="139"/>
        <v>5.6805903724721385E-2</v>
      </c>
    </row>
    <row r="110" spans="1:89" ht="13.5" thickTop="1" x14ac:dyDescent="0.2">
      <c r="A110" s="245" t="s">
        <v>29</v>
      </c>
      <c r="B110" s="203">
        <v>3678</v>
      </c>
      <c r="C110" s="197">
        <v>1386</v>
      </c>
      <c r="D110" s="198">
        <v>1486</v>
      </c>
      <c r="E110" s="199">
        <v>912</v>
      </c>
      <c r="F110" s="196">
        <v>721</v>
      </c>
      <c r="G110" s="200">
        <v>402</v>
      </c>
      <c r="H110" s="198">
        <v>1999</v>
      </c>
      <c r="I110" s="199">
        <v>1960</v>
      </c>
      <c r="J110" s="196">
        <v>325</v>
      </c>
      <c r="K110" s="200">
        <v>573</v>
      </c>
      <c r="L110" s="198">
        <v>425</v>
      </c>
      <c r="M110" s="196">
        <v>1637</v>
      </c>
      <c r="N110" s="201">
        <v>1279</v>
      </c>
      <c r="O110" s="204">
        <v>2495</v>
      </c>
      <c r="P110" s="196">
        <v>850</v>
      </c>
      <c r="Q110" s="200">
        <v>991</v>
      </c>
      <c r="R110" s="198">
        <v>1232</v>
      </c>
      <c r="S110" s="199">
        <v>1338</v>
      </c>
      <c r="T110" s="196">
        <v>399</v>
      </c>
      <c r="U110" s="200">
        <v>599</v>
      </c>
      <c r="V110" s="198">
        <v>905</v>
      </c>
      <c r="W110" s="205">
        <v>2298</v>
      </c>
      <c r="X110" s="196">
        <v>1011</v>
      </c>
      <c r="Y110" s="200">
        <v>830</v>
      </c>
      <c r="Z110" s="198">
        <v>3556</v>
      </c>
      <c r="AA110" s="196">
        <v>2815</v>
      </c>
      <c r="AB110" s="169">
        <f t="shared" si="135"/>
        <v>17866</v>
      </c>
      <c r="AC110" s="170">
        <f t="shared" si="130"/>
        <v>18236</v>
      </c>
      <c r="AE110" s="249" t="str">
        <f>$AE$17</f>
        <v>17:00 - 17:59</v>
      </c>
      <c r="AF110" s="123">
        <f t="shared" ref="AF110:AO112" si="140">SUMIF($A$9:$A$32,$AE110,B$102:B$125)</f>
        <v>2856</v>
      </c>
      <c r="AG110" s="186">
        <f t="shared" si="140"/>
        <v>4536</v>
      </c>
      <c r="AH110" s="124">
        <f t="shared" si="140"/>
        <v>1963</v>
      </c>
      <c r="AI110" s="177">
        <f t="shared" si="140"/>
        <v>1851</v>
      </c>
      <c r="AJ110" s="123">
        <f t="shared" si="140"/>
        <v>1115</v>
      </c>
      <c r="AK110" s="125">
        <f t="shared" si="140"/>
        <v>493</v>
      </c>
      <c r="AL110" s="124">
        <f t="shared" si="140"/>
        <v>2375</v>
      </c>
      <c r="AM110" s="177">
        <f t="shared" si="140"/>
        <v>4220</v>
      </c>
      <c r="AN110" s="123">
        <f t="shared" si="140"/>
        <v>685</v>
      </c>
      <c r="AO110" s="125">
        <f t="shared" si="140"/>
        <v>311</v>
      </c>
      <c r="AP110" s="124">
        <f t="shared" ref="AP110:AY112" si="141">SUMIF($A$9:$A$32,$AE110,L$102:L$125)</f>
        <v>1608</v>
      </c>
      <c r="AQ110" s="123">
        <f t="shared" si="141"/>
        <v>1258</v>
      </c>
      <c r="AR110" s="176">
        <f t="shared" si="141"/>
        <v>2504</v>
      </c>
      <c r="AS110" s="178">
        <f t="shared" si="141"/>
        <v>2114</v>
      </c>
      <c r="AT110" s="123">
        <f t="shared" si="141"/>
        <v>1424</v>
      </c>
      <c r="AU110" s="125">
        <f t="shared" si="141"/>
        <v>1202</v>
      </c>
      <c r="AV110" s="124">
        <f t="shared" si="141"/>
        <v>1652</v>
      </c>
      <c r="AW110" s="177">
        <f t="shared" si="141"/>
        <v>1696</v>
      </c>
      <c r="AX110" s="123">
        <f t="shared" si="141"/>
        <v>1215</v>
      </c>
      <c r="AY110" s="125">
        <f t="shared" si="141"/>
        <v>412</v>
      </c>
      <c r="AZ110" s="124">
        <f t="shared" ref="AZ110:BE112" si="142">SUMIF($A$9:$A$32,$AE110,V$102:V$125)</f>
        <v>2648</v>
      </c>
      <c r="BA110" s="177">
        <f t="shared" si="142"/>
        <v>1425</v>
      </c>
      <c r="BB110" s="123">
        <f t="shared" si="142"/>
        <v>2805</v>
      </c>
      <c r="BC110" s="125">
        <f t="shared" si="142"/>
        <v>631</v>
      </c>
      <c r="BD110" s="183">
        <f t="shared" si="142"/>
        <v>4284</v>
      </c>
      <c r="BE110" s="184">
        <f t="shared" si="142"/>
        <v>4240</v>
      </c>
      <c r="BF110" s="167">
        <f>AF110+AH110+AJ110+AL110+AN110+AP110+AR110+AT110+AV110+AX110+AZ110+BB110+BD110</f>
        <v>27134</v>
      </c>
      <c r="BG110" s="168">
        <f>AG110+AI110+AK110+AM110+AO110+AQ110+AS110+AU110+AW110+AY110+BA110+BC110+BE110</f>
        <v>24389</v>
      </c>
      <c r="BI110" s="143" t="s">
        <v>29</v>
      </c>
      <c r="BJ110" s="126">
        <f t="shared" ref="BJ110:CK110" si="143">B110/B126</f>
        <v>6.1607008257818126E-2</v>
      </c>
      <c r="BK110" s="127">
        <f t="shared" si="143"/>
        <v>3.7040006413853924E-2</v>
      </c>
      <c r="BL110" s="128">
        <f t="shared" si="143"/>
        <v>6.1009155478917762E-2</v>
      </c>
      <c r="BM110" s="129">
        <f t="shared" si="143"/>
        <v>4.6055953944046053E-2</v>
      </c>
      <c r="BN110" s="126">
        <f t="shared" si="143"/>
        <v>6.125223005691955E-2</v>
      </c>
      <c r="BO110" s="127">
        <f t="shared" si="143"/>
        <v>5.1413224197467709E-2</v>
      </c>
      <c r="BP110" s="128">
        <f t="shared" si="143"/>
        <v>6.5215972856583579E-2</v>
      </c>
      <c r="BQ110" s="129">
        <f t="shared" si="143"/>
        <v>4.524991342491054E-2</v>
      </c>
      <c r="BR110" s="126">
        <f t="shared" si="143"/>
        <v>5.1999999999999998E-2</v>
      </c>
      <c r="BS110" s="127">
        <f t="shared" si="143"/>
        <v>7.2641987829614604E-2</v>
      </c>
      <c r="BT110" s="128">
        <f t="shared" si="143"/>
        <v>3.5217103082532314E-2</v>
      </c>
      <c r="BU110" s="126">
        <f t="shared" si="143"/>
        <v>7.2562056737588657E-2</v>
      </c>
      <c r="BV110" s="130">
        <f t="shared" si="143"/>
        <v>4.6587018285131496E-2</v>
      </c>
      <c r="BW110" s="131">
        <f t="shared" si="143"/>
        <v>6.8186165997103115E-2</v>
      </c>
      <c r="BX110" s="126">
        <f t="shared" si="143"/>
        <v>5.0487051556189121E-2</v>
      </c>
      <c r="BY110" s="127">
        <f t="shared" si="143"/>
        <v>5.0108712140365073E-2</v>
      </c>
      <c r="BZ110" s="128">
        <f t="shared" si="143"/>
        <v>5.5880618678278225E-2</v>
      </c>
      <c r="CA110" s="129">
        <f t="shared" si="143"/>
        <v>5.6070066630348241E-2</v>
      </c>
      <c r="CB110" s="126">
        <f t="shared" si="143"/>
        <v>4.2756108015430776E-2</v>
      </c>
      <c r="CC110" s="127">
        <f t="shared" si="143"/>
        <v>5.1897418125108299E-2</v>
      </c>
      <c r="CD110" s="128">
        <f t="shared" si="143"/>
        <v>3.427251382261607E-2</v>
      </c>
      <c r="CE110" s="129">
        <f t="shared" si="143"/>
        <v>7.4287192086377449E-2</v>
      </c>
      <c r="CF110" s="126">
        <f t="shared" si="143"/>
        <v>4.3766233766233766E-2</v>
      </c>
      <c r="CG110" s="127">
        <f t="shared" si="143"/>
        <v>5.5787068154321814E-2</v>
      </c>
      <c r="CH110" s="128">
        <f t="shared" si="143"/>
        <v>6.2148275018350865E-2</v>
      </c>
      <c r="CI110" s="126">
        <f t="shared" si="143"/>
        <v>5.5940859680848949E-2</v>
      </c>
      <c r="CJ110" s="132">
        <f t="shared" si="143"/>
        <v>5.4604024548277466E-2</v>
      </c>
      <c r="CK110" s="133">
        <f t="shared" si="143"/>
        <v>5.5817256335148405E-2</v>
      </c>
    </row>
    <row r="111" spans="1:89" x14ac:dyDescent="0.2">
      <c r="A111" s="244" t="s">
        <v>31</v>
      </c>
      <c r="B111" s="206">
        <v>3885</v>
      </c>
      <c r="C111" s="190">
        <v>1857</v>
      </c>
      <c r="D111" s="191">
        <v>1648</v>
      </c>
      <c r="E111" s="192">
        <v>788</v>
      </c>
      <c r="F111" s="189">
        <v>782</v>
      </c>
      <c r="G111" s="193">
        <v>459</v>
      </c>
      <c r="H111" s="191">
        <v>2133</v>
      </c>
      <c r="I111" s="192">
        <v>2179</v>
      </c>
      <c r="J111" s="189">
        <v>347</v>
      </c>
      <c r="K111" s="190">
        <v>546</v>
      </c>
      <c r="L111" s="191">
        <v>462</v>
      </c>
      <c r="M111" s="189">
        <v>1500</v>
      </c>
      <c r="N111" s="194">
        <v>1603</v>
      </c>
      <c r="O111" s="207">
        <v>2236</v>
      </c>
      <c r="P111" s="189">
        <v>892</v>
      </c>
      <c r="Q111" s="190">
        <v>969</v>
      </c>
      <c r="R111" s="191">
        <v>1315</v>
      </c>
      <c r="S111" s="192">
        <v>1339</v>
      </c>
      <c r="T111" s="198">
        <v>366</v>
      </c>
      <c r="U111" s="189">
        <v>582</v>
      </c>
      <c r="V111" s="191">
        <v>1017</v>
      </c>
      <c r="W111" s="208">
        <v>1961</v>
      </c>
      <c r="X111" s="189">
        <v>989</v>
      </c>
      <c r="Y111" s="193">
        <v>655</v>
      </c>
      <c r="Z111" s="191">
        <v>3330</v>
      </c>
      <c r="AA111" s="189">
        <v>2805</v>
      </c>
      <c r="AB111" s="169">
        <f t="shared" si="135"/>
        <v>18769</v>
      </c>
      <c r="AC111" s="170">
        <f t="shared" si="130"/>
        <v>17876</v>
      </c>
      <c r="AE111" s="250" t="str">
        <f>$AE$18</f>
        <v>18:00 - 18:59</v>
      </c>
      <c r="AF111" s="123">
        <f t="shared" si="140"/>
        <v>2734</v>
      </c>
      <c r="AG111" s="190">
        <f t="shared" si="140"/>
        <v>4589</v>
      </c>
      <c r="AH111" s="191">
        <f t="shared" si="140"/>
        <v>1812</v>
      </c>
      <c r="AI111" s="192">
        <f t="shared" si="140"/>
        <v>1742</v>
      </c>
      <c r="AJ111" s="189">
        <f t="shared" si="140"/>
        <v>944</v>
      </c>
      <c r="AK111" s="193">
        <f t="shared" si="140"/>
        <v>518</v>
      </c>
      <c r="AL111" s="191">
        <f t="shared" si="140"/>
        <v>2453</v>
      </c>
      <c r="AM111" s="192">
        <f t="shared" si="140"/>
        <v>4642</v>
      </c>
      <c r="AN111" s="189">
        <f t="shared" si="140"/>
        <v>644</v>
      </c>
      <c r="AO111" s="193">
        <f t="shared" si="140"/>
        <v>263</v>
      </c>
      <c r="AP111" s="191">
        <f t="shared" si="141"/>
        <v>1761</v>
      </c>
      <c r="AQ111" s="189">
        <f t="shared" si="141"/>
        <v>991</v>
      </c>
      <c r="AR111" s="194">
        <f t="shared" si="141"/>
        <v>2555</v>
      </c>
      <c r="AS111" s="195">
        <f t="shared" si="141"/>
        <v>2179</v>
      </c>
      <c r="AT111" s="189">
        <f t="shared" si="141"/>
        <v>1415</v>
      </c>
      <c r="AU111" s="193">
        <f t="shared" si="141"/>
        <v>1444</v>
      </c>
      <c r="AV111" s="191">
        <f t="shared" si="141"/>
        <v>1534</v>
      </c>
      <c r="AW111" s="192">
        <f t="shared" si="141"/>
        <v>2055</v>
      </c>
      <c r="AX111" s="189">
        <f t="shared" si="141"/>
        <v>1054</v>
      </c>
      <c r="AY111" s="193">
        <f t="shared" si="141"/>
        <v>452</v>
      </c>
      <c r="AZ111" s="191">
        <f t="shared" si="142"/>
        <v>2673</v>
      </c>
      <c r="BA111" s="192">
        <f t="shared" si="142"/>
        <v>1784</v>
      </c>
      <c r="BB111" s="189">
        <f t="shared" si="142"/>
        <v>2312</v>
      </c>
      <c r="BC111" s="193">
        <f t="shared" si="142"/>
        <v>879</v>
      </c>
      <c r="BD111" s="191">
        <f t="shared" si="142"/>
        <v>3969</v>
      </c>
      <c r="BE111" s="189">
        <f t="shared" si="142"/>
        <v>4899</v>
      </c>
      <c r="BF111" s="169">
        <f>SUM(AF111,AH111,AJ111,AL111,AN111,AP111,AR111,AT111,AV111,AX111,AZ111,BB111,BD111)</f>
        <v>25860</v>
      </c>
      <c r="BG111" s="170">
        <f>SUM(AG111,AI111,AK111,AM111,AO111,AQ111,AS111,AU111,AW111,AY111,BA111,BC111,BE111)</f>
        <v>26437</v>
      </c>
      <c r="BI111" s="134" t="s">
        <v>31</v>
      </c>
      <c r="BJ111" s="126">
        <f t="shared" ref="BJ111:CK111" si="144">B111/B126</f>
        <v>6.507428686286662E-2</v>
      </c>
      <c r="BK111" s="127">
        <f t="shared" si="144"/>
        <v>4.9627194740639785E-2</v>
      </c>
      <c r="BL111" s="128">
        <f t="shared" si="144"/>
        <v>6.7660220881060884E-2</v>
      </c>
      <c r="BM111" s="129">
        <f t="shared" si="144"/>
        <v>3.9793960206039793E-2</v>
      </c>
      <c r="BN111" s="126">
        <f t="shared" si="144"/>
        <v>6.6434457565202623E-2</v>
      </c>
      <c r="BO111" s="127">
        <f t="shared" si="144"/>
        <v>5.8703158971735517E-2</v>
      </c>
      <c r="BP111" s="128">
        <f t="shared" si="144"/>
        <v>6.9587628865979384E-2</v>
      </c>
      <c r="BQ111" s="129">
        <f t="shared" si="144"/>
        <v>5.0305898649428603E-2</v>
      </c>
      <c r="BR111" s="126">
        <f t="shared" si="144"/>
        <v>5.552E-2</v>
      </c>
      <c r="BS111" s="127">
        <f t="shared" si="144"/>
        <v>6.9219066937119669E-2</v>
      </c>
      <c r="BT111" s="128">
        <f t="shared" si="144"/>
        <v>3.8283062645011599E-2</v>
      </c>
      <c r="BU111" s="126">
        <f t="shared" si="144"/>
        <v>6.6489361702127658E-2</v>
      </c>
      <c r="BV111" s="130">
        <f t="shared" si="144"/>
        <v>5.8388577256501782E-2</v>
      </c>
      <c r="BW111" s="131">
        <f t="shared" si="144"/>
        <v>6.1107922713235494E-2</v>
      </c>
      <c r="BX111" s="126">
        <f t="shared" si="144"/>
        <v>5.2981705868377284E-2</v>
      </c>
      <c r="BY111" s="127">
        <f t="shared" si="144"/>
        <v>4.8996308843606208E-2</v>
      </c>
      <c r="BZ111" s="128">
        <f t="shared" si="144"/>
        <v>5.964530321585703E-2</v>
      </c>
      <c r="CA111" s="129">
        <f t="shared" si="144"/>
        <v>5.6111972509743119E-2</v>
      </c>
      <c r="CB111" s="126">
        <f t="shared" si="144"/>
        <v>3.9219888555507933E-2</v>
      </c>
      <c r="CC111" s="127">
        <f t="shared" si="144"/>
        <v>5.0424536475480855E-2</v>
      </c>
      <c r="CD111" s="128">
        <f t="shared" si="144"/>
        <v>3.8513974096796182E-2</v>
      </c>
      <c r="CE111" s="129">
        <f t="shared" si="144"/>
        <v>6.3393030322622362E-2</v>
      </c>
      <c r="CF111" s="126">
        <f t="shared" si="144"/>
        <v>4.2813852813852811E-2</v>
      </c>
      <c r="CG111" s="127">
        <f t="shared" si="144"/>
        <v>4.4024734507326253E-2</v>
      </c>
      <c r="CH111" s="128">
        <f t="shared" si="144"/>
        <v>5.8198469013247579E-2</v>
      </c>
      <c r="CI111" s="126">
        <f t="shared" si="144"/>
        <v>5.5742135490153215E-2</v>
      </c>
      <c r="CJ111" s="132">
        <f t="shared" si="144"/>
        <v>5.7363871977309959E-2</v>
      </c>
      <c r="CK111" s="133">
        <f t="shared" si="144"/>
        <v>5.4715358315810092E-2</v>
      </c>
    </row>
    <row r="112" spans="1:89" ht="13.5" thickBot="1" x14ac:dyDescent="0.25">
      <c r="A112" s="245" t="s">
        <v>33</v>
      </c>
      <c r="B112" s="203">
        <v>3481</v>
      </c>
      <c r="C112" s="197">
        <v>1624</v>
      </c>
      <c r="D112" s="198">
        <v>1446</v>
      </c>
      <c r="E112" s="199">
        <v>896</v>
      </c>
      <c r="F112" s="196">
        <v>725</v>
      </c>
      <c r="G112" s="200">
        <v>421</v>
      </c>
      <c r="H112" s="198">
        <v>2065</v>
      </c>
      <c r="I112" s="199">
        <v>2468</v>
      </c>
      <c r="J112" s="196">
        <v>341</v>
      </c>
      <c r="K112" s="197">
        <v>466</v>
      </c>
      <c r="L112" s="198">
        <v>637</v>
      </c>
      <c r="M112" s="196">
        <v>1597</v>
      </c>
      <c r="N112" s="201">
        <v>1565</v>
      </c>
      <c r="O112" s="204">
        <v>2374</v>
      </c>
      <c r="P112" s="196">
        <v>946</v>
      </c>
      <c r="Q112" s="197">
        <v>1194</v>
      </c>
      <c r="R112" s="198">
        <v>1382</v>
      </c>
      <c r="S112" s="199">
        <v>1473</v>
      </c>
      <c r="T112" s="196">
        <v>447</v>
      </c>
      <c r="U112" s="200">
        <v>697</v>
      </c>
      <c r="V112" s="198">
        <v>1130</v>
      </c>
      <c r="W112" s="205">
        <v>2424</v>
      </c>
      <c r="X112" s="196">
        <v>985</v>
      </c>
      <c r="Y112" s="200">
        <v>841</v>
      </c>
      <c r="Z112" s="198">
        <v>3386</v>
      </c>
      <c r="AA112" s="196">
        <v>2670</v>
      </c>
      <c r="AB112" s="169">
        <f t="shared" si="135"/>
        <v>18536</v>
      </c>
      <c r="AC112" s="170">
        <f t="shared" si="130"/>
        <v>19145</v>
      </c>
      <c r="AE112" s="249" t="str">
        <f>$AE$19</f>
        <v>19:00 - 19:59</v>
      </c>
      <c r="AF112" s="123">
        <f t="shared" si="140"/>
        <v>2642</v>
      </c>
      <c r="AG112" s="197">
        <f t="shared" si="140"/>
        <v>4338</v>
      </c>
      <c r="AH112" s="198">
        <f t="shared" si="140"/>
        <v>1336</v>
      </c>
      <c r="AI112" s="199">
        <f t="shared" si="140"/>
        <v>1960</v>
      </c>
      <c r="AJ112" s="196">
        <f t="shared" si="140"/>
        <v>650</v>
      </c>
      <c r="AK112" s="200">
        <f t="shared" si="140"/>
        <v>572</v>
      </c>
      <c r="AL112" s="198">
        <f t="shared" si="140"/>
        <v>2163</v>
      </c>
      <c r="AM112" s="199">
        <f t="shared" si="140"/>
        <v>4232</v>
      </c>
      <c r="AN112" s="196">
        <f t="shared" si="140"/>
        <v>483</v>
      </c>
      <c r="AO112" s="200">
        <f t="shared" si="140"/>
        <v>213</v>
      </c>
      <c r="AP112" s="198">
        <f t="shared" si="141"/>
        <v>1187</v>
      </c>
      <c r="AQ112" s="196">
        <f t="shared" si="141"/>
        <v>1076</v>
      </c>
      <c r="AR112" s="201">
        <f t="shared" si="141"/>
        <v>2090</v>
      </c>
      <c r="AS112" s="202">
        <f t="shared" si="141"/>
        <v>2143</v>
      </c>
      <c r="AT112" s="196">
        <f t="shared" si="141"/>
        <v>1171</v>
      </c>
      <c r="AU112" s="200">
        <f t="shared" si="141"/>
        <v>1301</v>
      </c>
      <c r="AV112" s="198">
        <f t="shared" si="141"/>
        <v>1286</v>
      </c>
      <c r="AW112" s="199">
        <f t="shared" si="141"/>
        <v>1691</v>
      </c>
      <c r="AX112" s="196">
        <f t="shared" si="141"/>
        <v>774</v>
      </c>
      <c r="AY112" s="200">
        <f t="shared" si="141"/>
        <v>331</v>
      </c>
      <c r="AZ112" s="198">
        <f t="shared" si="142"/>
        <v>2549</v>
      </c>
      <c r="BA112" s="199">
        <f t="shared" si="142"/>
        <v>1608</v>
      </c>
      <c r="BB112" s="196">
        <f t="shared" si="142"/>
        <v>1803</v>
      </c>
      <c r="BC112" s="200">
        <f t="shared" si="142"/>
        <v>731</v>
      </c>
      <c r="BD112" s="198">
        <f t="shared" si="142"/>
        <v>3101</v>
      </c>
      <c r="BE112" s="196">
        <f t="shared" si="142"/>
        <v>4595</v>
      </c>
      <c r="BF112" s="169">
        <f>SUM(AF112,AH112,AJ112,AL112,AN112,AP112,AR112,AT112,AV112,AX112,AZ112,BB112,BD112)</f>
        <v>21235</v>
      </c>
      <c r="BG112" s="170">
        <f>SUM(AG112,AI112,AK112,AM112,AO112,AQ112,AS112,AU112,AW112,AY112,BA112,BC112,BE112)</f>
        <v>24791</v>
      </c>
      <c r="BI112" s="143" t="s">
        <v>33</v>
      </c>
      <c r="BJ112" s="126">
        <f t="shared" ref="BJ112:CK112" si="145">B112/B126</f>
        <v>5.8307231034656036E-2</v>
      </c>
      <c r="BK112" s="127">
        <f t="shared" si="145"/>
        <v>4.3400411555626822E-2</v>
      </c>
      <c r="BL112" s="128">
        <f t="shared" si="145"/>
        <v>5.9366917108018231E-2</v>
      </c>
      <c r="BM112" s="129">
        <f t="shared" si="145"/>
        <v>4.5247954752045245E-2</v>
      </c>
      <c r="BN112" s="126">
        <f t="shared" si="145"/>
        <v>6.1592048254184011E-2</v>
      </c>
      <c r="BO112" s="127">
        <f t="shared" si="145"/>
        <v>5.3843202455556974E-2</v>
      </c>
      <c r="BP112" s="128">
        <f t="shared" si="145"/>
        <v>6.73691765627039E-2</v>
      </c>
      <c r="BQ112" s="129">
        <f t="shared" si="145"/>
        <v>5.6977952210550617E-2</v>
      </c>
      <c r="BR112" s="126">
        <f t="shared" si="145"/>
        <v>5.4559999999999997E-2</v>
      </c>
      <c r="BS112" s="127">
        <f t="shared" si="145"/>
        <v>5.9077079107505072E-2</v>
      </c>
      <c r="BT112" s="128">
        <f t="shared" si="145"/>
        <v>5.2784222737819027E-2</v>
      </c>
      <c r="BU112" s="126">
        <f t="shared" si="145"/>
        <v>7.0789007092198583E-2</v>
      </c>
      <c r="BV112" s="130">
        <f t="shared" si="145"/>
        <v>5.7004443796896627E-2</v>
      </c>
      <c r="BW112" s="131">
        <f t="shared" si="145"/>
        <v>6.4879341914678479E-2</v>
      </c>
      <c r="BX112" s="126">
        <f t="shared" si="145"/>
        <v>5.6189118555476363E-2</v>
      </c>
      <c r="BY112" s="127">
        <f t="shared" si="145"/>
        <v>6.0373160742276381E-2</v>
      </c>
      <c r="BZ112" s="128">
        <f t="shared" si="145"/>
        <v>6.2684265432938716E-2</v>
      </c>
      <c r="CA112" s="129">
        <f t="shared" si="145"/>
        <v>6.1727360348656918E-2</v>
      </c>
      <c r="CB112" s="126">
        <f t="shared" si="145"/>
        <v>4.7899699957136735E-2</v>
      </c>
      <c r="CC112" s="127">
        <f t="shared" si="145"/>
        <v>6.0388147634725352E-2</v>
      </c>
      <c r="CD112" s="128">
        <f t="shared" si="145"/>
        <v>4.2793304551995759E-2</v>
      </c>
      <c r="CE112" s="129">
        <f t="shared" si="145"/>
        <v>7.8360380164220603E-2</v>
      </c>
      <c r="CF112" s="126">
        <f t="shared" si="145"/>
        <v>4.2640692640692639E-2</v>
      </c>
      <c r="CG112" s="127">
        <f t="shared" si="145"/>
        <v>5.6526414840704399E-2</v>
      </c>
      <c r="CH112" s="128">
        <f t="shared" si="145"/>
        <v>5.9177182005662556E-2</v>
      </c>
      <c r="CI112" s="126">
        <f t="shared" si="145"/>
        <v>5.3059358915760815E-2</v>
      </c>
      <c r="CJ112" s="132">
        <f t="shared" si="145"/>
        <v>5.6651751876574001E-2</v>
      </c>
      <c r="CK112" s="133">
        <f t="shared" si="145"/>
        <v>5.8599548833977638E-2</v>
      </c>
    </row>
    <row r="113" spans="1:89" ht="14.25" thickTop="1" thickBot="1" x14ac:dyDescent="0.25">
      <c r="A113" s="244" t="s">
        <v>35</v>
      </c>
      <c r="B113" s="206">
        <v>2831</v>
      </c>
      <c r="C113" s="190">
        <v>1765</v>
      </c>
      <c r="D113" s="191">
        <v>1259</v>
      </c>
      <c r="E113" s="192">
        <v>1151</v>
      </c>
      <c r="F113" s="189">
        <v>646</v>
      </c>
      <c r="G113" s="193">
        <v>486</v>
      </c>
      <c r="H113" s="191">
        <v>2126</v>
      </c>
      <c r="I113" s="192">
        <v>2485</v>
      </c>
      <c r="J113" s="189">
        <v>419</v>
      </c>
      <c r="K113" s="190">
        <v>436</v>
      </c>
      <c r="L113" s="191">
        <v>738</v>
      </c>
      <c r="M113" s="189">
        <v>1338</v>
      </c>
      <c r="N113" s="194">
        <v>1615</v>
      </c>
      <c r="O113" s="207">
        <v>1914</v>
      </c>
      <c r="P113" s="189">
        <v>968</v>
      </c>
      <c r="Q113" s="190">
        <v>1015</v>
      </c>
      <c r="R113" s="191">
        <v>1284</v>
      </c>
      <c r="S113" s="192">
        <v>1329</v>
      </c>
      <c r="T113" s="189">
        <v>598</v>
      </c>
      <c r="U113" s="193">
        <v>580</v>
      </c>
      <c r="V113" s="191">
        <v>1487</v>
      </c>
      <c r="W113" s="208">
        <v>1897</v>
      </c>
      <c r="X113" s="189">
        <v>1295</v>
      </c>
      <c r="Y113" s="193">
        <v>743</v>
      </c>
      <c r="Z113" s="191">
        <v>3538</v>
      </c>
      <c r="AA113" s="189">
        <v>3029</v>
      </c>
      <c r="AB113" s="169">
        <f t="shared" si="135"/>
        <v>18804</v>
      </c>
      <c r="AC113" s="170">
        <f t="shared" si="130"/>
        <v>18168</v>
      </c>
      <c r="AE113" s="299" t="s">
        <v>26</v>
      </c>
      <c r="AF113" s="18">
        <f t="shared" ref="AF113:BG113" si="146">SUM(AF110:AF112)</f>
        <v>8232</v>
      </c>
      <c r="AG113" s="19">
        <f t="shared" si="146"/>
        <v>13463</v>
      </c>
      <c r="AH113" s="18">
        <f t="shared" si="146"/>
        <v>5111</v>
      </c>
      <c r="AI113" s="19">
        <f t="shared" si="146"/>
        <v>5553</v>
      </c>
      <c r="AJ113" s="18">
        <f t="shared" si="146"/>
        <v>2709</v>
      </c>
      <c r="AK113" s="19">
        <f t="shared" si="146"/>
        <v>1583</v>
      </c>
      <c r="AL113" s="18">
        <f t="shared" si="146"/>
        <v>6991</v>
      </c>
      <c r="AM113" s="19">
        <f t="shared" si="146"/>
        <v>13094</v>
      </c>
      <c r="AN113" s="18">
        <f t="shared" si="146"/>
        <v>1812</v>
      </c>
      <c r="AO113" s="19">
        <f t="shared" si="146"/>
        <v>787</v>
      </c>
      <c r="AP113" s="18">
        <f t="shared" si="146"/>
        <v>4556</v>
      </c>
      <c r="AQ113" s="19">
        <f t="shared" si="146"/>
        <v>3325</v>
      </c>
      <c r="AR113" s="18">
        <f t="shared" si="146"/>
        <v>7149</v>
      </c>
      <c r="AS113" s="19">
        <f t="shared" si="146"/>
        <v>6436</v>
      </c>
      <c r="AT113" s="18">
        <f t="shared" si="146"/>
        <v>4010</v>
      </c>
      <c r="AU113" s="19">
        <f t="shared" si="146"/>
        <v>3947</v>
      </c>
      <c r="AV113" s="18">
        <f t="shared" si="146"/>
        <v>4472</v>
      </c>
      <c r="AW113" s="19">
        <f t="shared" si="146"/>
        <v>5442</v>
      </c>
      <c r="AX113" s="18">
        <f t="shared" si="146"/>
        <v>3043</v>
      </c>
      <c r="AY113" s="19">
        <f t="shared" si="146"/>
        <v>1195</v>
      </c>
      <c r="AZ113" s="18">
        <f t="shared" si="146"/>
        <v>7870</v>
      </c>
      <c r="BA113" s="19">
        <f t="shared" si="146"/>
        <v>4817</v>
      </c>
      <c r="BB113" s="18">
        <f t="shared" si="146"/>
        <v>6920</v>
      </c>
      <c r="BC113" s="19">
        <f t="shared" si="146"/>
        <v>2241</v>
      </c>
      <c r="BD113" s="18">
        <f t="shared" si="146"/>
        <v>11354</v>
      </c>
      <c r="BE113" s="19">
        <f t="shared" si="146"/>
        <v>13734</v>
      </c>
      <c r="BF113" s="171">
        <f t="shared" si="146"/>
        <v>74229</v>
      </c>
      <c r="BG113" s="172">
        <f t="shared" si="146"/>
        <v>75617</v>
      </c>
      <c r="BI113" s="134" t="s">
        <v>35</v>
      </c>
      <c r="BJ113" s="126">
        <f t="shared" ref="BJ113:CK113" si="147">B113/B126</f>
        <v>4.7419641212040002E-2</v>
      </c>
      <c r="BK113" s="127">
        <f t="shared" si="147"/>
        <v>4.7168550736256983E-2</v>
      </c>
      <c r="BL113" s="128">
        <f t="shared" si="147"/>
        <v>5.1689452724062897E-2</v>
      </c>
      <c r="BM113" s="129">
        <f t="shared" si="147"/>
        <v>5.8125441874558127E-2</v>
      </c>
      <c r="BN113" s="126">
        <f t="shared" si="147"/>
        <v>5.4880638858210859E-2</v>
      </c>
      <c r="BO113" s="127">
        <f t="shared" si="147"/>
        <v>6.2156285970072903E-2</v>
      </c>
      <c r="BP113" s="128">
        <f t="shared" si="147"/>
        <v>6.9359258775936322E-2</v>
      </c>
      <c r="BQ113" s="129">
        <f t="shared" si="147"/>
        <v>5.7370425949440147E-2</v>
      </c>
      <c r="BR113" s="126">
        <f t="shared" si="147"/>
        <v>6.7040000000000002E-2</v>
      </c>
      <c r="BS113" s="127">
        <f t="shared" si="147"/>
        <v>5.5273833671399597E-2</v>
      </c>
      <c r="BT113" s="128">
        <f t="shared" si="147"/>
        <v>6.1153463705667883E-2</v>
      </c>
      <c r="BU113" s="126">
        <f t="shared" si="147"/>
        <v>5.9308510638297875E-2</v>
      </c>
      <c r="BV113" s="130">
        <f t="shared" si="147"/>
        <v>5.8825672033219201E-2</v>
      </c>
      <c r="BW113" s="131">
        <f t="shared" si="147"/>
        <v>5.2307944576535211E-2</v>
      </c>
      <c r="BX113" s="126">
        <f t="shared" si="147"/>
        <v>5.7495842242813018E-2</v>
      </c>
      <c r="BY113" s="127">
        <f t="shared" si="147"/>
        <v>5.1322243009556553E-2</v>
      </c>
      <c r="BZ113" s="128">
        <f t="shared" si="147"/>
        <v>5.8239216219893863E-2</v>
      </c>
      <c r="CA113" s="129">
        <f t="shared" si="147"/>
        <v>5.5692913715794323E-2</v>
      </c>
      <c r="CB113" s="126">
        <f t="shared" si="147"/>
        <v>6.4080582940420058E-2</v>
      </c>
      <c r="CC113" s="127">
        <f t="shared" si="147"/>
        <v>5.0251256281407038E-2</v>
      </c>
      <c r="CD113" s="128">
        <f t="shared" si="147"/>
        <v>5.6312959175944859E-2</v>
      </c>
      <c r="CE113" s="129">
        <f t="shared" si="147"/>
        <v>6.1324109394194089E-2</v>
      </c>
      <c r="CF113" s="126">
        <f t="shared" si="147"/>
        <v>5.6060606060606061E-2</v>
      </c>
      <c r="CG113" s="127">
        <f t="shared" si="147"/>
        <v>4.9939507998386881E-2</v>
      </c>
      <c r="CH113" s="128">
        <f t="shared" si="147"/>
        <v>6.1833688699360338E-2</v>
      </c>
      <c r="CI113" s="126">
        <f t="shared" si="147"/>
        <v>6.0193557361737642E-2</v>
      </c>
      <c r="CJ113" s="132">
        <f t="shared" si="147"/>
        <v>5.7470842807892615E-2</v>
      </c>
      <c r="CK113" s="133">
        <f t="shared" si="147"/>
        <v>5.5609120042606722E-2</v>
      </c>
    </row>
    <row r="114" spans="1:89" ht="13.5" thickTop="1" x14ac:dyDescent="0.2">
      <c r="A114" s="245" t="s">
        <v>36</v>
      </c>
      <c r="B114" s="203">
        <v>2424</v>
      </c>
      <c r="C114" s="197">
        <v>2645</v>
      </c>
      <c r="D114" s="198">
        <v>1217</v>
      </c>
      <c r="E114" s="199">
        <v>1149</v>
      </c>
      <c r="F114" s="196">
        <v>669</v>
      </c>
      <c r="G114" s="200">
        <v>490</v>
      </c>
      <c r="H114" s="198">
        <v>2104</v>
      </c>
      <c r="I114" s="199">
        <v>2568</v>
      </c>
      <c r="J114" s="196">
        <v>487</v>
      </c>
      <c r="K114" s="197">
        <v>409</v>
      </c>
      <c r="L114" s="198">
        <v>901</v>
      </c>
      <c r="M114" s="196">
        <v>1087</v>
      </c>
      <c r="N114" s="201">
        <v>1820</v>
      </c>
      <c r="O114" s="204">
        <v>2032</v>
      </c>
      <c r="P114" s="196">
        <v>1086</v>
      </c>
      <c r="Q114" s="197">
        <v>1090</v>
      </c>
      <c r="R114" s="198">
        <v>1459</v>
      </c>
      <c r="S114" s="199">
        <v>1559</v>
      </c>
      <c r="T114" s="196">
        <v>750</v>
      </c>
      <c r="U114" s="200">
        <v>472</v>
      </c>
      <c r="V114" s="198">
        <v>2059</v>
      </c>
      <c r="W114" s="205">
        <v>1370</v>
      </c>
      <c r="X114" s="196">
        <v>1545</v>
      </c>
      <c r="Y114" s="200">
        <v>553</v>
      </c>
      <c r="Z114" s="198">
        <v>3279</v>
      </c>
      <c r="AA114" s="196">
        <v>3223</v>
      </c>
      <c r="AB114" s="169">
        <f t="shared" si="135"/>
        <v>19800</v>
      </c>
      <c r="AC114" s="170">
        <f t="shared" si="130"/>
        <v>18647</v>
      </c>
      <c r="BI114" s="143" t="s">
        <v>36</v>
      </c>
      <c r="BJ114" s="126">
        <f t="shared" ref="BJ114:CK114" si="148">B114/B126</f>
        <v>4.06023349692635E-2</v>
      </c>
      <c r="BK114" s="127">
        <f t="shared" si="148"/>
        <v>7.0686015126005503E-2</v>
      </c>
      <c r="BL114" s="128">
        <f t="shared" si="148"/>
        <v>4.9965102434618387E-2</v>
      </c>
      <c r="BM114" s="129">
        <f t="shared" si="148"/>
        <v>5.8024441975558026E-2</v>
      </c>
      <c r="BN114" s="126">
        <f t="shared" si="148"/>
        <v>5.6834593492481524E-2</v>
      </c>
      <c r="BO114" s="127">
        <f t="shared" si="148"/>
        <v>6.266786034019696E-2</v>
      </c>
      <c r="BP114" s="128">
        <f t="shared" si="148"/>
        <v>6.8641524207229548E-2</v>
      </c>
      <c r="BQ114" s="129">
        <f t="shared" si="148"/>
        <v>5.9286621262841975E-2</v>
      </c>
      <c r="BR114" s="126">
        <f t="shared" si="148"/>
        <v>7.7920000000000003E-2</v>
      </c>
      <c r="BS114" s="127">
        <f t="shared" si="148"/>
        <v>5.1850912778904662E-2</v>
      </c>
      <c r="BT114" s="128">
        <f t="shared" si="148"/>
        <v>7.4660258534968507E-2</v>
      </c>
      <c r="BU114" s="126">
        <f t="shared" si="148"/>
        <v>4.8182624113475174E-2</v>
      </c>
      <c r="BV114" s="130">
        <f t="shared" si="148"/>
        <v>6.6292707802141762E-2</v>
      </c>
      <c r="BW114" s="131">
        <f t="shared" si="148"/>
        <v>5.5532781285015438E-2</v>
      </c>
      <c r="BX114" s="126">
        <f t="shared" si="148"/>
        <v>6.4504632929436923E-2</v>
      </c>
      <c r="BY114" s="127">
        <f t="shared" si="148"/>
        <v>5.5114526975779947E-2</v>
      </c>
      <c r="BZ114" s="128">
        <f t="shared" si="148"/>
        <v>6.617680410033111E-2</v>
      </c>
      <c r="CA114" s="129">
        <f t="shared" si="148"/>
        <v>6.5331265976616523E-2</v>
      </c>
      <c r="CB114" s="126">
        <f t="shared" si="148"/>
        <v>8.0368624089155599E-2</v>
      </c>
      <c r="CC114" s="127">
        <f t="shared" si="148"/>
        <v>4.0894125801420898E-2</v>
      </c>
      <c r="CD114" s="128">
        <f t="shared" si="148"/>
        <v>7.7974702719078998E-2</v>
      </c>
      <c r="CE114" s="129">
        <f t="shared" si="148"/>
        <v>4.4287838624167582E-2</v>
      </c>
      <c r="CF114" s="126">
        <f t="shared" si="148"/>
        <v>6.6883116883116878E-2</v>
      </c>
      <c r="CG114" s="127">
        <f t="shared" si="148"/>
        <v>3.7168974324505985E-2</v>
      </c>
      <c r="CH114" s="128">
        <f t="shared" si="148"/>
        <v>5.7307141109441087E-2</v>
      </c>
      <c r="CI114" s="126">
        <f t="shared" si="148"/>
        <v>6.4048806661234872E-2</v>
      </c>
      <c r="CJ114" s="132">
        <f t="shared" si="148"/>
        <v>6.0514927015330448E-2</v>
      </c>
      <c r="CK114" s="133">
        <f t="shared" si="148"/>
        <v>5.7075256573892973E-2</v>
      </c>
    </row>
    <row r="115" spans="1:89" x14ac:dyDescent="0.2">
      <c r="A115" s="244" t="s">
        <v>37</v>
      </c>
      <c r="B115" s="206">
        <v>2487</v>
      </c>
      <c r="C115" s="190">
        <v>2909</v>
      </c>
      <c r="D115" s="191">
        <v>1400</v>
      </c>
      <c r="E115" s="192">
        <v>1244</v>
      </c>
      <c r="F115" s="189">
        <v>897</v>
      </c>
      <c r="G115" s="193">
        <v>521</v>
      </c>
      <c r="H115" s="191">
        <v>2183</v>
      </c>
      <c r="I115" s="192">
        <v>3550</v>
      </c>
      <c r="J115" s="189">
        <v>522</v>
      </c>
      <c r="K115" s="190">
        <v>318</v>
      </c>
      <c r="L115" s="191">
        <v>1108</v>
      </c>
      <c r="M115" s="189">
        <v>987</v>
      </c>
      <c r="N115" s="194">
        <v>2106</v>
      </c>
      <c r="O115" s="207">
        <v>1962</v>
      </c>
      <c r="P115" s="189">
        <v>1119</v>
      </c>
      <c r="Q115" s="190">
        <v>1230</v>
      </c>
      <c r="R115" s="191">
        <v>1531</v>
      </c>
      <c r="S115" s="192">
        <v>1662</v>
      </c>
      <c r="T115" s="189">
        <v>957</v>
      </c>
      <c r="U115" s="193">
        <v>439</v>
      </c>
      <c r="V115" s="191">
        <v>2476</v>
      </c>
      <c r="W115" s="208">
        <v>1535</v>
      </c>
      <c r="X115" s="189">
        <v>1953</v>
      </c>
      <c r="Y115" s="193">
        <v>695</v>
      </c>
      <c r="Z115" s="191">
        <v>4142</v>
      </c>
      <c r="AA115" s="189">
        <v>3865</v>
      </c>
      <c r="AB115" s="169">
        <f t="shared" si="135"/>
        <v>22881</v>
      </c>
      <c r="AC115" s="170">
        <f t="shared" si="130"/>
        <v>20917</v>
      </c>
      <c r="BI115" s="134" t="s">
        <v>37</v>
      </c>
      <c r="BJ115" s="126">
        <f t="shared" ref="BJ115:CK115" si="149">B115/B126</f>
        <v>4.1657593675147819E-2</v>
      </c>
      <c r="BK115" s="127">
        <f t="shared" si="149"/>
        <v>7.7741254442930063E-2</v>
      </c>
      <c r="BL115" s="128">
        <f t="shared" si="149"/>
        <v>5.7478342981483764E-2</v>
      </c>
      <c r="BM115" s="129">
        <f t="shared" si="149"/>
        <v>6.2821937178062823E-2</v>
      </c>
      <c r="BN115" s="126">
        <f t="shared" si="149"/>
        <v>7.6204230736555939E-2</v>
      </c>
      <c r="BO115" s="127">
        <f t="shared" si="149"/>
        <v>6.6632561708658403E-2</v>
      </c>
      <c r="BP115" s="128">
        <f t="shared" si="149"/>
        <v>7.1218843794858405E-2</v>
      </c>
      <c r="BQ115" s="129">
        <f t="shared" si="149"/>
        <v>8.1957751356343062E-2</v>
      </c>
      <c r="BR115" s="126">
        <f t="shared" si="149"/>
        <v>8.3519999999999997E-2</v>
      </c>
      <c r="BS115" s="127">
        <f t="shared" si="149"/>
        <v>4.031440162271805E-2</v>
      </c>
      <c r="BT115" s="128">
        <f t="shared" si="149"/>
        <v>9.1813059330460717E-2</v>
      </c>
      <c r="BU115" s="126">
        <f t="shared" si="149"/>
        <v>4.3749999999999997E-2</v>
      </c>
      <c r="BV115" s="130">
        <f t="shared" si="149"/>
        <v>7.67101333139069E-2</v>
      </c>
      <c r="BW115" s="131">
        <f t="shared" si="149"/>
        <v>5.3619742559645814E-2</v>
      </c>
      <c r="BX115" s="126">
        <f t="shared" si="149"/>
        <v>6.6464718460441913E-2</v>
      </c>
      <c r="BY115" s="127">
        <f t="shared" si="149"/>
        <v>6.2193457046063612E-2</v>
      </c>
      <c r="BZ115" s="128">
        <f t="shared" si="149"/>
        <v>6.9442554542568147E-2</v>
      </c>
      <c r="CA115" s="129">
        <f t="shared" si="149"/>
        <v>6.9647571554289064E-2</v>
      </c>
      <c r="CB115" s="126">
        <f t="shared" si="149"/>
        <v>0.10255036433776253</v>
      </c>
      <c r="CC115" s="127">
        <f t="shared" si="149"/>
        <v>3.8035002599202908E-2</v>
      </c>
      <c r="CD115" s="128">
        <f t="shared" si="149"/>
        <v>9.3766568204196016E-2</v>
      </c>
      <c r="CE115" s="129">
        <f t="shared" si="149"/>
        <v>4.9621775392771711E-2</v>
      </c>
      <c r="CF115" s="126">
        <f t="shared" si="149"/>
        <v>8.4545454545454549E-2</v>
      </c>
      <c r="CG115" s="127">
        <f t="shared" si="149"/>
        <v>4.6713267912353813E-2</v>
      </c>
      <c r="CH115" s="128">
        <f t="shared" si="149"/>
        <v>7.2389807403264714E-2</v>
      </c>
      <c r="CI115" s="126">
        <f t="shared" si="149"/>
        <v>7.6806899703900949E-2</v>
      </c>
      <c r="CJ115" s="132">
        <f t="shared" si="149"/>
        <v>6.9931416416049288E-2</v>
      </c>
      <c r="CK115" s="133">
        <f t="shared" si="149"/>
        <v>6.4023335751387314E-2</v>
      </c>
    </row>
    <row r="116" spans="1:89" x14ac:dyDescent="0.2">
      <c r="A116" s="245" t="s">
        <v>30</v>
      </c>
      <c r="B116" s="203">
        <v>2856</v>
      </c>
      <c r="C116" s="197">
        <v>4536</v>
      </c>
      <c r="D116" s="198">
        <v>1963</v>
      </c>
      <c r="E116" s="199">
        <v>1851</v>
      </c>
      <c r="F116" s="196">
        <v>1115</v>
      </c>
      <c r="G116" s="200">
        <v>493</v>
      </c>
      <c r="H116" s="198">
        <v>2375</v>
      </c>
      <c r="I116" s="199">
        <v>4220</v>
      </c>
      <c r="J116" s="196">
        <v>685</v>
      </c>
      <c r="K116" s="197">
        <v>311</v>
      </c>
      <c r="L116" s="198">
        <v>1608</v>
      </c>
      <c r="M116" s="196">
        <v>1258</v>
      </c>
      <c r="N116" s="201">
        <v>2504</v>
      </c>
      <c r="O116" s="204">
        <v>2114</v>
      </c>
      <c r="P116" s="196">
        <v>1424</v>
      </c>
      <c r="Q116" s="197">
        <v>1202</v>
      </c>
      <c r="R116" s="198">
        <v>1652</v>
      </c>
      <c r="S116" s="199">
        <v>1696</v>
      </c>
      <c r="T116" s="196">
        <v>1215</v>
      </c>
      <c r="U116" s="200">
        <v>412</v>
      </c>
      <c r="V116" s="198">
        <v>2648</v>
      </c>
      <c r="W116" s="205">
        <v>1425</v>
      </c>
      <c r="X116" s="196">
        <v>2805</v>
      </c>
      <c r="Y116" s="200">
        <v>631</v>
      </c>
      <c r="Z116" s="198">
        <v>4284</v>
      </c>
      <c r="AA116" s="196">
        <v>4240</v>
      </c>
      <c r="AB116" s="169">
        <f t="shared" si="135"/>
        <v>27134</v>
      </c>
      <c r="AC116" s="170">
        <f t="shared" si="130"/>
        <v>24389</v>
      </c>
      <c r="BI116" s="143" t="s">
        <v>30</v>
      </c>
      <c r="BJ116" s="126">
        <f t="shared" ref="BJ116:CK116" si="150">B116/B126</f>
        <v>4.7838394666756004E-2</v>
      </c>
      <c r="BK116" s="127">
        <f t="shared" si="150"/>
        <v>0.12122183917261284</v>
      </c>
      <c r="BL116" s="128">
        <f t="shared" si="150"/>
        <v>8.0592848051894733E-2</v>
      </c>
      <c r="BM116" s="129">
        <f t="shared" si="150"/>
        <v>9.3475406524593477E-2</v>
      </c>
      <c r="BN116" s="126">
        <f t="shared" si="150"/>
        <v>9.4724322487469204E-2</v>
      </c>
      <c r="BO116" s="127">
        <f t="shared" si="150"/>
        <v>6.3051541117790003E-2</v>
      </c>
      <c r="BP116" s="128">
        <f t="shared" si="150"/>
        <v>7.7482709121753882E-2</v>
      </c>
      <c r="BQ116" s="129">
        <f t="shared" si="150"/>
        <v>9.7425834006695133E-2</v>
      </c>
      <c r="BR116" s="126">
        <f t="shared" si="150"/>
        <v>0.1096</v>
      </c>
      <c r="BS116" s="127">
        <f t="shared" si="150"/>
        <v>3.9426977687626777E-2</v>
      </c>
      <c r="BT116" s="128">
        <f t="shared" si="150"/>
        <v>0.13324494530991052</v>
      </c>
      <c r="BU116" s="126">
        <f t="shared" si="150"/>
        <v>5.5762411347517728E-2</v>
      </c>
      <c r="BV116" s="130">
        <f t="shared" si="150"/>
        <v>9.1207110075034598E-2</v>
      </c>
      <c r="BW116" s="131">
        <f t="shared" si="150"/>
        <v>5.7773769506162719E-2</v>
      </c>
      <c r="BX116" s="126">
        <f t="shared" si="150"/>
        <v>8.4580660489427417E-2</v>
      </c>
      <c r="BY116" s="127">
        <f t="shared" si="150"/>
        <v>6.0777671032006875E-2</v>
      </c>
      <c r="BZ116" s="128">
        <f t="shared" si="150"/>
        <v>7.4930829591327616E-2</v>
      </c>
      <c r="CA116" s="129">
        <f t="shared" si="150"/>
        <v>7.107237145371495E-2</v>
      </c>
      <c r="CB116" s="126">
        <f t="shared" si="150"/>
        <v>0.13019717102443207</v>
      </c>
      <c r="CC116" s="127">
        <f t="shared" si="150"/>
        <v>3.5695719979206376E-2</v>
      </c>
      <c r="CD116" s="128">
        <f t="shared" si="150"/>
        <v>0.10028023933954404</v>
      </c>
      <c r="CE116" s="129">
        <f t="shared" si="150"/>
        <v>4.6065817547035627E-2</v>
      </c>
      <c r="CF116" s="126">
        <f t="shared" si="150"/>
        <v>0.12142857142857143</v>
      </c>
      <c r="CG116" s="127">
        <f t="shared" si="150"/>
        <v>4.2411614464309716E-2</v>
      </c>
      <c r="CH116" s="128">
        <f t="shared" si="150"/>
        <v>7.4871543919745528E-2</v>
      </c>
      <c r="CI116" s="126">
        <f t="shared" si="150"/>
        <v>8.4259056854990952E-2</v>
      </c>
      <c r="CJ116" s="132">
        <f t="shared" si="150"/>
        <v>8.292990048656447E-2</v>
      </c>
      <c r="CK116" s="133">
        <f t="shared" si="150"/>
        <v>7.4650529982339023E-2</v>
      </c>
    </row>
    <row r="117" spans="1:89" x14ac:dyDescent="0.2">
      <c r="A117" s="244" t="s">
        <v>32</v>
      </c>
      <c r="B117" s="206">
        <v>2734</v>
      </c>
      <c r="C117" s="190">
        <v>4589</v>
      </c>
      <c r="D117" s="191">
        <v>1812</v>
      </c>
      <c r="E117" s="192">
        <v>1742</v>
      </c>
      <c r="F117" s="189">
        <v>944</v>
      </c>
      <c r="G117" s="193">
        <v>518</v>
      </c>
      <c r="H117" s="191">
        <v>2453</v>
      </c>
      <c r="I117" s="192">
        <v>4642</v>
      </c>
      <c r="J117" s="189">
        <v>644</v>
      </c>
      <c r="K117" s="190">
        <v>263</v>
      </c>
      <c r="L117" s="191">
        <v>1761</v>
      </c>
      <c r="M117" s="189">
        <v>991</v>
      </c>
      <c r="N117" s="194">
        <v>2555</v>
      </c>
      <c r="O117" s="207">
        <v>2179</v>
      </c>
      <c r="P117" s="189">
        <v>1415</v>
      </c>
      <c r="Q117" s="190">
        <v>1444</v>
      </c>
      <c r="R117" s="191">
        <v>1534</v>
      </c>
      <c r="S117" s="192">
        <v>2055</v>
      </c>
      <c r="T117" s="189">
        <v>1054</v>
      </c>
      <c r="U117" s="193">
        <v>452</v>
      </c>
      <c r="V117" s="191">
        <v>2673</v>
      </c>
      <c r="W117" s="208">
        <v>1784</v>
      </c>
      <c r="X117" s="189">
        <v>2312</v>
      </c>
      <c r="Y117" s="193">
        <v>879</v>
      </c>
      <c r="Z117" s="191">
        <v>3969</v>
      </c>
      <c r="AA117" s="189">
        <v>4899</v>
      </c>
      <c r="AB117" s="169">
        <f t="shared" si="135"/>
        <v>25860</v>
      </c>
      <c r="AC117" s="170">
        <f t="shared" si="130"/>
        <v>26437</v>
      </c>
      <c r="BI117" s="134" t="s">
        <v>32</v>
      </c>
      <c r="BJ117" s="126">
        <f t="shared" ref="BJ117:CK117" si="151">B117/B126</f>
        <v>4.5794877807741913E-2</v>
      </c>
      <c r="BK117" s="127">
        <f t="shared" si="151"/>
        <v>0.12263823191426815</v>
      </c>
      <c r="BL117" s="128">
        <f t="shared" si="151"/>
        <v>7.4393398201748978E-2</v>
      </c>
      <c r="BM117" s="129">
        <f t="shared" si="151"/>
        <v>8.7970912029087966E-2</v>
      </c>
      <c r="BN117" s="126">
        <f t="shared" si="151"/>
        <v>8.0197094554413387E-2</v>
      </c>
      <c r="BO117" s="127">
        <f t="shared" si="151"/>
        <v>6.624888093106536E-2</v>
      </c>
      <c r="BP117" s="128">
        <f t="shared" si="151"/>
        <v>8.0027404410805164E-2</v>
      </c>
      <c r="BQ117" s="129">
        <f t="shared" si="151"/>
        <v>0.10716841740736466</v>
      </c>
      <c r="BR117" s="126">
        <f t="shared" si="151"/>
        <v>0.10304000000000001</v>
      </c>
      <c r="BS117" s="127">
        <f t="shared" si="151"/>
        <v>3.3341784989858014E-2</v>
      </c>
      <c r="BT117" s="128">
        <f t="shared" si="151"/>
        <v>0.14592310241962214</v>
      </c>
      <c r="BU117" s="126">
        <f t="shared" si="151"/>
        <v>4.3927304964539005E-2</v>
      </c>
      <c r="BV117" s="130">
        <f t="shared" si="151"/>
        <v>9.3064762876083632E-2</v>
      </c>
      <c r="BW117" s="131">
        <f t="shared" si="151"/>
        <v>5.9550162608291657E-2</v>
      </c>
      <c r="BX117" s="126">
        <f t="shared" si="151"/>
        <v>8.4046091708244244E-2</v>
      </c>
      <c r="BY117" s="127">
        <f t="shared" si="151"/>
        <v>7.3014107296354352E-2</v>
      </c>
      <c r="BZ117" s="128">
        <f t="shared" si="151"/>
        <v>6.9578627477661359E-2</v>
      </c>
      <c r="CA117" s="129">
        <f t="shared" si="151"/>
        <v>8.6116582156476551E-2</v>
      </c>
      <c r="CB117" s="126">
        <f t="shared" si="151"/>
        <v>0.11294470638662667</v>
      </c>
      <c r="CC117" s="127">
        <f t="shared" si="151"/>
        <v>3.9161323860682724E-2</v>
      </c>
      <c r="CD117" s="128">
        <f t="shared" si="151"/>
        <v>0.10122699386503067</v>
      </c>
      <c r="CE117" s="129">
        <f t="shared" si="151"/>
        <v>5.7671170879937936E-2</v>
      </c>
      <c r="CF117" s="126">
        <f t="shared" si="151"/>
        <v>0.10008658008658008</v>
      </c>
      <c r="CG117" s="127">
        <f t="shared" si="151"/>
        <v>5.9080521575480577E-2</v>
      </c>
      <c r="CH117" s="128">
        <f t="shared" si="151"/>
        <v>6.9366283337411308E-2</v>
      </c>
      <c r="CI117" s="126">
        <f t="shared" si="151"/>
        <v>9.7354981021839787E-2</v>
      </c>
      <c r="CJ117" s="132">
        <f t="shared" si="151"/>
        <v>7.9036162253355829E-2</v>
      </c>
      <c r="CK117" s="133">
        <f t="shared" si="151"/>
        <v>8.0919105381241405E-2</v>
      </c>
    </row>
    <row r="118" spans="1:89" x14ac:dyDescent="0.2">
      <c r="A118" s="245" t="s">
        <v>34</v>
      </c>
      <c r="B118" s="203">
        <v>2642</v>
      </c>
      <c r="C118" s="197">
        <v>4338</v>
      </c>
      <c r="D118" s="198">
        <v>1336</v>
      </c>
      <c r="E118" s="199">
        <v>1960</v>
      </c>
      <c r="F118" s="196">
        <v>650</v>
      </c>
      <c r="G118" s="200">
        <v>572</v>
      </c>
      <c r="H118" s="198">
        <v>2163</v>
      </c>
      <c r="I118" s="199">
        <v>4232</v>
      </c>
      <c r="J118" s="196">
        <v>483</v>
      </c>
      <c r="K118" s="197">
        <v>213</v>
      </c>
      <c r="L118" s="198">
        <v>1187</v>
      </c>
      <c r="M118" s="196">
        <v>1076</v>
      </c>
      <c r="N118" s="201">
        <v>2090</v>
      </c>
      <c r="O118" s="204">
        <v>2143</v>
      </c>
      <c r="P118" s="196">
        <v>1171</v>
      </c>
      <c r="Q118" s="197">
        <v>1301</v>
      </c>
      <c r="R118" s="198">
        <v>1286</v>
      </c>
      <c r="S118" s="199">
        <v>1691</v>
      </c>
      <c r="T118" s="196">
        <v>774</v>
      </c>
      <c r="U118" s="200">
        <v>331</v>
      </c>
      <c r="V118" s="198">
        <v>2549</v>
      </c>
      <c r="W118" s="205">
        <v>1608</v>
      </c>
      <c r="X118" s="196">
        <v>1803</v>
      </c>
      <c r="Y118" s="200">
        <v>731</v>
      </c>
      <c r="Z118" s="198">
        <v>3101</v>
      </c>
      <c r="AA118" s="196">
        <v>4595</v>
      </c>
      <c r="AB118" s="169">
        <f t="shared" si="135"/>
        <v>21235</v>
      </c>
      <c r="AC118" s="170">
        <f t="shared" si="130"/>
        <v>24791</v>
      </c>
      <c r="BI118" s="143" t="s">
        <v>34</v>
      </c>
      <c r="BJ118" s="126">
        <f t="shared" ref="BJ118:CK118" si="152">B118/B126</f>
        <v>4.4253865094387029E-2</v>
      </c>
      <c r="BK118" s="127">
        <f t="shared" si="152"/>
        <v>0.11593040968491942</v>
      </c>
      <c r="BL118" s="128">
        <f t="shared" si="152"/>
        <v>5.4850761588044507E-2</v>
      </c>
      <c r="BM118" s="129">
        <f t="shared" si="152"/>
        <v>9.8979901020098973E-2</v>
      </c>
      <c r="BN118" s="126">
        <f t="shared" si="152"/>
        <v>5.5220457055475319E-2</v>
      </c>
      <c r="BO118" s="127">
        <f t="shared" si="152"/>
        <v>7.3155134927740118E-2</v>
      </c>
      <c r="BP118" s="128">
        <f t="shared" si="152"/>
        <v>7.0566357823306794E-2</v>
      </c>
      <c r="BQ118" s="129">
        <f t="shared" si="152"/>
        <v>9.7702874292970102E-2</v>
      </c>
      <c r="BR118" s="126">
        <f t="shared" si="152"/>
        <v>7.7280000000000001E-2</v>
      </c>
      <c r="BS118" s="127">
        <f t="shared" si="152"/>
        <v>2.7003042596348885E-2</v>
      </c>
      <c r="BT118" s="128">
        <f t="shared" si="152"/>
        <v>9.8359297315213784E-2</v>
      </c>
      <c r="BU118" s="126">
        <f t="shared" si="152"/>
        <v>4.7695035460992907E-2</v>
      </c>
      <c r="BV118" s="130">
        <f t="shared" si="152"/>
        <v>7.6127340278283676E-2</v>
      </c>
      <c r="BW118" s="131">
        <f t="shared" si="152"/>
        <v>5.8566314120958703E-2</v>
      </c>
      <c r="BX118" s="126">
        <f t="shared" si="152"/>
        <v>6.955333808505583E-2</v>
      </c>
      <c r="BY118" s="127">
        <f t="shared" si="152"/>
        <v>6.5783485867421748E-2</v>
      </c>
      <c r="BZ118" s="128">
        <f t="shared" si="152"/>
        <v>5.8329931509956003E-2</v>
      </c>
      <c r="CA118" s="129">
        <f t="shared" si="152"/>
        <v>7.0862842056740566E-2</v>
      </c>
      <c r="CB118" s="126">
        <f t="shared" si="152"/>
        <v>8.2940420060008568E-2</v>
      </c>
      <c r="CC118" s="127">
        <f t="shared" si="152"/>
        <v>2.8677872119216772E-2</v>
      </c>
      <c r="CD118" s="128">
        <f t="shared" si="152"/>
        <v>9.6531091418616988E-2</v>
      </c>
      <c r="CE118" s="129">
        <f t="shared" si="152"/>
        <v>5.1981638326760199E-2</v>
      </c>
      <c r="CF118" s="126">
        <f t="shared" si="152"/>
        <v>7.8051948051948053E-2</v>
      </c>
      <c r="CG118" s="127">
        <f t="shared" si="152"/>
        <v>4.9132947976878616E-2</v>
      </c>
      <c r="CH118" s="128">
        <f t="shared" si="152"/>
        <v>5.4196231954979204E-2</v>
      </c>
      <c r="CI118" s="126">
        <f t="shared" si="152"/>
        <v>9.13137656246895E-2</v>
      </c>
      <c r="CJ118" s="132">
        <f t="shared" si="152"/>
        <v>6.49007310692193E-2</v>
      </c>
      <c r="CK118" s="133">
        <f t="shared" si="152"/>
        <v>7.5880982770600139E-2</v>
      </c>
    </row>
    <row r="119" spans="1:89" x14ac:dyDescent="0.2">
      <c r="A119" s="244" t="s">
        <v>38</v>
      </c>
      <c r="B119" s="206">
        <v>2659</v>
      </c>
      <c r="C119" s="190">
        <v>2896</v>
      </c>
      <c r="D119" s="191">
        <v>981</v>
      </c>
      <c r="E119" s="192">
        <v>1258</v>
      </c>
      <c r="F119" s="189">
        <v>444</v>
      </c>
      <c r="G119" s="193">
        <v>366</v>
      </c>
      <c r="H119" s="191">
        <v>1657</v>
      </c>
      <c r="I119" s="192">
        <v>2730</v>
      </c>
      <c r="J119" s="189">
        <v>278</v>
      </c>
      <c r="K119" s="190">
        <v>187</v>
      </c>
      <c r="L119" s="191">
        <v>780</v>
      </c>
      <c r="M119" s="189">
        <v>771</v>
      </c>
      <c r="N119" s="194">
        <v>1628</v>
      </c>
      <c r="O119" s="207">
        <v>1806</v>
      </c>
      <c r="P119" s="189">
        <v>882</v>
      </c>
      <c r="Q119" s="190">
        <v>1350</v>
      </c>
      <c r="R119" s="191">
        <v>1001</v>
      </c>
      <c r="S119" s="192">
        <v>1541</v>
      </c>
      <c r="T119" s="189">
        <v>540</v>
      </c>
      <c r="U119" s="193">
        <v>455</v>
      </c>
      <c r="V119" s="191">
        <v>2418</v>
      </c>
      <c r="W119" s="208">
        <v>1460</v>
      </c>
      <c r="X119" s="189">
        <v>1398</v>
      </c>
      <c r="Y119" s="193">
        <v>782</v>
      </c>
      <c r="Z119" s="191">
        <v>2580</v>
      </c>
      <c r="AA119" s="189">
        <v>3645</v>
      </c>
      <c r="AB119" s="169">
        <f t="shared" si="135"/>
        <v>17246</v>
      </c>
      <c r="AC119" s="170">
        <f t="shared" si="130"/>
        <v>19247</v>
      </c>
      <c r="BI119" s="134" t="s">
        <v>38</v>
      </c>
      <c r="BJ119" s="126">
        <f t="shared" ref="BJ119:CK119" si="153">B119/B126</f>
        <v>4.4538617443593907E-2</v>
      </c>
      <c r="BK119" s="127">
        <f t="shared" si="153"/>
        <v>7.7393837355354225E-2</v>
      </c>
      <c r="BL119" s="128">
        <f t="shared" si="153"/>
        <v>4.027589604631112E-2</v>
      </c>
      <c r="BM119" s="129">
        <f t="shared" si="153"/>
        <v>6.352893647106353E-2</v>
      </c>
      <c r="BN119" s="126">
        <f t="shared" si="153"/>
        <v>3.771981989635545E-2</v>
      </c>
      <c r="BO119" s="127">
        <f t="shared" si="153"/>
        <v>4.6809054866351195E-2</v>
      </c>
      <c r="BP119" s="128">
        <f t="shared" si="153"/>
        <v>5.4058462743051025E-2</v>
      </c>
      <c r="BQ119" s="129">
        <f t="shared" si="153"/>
        <v>6.3026665127553963E-2</v>
      </c>
      <c r="BR119" s="126">
        <f t="shared" si="153"/>
        <v>4.4479999999999999E-2</v>
      </c>
      <c r="BS119" s="127">
        <f t="shared" si="153"/>
        <v>2.3706896551724137E-2</v>
      </c>
      <c r="BT119" s="128">
        <f t="shared" si="153"/>
        <v>6.4633742127941665E-2</v>
      </c>
      <c r="BU119" s="126">
        <f t="shared" si="153"/>
        <v>3.4175531914893614E-2</v>
      </c>
      <c r="BV119" s="130">
        <f t="shared" si="153"/>
        <v>5.9299191374663072E-2</v>
      </c>
      <c r="BW119" s="131">
        <f t="shared" si="153"/>
        <v>4.9356399114536362E-2</v>
      </c>
      <c r="BX119" s="126">
        <f t="shared" si="153"/>
        <v>5.238774055595153E-2</v>
      </c>
      <c r="BY119" s="127">
        <f t="shared" si="153"/>
        <v>6.826111139202104E-2</v>
      </c>
      <c r="BZ119" s="128">
        <f t="shared" si="153"/>
        <v>4.5403002676101055E-2</v>
      </c>
      <c r="CA119" s="129">
        <f t="shared" si="153"/>
        <v>6.4576960147508702E-2</v>
      </c>
      <c r="CB119" s="126">
        <f t="shared" si="153"/>
        <v>5.7865409344192029E-2</v>
      </c>
      <c r="CC119" s="127">
        <f t="shared" si="153"/>
        <v>3.9421244151793447E-2</v>
      </c>
      <c r="CD119" s="128">
        <f t="shared" si="153"/>
        <v>9.1570097705067036E-2</v>
      </c>
      <c r="CE119" s="129">
        <f t="shared" si="153"/>
        <v>4.719725867976983E-2</v>
      </c>
      <c r="CF119" s="126">
        <f t="shared" si="153"/>
        <v>6.0519480519480522E-2</v>
      </c>
      <c r="CG119" s="127">
        <f t="shared" si="153"/>
        <v>5.2560828068288747E-2</v>
      </c>
      <c r="CH119" s="128">
        <f t="shared" si="153"/>
        <v>4.5090705721975599E-2</v>
      </c>
      <c r="CI119" s="126">
        <f t="shared" si="153"/>
        <v>7.2434967508594822E-2</v>
      </c>
      <c r="CJ119" s="132">
        <f t="shared" si="153"/>
        <v>5.2709112692241863E-2</v>
      </c>
      <c r="CK119" s="133">
        <f t="shared" si="153"/>
        <v>5.8911753272790156E-2</v>
      </c>
    </row>
    <row r="120" spans="1:89" x14ac:dyDescent="0.2">
      <c r="A120" s="245" t="s">
        <v>39</v>
      </c>
      <c r="B120" s="203">
        <v>587</v>
      </c>
      <c r="C120" s="197">
        <v>2299</v>
      </c>
      <c r="D120" s="198">
        <v>249</v>
      </c>
      <c r="E120" s="199">
        <v>1269</v>
      </c>
      <c r="F120" s="196">
        <v>157</v>
      </c>
      <c r="G120" s="200">
        <v>390</v>
      </c>
      <c r="H120" s="198">
        <v>622</v>
      </c>
      <c r="I120" s="199">
        <v>2722</v>
      </c>
      <c r="J120" s="196">
        <v>166</v>
      </c>
      <c r="K120" s="197">
        <v>119</v>
      </c>
      <c r="L120" s="198">
        <v>427</v>
      </c>
      <c r="M120" s="196">
        <v>442</v>
      </c>
      <c r="N120" s="201">
        <v>925</v>
      </c>
      <c r="O120" s="204">
        <v>1324</v>
      </c>
      <c r="P120" s="196">
        <v>616</v>
      </c>
      <c r="Q120" s="197">
        <v>954</v>
      </c>
      <c r="R120" s="198">
        <v>688</v>
      </c>
      <c r="S120" s="199">
        <v>934</v>
      </c>
      <c r="T120" s="196">
        <v>431</v>
      </c>
      <c r="U120" s="200">
        <v>284</v>
      </c>
      <c r="V120" s="198">
        <v>2174</v>
      </c>
      <c r="W120" s="205">
        <v>1083</v>
      </c>
      <c r="X120" s="196">
        <v>915</v>
      </c>
      <c r="Y120" s="200">
        <v>706</v>
      </c>
      <c r="Z120" s="198">
        <v>1961</v>
      </c>
      <c r="AA120" s="196">
        <v>2538</v>
      </c>
      <c r="AB120" s="169">
        <f t="shared" si="135"/>
        <v>9918</v>
      </c>
      <c r="AC120" s="170">
        <f t="shared" si="130"/>
        <v>15064</v>
      </c>
      <c r="BI120" s="143" t="s">
        <v>39</v>
      </c>
      <c r="BJ120" s="126">
        <f t="shared" ref="BJ120:CK120" si="154">B120/B126</f>
        <v>9.8323311167317125E-3</v>
      </c>
      <c r="BK120" s="127">
        <f t="shared" si="154"/>
        <v>6.1439375718218017E-2</v>
      </c>
      <c r="BL120" s="128">
        <f t="shared" si="154"/>
        <v>1.0222933858849611E-2</v>
      </c>
      <c r="BM120" s="129">
        <f t="shared" si="154"/>
        <v>6.4084435915564078E-2</v>
      </c>
      <c r="BN120" s="126">
        <f t="shared" si="154"/>
        <v>1.3337864242630193E-2</v>
      </c>
      <c r="BO120" s="127">
        <f t="shared" si="154"/>
        <v>4.9878501087095538E-2</v>
      </c>
      <c r="BP120" s="128">
        <f t="shared" si="154"/>
        <v>2.0292313715255122E-2</v>
      </c>
      <c r="BQ120" s="129">
        <f t="shared" si="154"/>
        <v>6.2841971603370655E-2</v>
      </c>
      <c r="BR120" s="126">
        <f t="shared" si="154"/>
        <v>2.656E-2</v>
      </c>
      <c r="BS120" s="127">
        <f t="shared" si="154"/>
        <v>1.5086206896551725E-2</v>
      </c>
      <c r="BT120" s="128">
        <f t="shared" si="154"/>
        <v>3.5382830626450118E-2</v>
      </c>
      <c r="BU120" s="126">
        <f t="shared" si="154"/>
        <v>1.9592198581560284E-2</v>
      </c>
      <c r="BV120" s="130">
        <f t="shared" si="154"/>
        <v>3.3692722371967652E-2</v>
      </c>
      <c r="BW120" s="131">
        <f t="shared" si="154"/>
        <v>3.6183761034134079E-2</v>
      </c>
      <c r="BX120" s="126">
        <f t="shared" si="154"/>
        <v>3.6588263245426467E-2</v>
      </c>
      <c r="BY120" s="127">
        <f t="shared" si="154"/>
        <v>4.8237852050361532E-2</v>
      </c>
      <c r="BZ120" s="128">
        <f t="shared" si="154"/>
        <v>3.1206059781376153E-2</v>
      </c>
      <c r="CA120" s="129">
        <f t="shared" si="154"/>
        <v>3.914009135481708E-2</v>
      </c>
      <c r="CB120" s="126">
        <f t="shared" si="154"/>
        <v>4.6185169309901415E-2</v>
      </c>
      <c r="CC120" s="127">
        <f t="shared" si="154"/>
        <v>2.4605787558482067E-2</v>
      </c>
      <c r="CD120" s="128">
        <f t="shared" si="154"/>
        <v>8.2329773536317499E-2</v>
      </c>
      <c r="CE120" s="129">
        <f t="shared" si="154"/>
        <v>3.5010021335747071E-2</v>
      </c>
      <c r="CF120" s="126">
        <f t="shared" si="154"/>
        <v>3.961038961038961E-2</v>
      </c>
      <c r="CG120" s="127">
        <f t="shared" si="154"/>
        <v>4.7452614598736391E-2</v>
      </c>
      <c r="CH120" s="128">
        <f t="shared" si="154"/>
        <v>3.4272431752245799E-2</v>
      </c>
      <c r="CI120" s="126">
        <f t="shared" si="154"/>
        <v>5.0436199598577133E-2</v>
      </c>
      <c r="CJ120" s="132">
        <f t="shared" si="154"/>
        <v>3.0312477077679163E-2</v>
      </c>
      <c r="CK120" s="133">
        <f t="shared" si="154"/>
        <v>4.6108310453645295E-2</v>
      </c>
    </row>
    <row r="121" spans="1:89" x14ac:dyDescent="0.2">
      <c r="A121" s="244" t="s">
        <v>40</v>
      </c>
      <c r="B121" s="206">
        <v>0</v>
      </c>
      <c r="C121" s="190">
        <v>1309</v>
      </c>
      <c r="D121" s="191">
        <v>4</v>
      </c>
      <c r="E121" s="192">
        <v>644</v>
      </c>
      <c r="F121" s="189">
        <v>9</v>
      </c>
      <c r="G121" s="193">
        <v>192</v>
      </c>
      <c r="H121" s="191">
        <v>43</v>
      </c>
      <c r="I121" s="192">
        <v>1068</v>
      </c>
      <c r="J121" s="189">
        <v>65</v>
      </c>
      <c r="K121" s="190">
        <v>54</v>
      </c>
      <c r="L121" s="191">
        <v>63</v>
      </c>
      <c r="M121" s="189">
        <v>107</v>
      </c>
      <c r="N121" s="194">
        <v>177</v>
      </c>
      <c r="O121" s="207">
        <v>320</v>
      </c>
      <c r="P121" s="189">
        <v>164</v>
      </c>
      <c r="Q121" s="190">
        <v>154</v>
      </c>
      <c r="R121" s="191">
        <v>105</v>
      </c>
      <c r="S121" s="192">
        <v>90</v>
      </c>
      <c r="T121" s="189">
        <v>65</v>
      </c>
      <c r="U121" s="193">
        <v>20</v>
      </c>
      <c r="V121" s="191">
        <v>310</v>
      </c>
      <c r="W121" s="208">
        <v>90</v>
      </c>
      <c r="X121" s="189">
        <v>131</v>
      </c>
      <c r="Y121" s="193">
        <v>42</v>
      </c>
      <c r="Z121" s="191">
        <v>130</v>
      </c>
      <c r="AA121" s="189">
        <v>346</v>
      </c>
      <c r="AB121" s="169">
        <f t="shared" si="135"/>
        <v>1266</v>
      </c>
      <c r="AC121" s="170">
        <f t="shared" si="130"/>
        <v>4436</v>
      </c>
      <c r="BI121" s="134" t="s">
        <v>40</v>
      </c>
      <c r="BJ121" s="126">
        <f t="shared" ref="BJ121:CK121" si="155">B121/B126</f>
        <v>0</v>
      </c>
      <c r="BK121" s="127">
        <f t="shared" si="155"/>
        <v>3.4982228279750928E-2</v>
      </c>
      <c r="BL121" s="128">
        <f t="shared" si="155"/>
        <v>1.642238370899536E-4</v>
      </c>
      <c r="BM121" s="129">
        <f t="shared" si="155"/>
        <v>3.2521967478032522E-2</v>
      </c>
      <c r="BN121" s="126">
        <f t="shared" si="155"/>
        <v>7.6459094384504292E-4</v>
      </c>
      <c r="BO121" s="127">
        <f t="shared" si="155"/>
        <v>2.4555569765954726E-2</v>
      </c>
      <c r="BP121" s="128">
        <f t="shared" si="155"/>
        <v>1.402844838835965E-3</v>
      </c>
      <c r="BQ121" s="129">
        <f t="shared" si="155"/>
        <v>2.465658547847166E-2</v>
      </c>
      <c r="BR121" s="126">
        <f t="shared" si="155"/>
        <v>1.04E-2</v>
      </c>
      <c r="BS121" s="127">
        <f t="shared" si="155"/>
        <v>6.8458417849898579E-3</v>
      </c>
      <c r="BT121" s="128">
        <f t="shared" si="155"/>
        <v>5.2204176334106726E-3</v>
      </c>
      <c r="BU121" s="126">
        <f t="shared" si="155"/>
        <v>4.7429078014184396E-3</v>
      </c>
      <c r="BV121" s="130">
        <f t="shared" si="155"/>
        <v>6.447147956581919E-3</v>
      </c>
      <c r="BW121" s="131">
        <f t="shared" si="155"/>
        <v>8.7453198874040058E-3</v>
      </c>
      <c r="BX121" s="126">
        <f t="shared" si="155"/>
        <v>9.7410311237823705E-3</v>
      </c>
      <c r="BY121" s="127">
        <f t="shared" si="155"/>
        <v>7.7868230773120292E-3</v>
      </c>
      <c r="BZ121" s="128">
        <f t="shared" si="155"/>
        <v>4.7625527282623486E-3</v>
      </c>
      <c r="CA121" s="129">
        <f t="shared" si="155"/>
        <v>3.771529145539119E-3</v>
      </c>
      <c r="CB121" s="126">
        <f t="shared" si="155"/>
        <v>6.9652807543934851E-3</v>
      </c>
      <c r="CC121" s="127">
        <f t="shared" si="155"/>
        <v>1.7328019407381737E-3</v>
      </c>
      <c r="CD121" s="128">
        <f t="shared" si="155"/>
        <v>1.1739756116034235E-2</v>
      </c>
      <c r="CE121" s="129">
        <f t="shared" si="155"/>
        <v>2.90942005560225E-3</v>
      </c>
      <c r="CF121" s="126">
        <f t="shared" si="155"/>
        <v>5.6709956709956712E-3</v>
      </c>
      <c r="CG121" s="127">
        <f t="shared" si="155"/>
        <v>2.8229600752789352E-3</v>
      </c>
      <c r="CH121" s="128">
        <f t="shared" si="155"/>
        <v>2.2720123038204761E-3</v>
      </c>
      <c r="CI121" s="126">
        <f t="shared" si="155"/>
        <v>6.8758569980723752E-3</v>
      </c>
      <c r="CJ121" s="132">
        <f t="shared" si="155"/>
        <v>3.8692877576468861E-3</v>
      </c>
      <c r="CK121" s="133">
        <f t="shared" si="155"/>
        <v>1.3577832260513178E-2</v>
      </c>
    </row>
    <row r="122" spans="1:89" x14ac:dyDescent="0.2">
      <c r="A122" s="245" t="s">
        <v>41</v>
      </c>
      <c r="B122" s="203">
        <v>0</v>
      </c>
      <c r="C122" s="197">
        <v>75</v>
      </c>
      <c r="D122" s="198">
        <v>0</v>
      </c>
      <c r="E122" s="199">
        <v>0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69">
        <f t="shared" si="135"/>
        <v>0</v>
      </c>
      <c r="AC122" s="170">
        <f t="shared" si="130"/>
        <v>75</v>
      </c>
      <c r="BI122" s="143" t="s">
        <v>41</v>
      </c>
      <c r="BJ122" s="126">
        <f t="shared" ref="BJ122:CK122" si="156">B122/B126</f>
        <v>0</v>
      </c>
      <c r="BK122" s="127">
        <f t="shared" si="156"/>
        <v>2.0043293513990219E-3</v>
      </c>
      <c r="BL122" s="128">
        <f t="shared" si="156"/>
        <v>0</v>
      </c>
      <c r="BM122" s="129">
        <f t="shared" si="156"/>
        <v>0</v>
      </c>
      <c r="BN122" s="126">
        <f t="shared" si="156"/>
        <v>0</v>
      </c>
      <c r="BO122" s="127">
        <f t="shared" si="156"/>
        <v>0</v>
      </c>
      <c r="BP122" s="128">
        <f t="shared" si="156"/>
        <v>0</v>
      </c>
      <c r="BQ122" s="129">
        <f t="shared" si="156"/>
        <v>0</v>
      </c>
      <c r="BR122" s="126">
        <f t="shared" si="156"/>
        <v>0</v>
      </c>
      <c r="BS122" s="127">
        <f t="shared" si="156"/>
        <v>0</v>
      </c>
      <c r="BT122" s="128">
        <f t="shared" si="156"/>
        <v>0</v>
      </c>
      <c r="BU122" s="126">
        <f t="shared" si="156"/>
        <v>0</v>
      </c>
      <c r="BV122" s="130">
        <f t="shared" si="156"/>
        <v>0</v>
      </c>
      <c r="BW122" s="131">
        <f t="shared" si="156"/>
        <v>0</v>
      </c>
      <c r="BX122" s="126">
        <f t="shared" si="156"/>
        <v>0</v>
      </c>
      <c r="BY122" s="127">
        <f t="shared" si="156"/>
        <v>0</v>
      </c>
      <c r="BZ122" s="128">
        <f t="shared" si="156"/>
        <v>0</v>
      </c>
      <c r="CA122" s="129">
        <f t="shared" si="156"/>
        <v>0</v>
      </c>
      <c r="CB122" s="126">
        <f t="shared" si="156"/>
        <v>0</v>
      </c>
      <c r="CC122" s="127">
        <f t="shared" si="156"/>
        <v>0</v>
      </c>
      <c r="CD122" s="128">
        <f t="shared" si="156"/>
        <v>0</v>
      </c>
      <c r="CE122" s="129">
        <f t="shared" si="156"/>
        <v>0</v>
      </c>
      <c r="CF122" s="126">
        <f t="shared" si="156"/>
        <v>0</v>
      </c>
      <c r="CG122" s="127">
        <f t="shared" si="156"/>
        <v>0</v>
      </c>
      <c r="CH122" s="128">
        <f t="shared" si="156"/>
        <v>0</v>
      </c>
      <c r="CI122" s="126">
        <f t="shared" si="156"/>
        <v>0</v>
      </c>
      <c r="CJ122" s="132">
        <f t="shared" si="156"/>
        <v>0</v>
      </c>
      <c r="CK122" s="133">
        <f t="shared" si="156"/>
        <v>2.2956208736214797E-4</v>
      </c>
    </row>
    <row r="123" spans="1:89" x14ac:dyDescent="0.2">
      <c r="A123" s="244" t="s">
        <v>42</v>
      </c>
      <c r="B123" s="58"/>
      <c r="C123" s="59"/>
      <c r="D123" s="136"/>
      <c r="E123" s="137"/>
      <c r="F123" s="135"/>
      <c r="G123" s="138"/>
      <c r="H123" s="136"/>
      <c r="I123" s="137"/>
      <c r="J123" s="135"/>
      <c r="K123" s="138"/>
      <c r="L123" s="136"/>
      <c r="M123" s="135"/>
      <c r="N123" s="139"/>
      <c r="O123" s="140"/>
      <c r="P123" s="135"/>
      <c r="Q123" s="138"/>
      <c r="R123" s="136"/>
      <c r="S123" s="137"/>
      <c r="T123" s="135"/>
      <c r="U123" s="138"/>
      <c r="V123" s="136"/>
      <c r="W123" s="137"/>
      <c r="X123" s="135"/>
      <c r="Y123" s="138"/>
      <c r="Z123" s="141"/>
      <c r="AA123" s="142"/>
      <c r="AB123" s="169"/>
      <c r="AC123" s="170">
        <f t="shared" si="130"/>
        <v>0</v>
      </c>
      <c r="BI123" s="134" t="s">
        <v>42</v>
      </c>
      <c r="BJ123" s="126">
        <f t="shared" ref="BJ123:CK123" si="157">B123/B126</f>
        <v>0</v>
      </c>
      <c r="BK123" s="127">
        <f t="shared" si="157"/>
        <v>0</v>
      </c>
      <c r="BL123" s="128">
        <f t="shared" si="157"/>
        <v>0</v>
      </c>
      <c r="BM123" s="129">
        <f t="shared" si="157"/>
        <v>0</v>
      </c>
      <c r="BN123" s="126">
        <f t="shared" si="157"/>
        <v>0</v>
      </c>
      <c r="BO123" s="127">
        <f t="shared" si="157"/>
        <v>0</v>
      </c>
      <c r="BP123" s="128">
        <f t="shared" si="157"/>
        <v>0</v>
      </c>
      <c r="BQ123" s="129">
        <f t="shared" si="157"/>
        <v>0</v>
      </c>
      <c r="BR123" s="126">
        <f t="shared" si="157"/>
        <v>0</v>
      </c>
      <c r="BS123" s="127">
        <f t="shared" si="157"/>
        <v>0</v>
      </c>
      <c r="BT123" s="128">
        <f t="shared" si="157"/>
        <v>0</v>
      </c>
      <c r="BU123" s="126">
        <f t="shared" si="157"/>
        <v>0</v>
      </c>
      <c r="BV123" s="130">
        <f t="shared" si="157"/>
        <v>0</v>
      </c>
      <c r="BW123" s="131">
        <f t="shared" si="157"/>
        <v>0</v>
      </c>
      <c r="BX123" s="126">
        <f t="shared" si="157"/>
        <v>0</v>
      </c>
      <c r="BY123" s="127">
        <f t="shared" si="157"/>
        <v>0</v>
      </c>
      <c r="BZ123" s="128">
        <f t="shared" si="157"/>
        <v>0</v>
      </c>
      <c r="CA123" s="129">
        <f t="shared" si="157"/>
        <v>0</v>
      </c>
      <c r="CB123" s="126">
        <f t="shared" si="157"/>
        <v>0</v>
      </c>
      <c r="CC123" s="127">
        <f t="shared" si="157"/>
        <v>0</v>
      </c>
      <c r="CD123" s="128">
        <f t="shared" si="157"/>
        <v>0</v>
      </c>
      <c r="CE123" s="129">
        <f t="shared" si="157"/>
        <v>0</v>
      </c>
      <c r="CF123" s="126">
        <f t="shared" si="157"/>
        <v>0</v>
      </c>
      <c r="CG123" s="127">
        <f t="shared" si="157"/>
        <v>0</v>
      </c>
      <c r="CH123" s="128">
        <f t="shared" si="157"/>
        <v>0</v>
      </c>
      <c r="CI123" s="126">
        <f t="shared" si="157"/>
        <v>0</v>
      </c>
      <c r="CJ123" s="132">
        <f t="shared" si="157"/>
        <v>0</v>
      </c>
      <c r="CK123" s="133">
        <f t="shared" si="157"/>
        <v>0</v>
      </c>
    </row>
    <row r="124" spans="1:89" x14ac:dyDescent="0.2">
      <c r="A124" s="245" t="s">
        <v>43</v>
      </c>
      <c r="B124" s="56"/>
      <c r="C124" s="57"/>
      <c r="D124" s="149"/>
      <c r="E124" s="146"/>
      <c r="F124" s="147"/>
      <c r="G124" s="148"/>
      <c r="H124" s="149"/>
      <c r="I124" s="146"/>
      <c r="J124" s="147"/>
      <c r="K124" s="148"/>
      <c r="L124" s="149"/>
      <c r="M124" s="147"/>
      <c r="N124" s="151"/>
      <c r="O124" s="150"/>
      <c r="P124" s="147"/>
      <c r="Q124" s="148"/>
      <c r="R124" s="149"/>
      <c r="S124" s="146"/>
      <c r="T124" s="147"/>
      <c r="U124" s="148"/>
      <c r="V124" s="149"/>
      <c r="W124" s="146"/>
      <c r="X124" s="147"/>
      <c r="Y124" s="148"/>
      <c r="Z124" s="145"/>
      <c r="AA124" s="144"/>
      <c r="AB124" s="169"/>
      <c r="AC124" s="170"/>
      <c r="BI124" s="143" t="s">
        <v>43</v>
      </c>
      <c r="BJ124" s="126">
        <f t="shared" ref="BJ124:CK124" si="158">B124/B126</f>
        <v>0</v>
      </c>
      <c r="BK124" s="127">
        <f t="shared" si="158"/>
        <v>0</v>
      </c>
      <c r="BL124" s="128">
        <f t="shared" si="158"/>
        <v>0</v>
      </c>
      <c r="BM124" s="129">
        <f t="shared" si="158"/>
        <v>0</v>
      </c>
      <c r="BN124" s="126">
        <f t="shared" si="158"/>
        <v>0</v>
      </c>
      <c r="BO124" s="127">
        <f t="shared" si="158"/>
        <v>0</v>
      </c>
      <c r="BP124" s="128">
        <f t="shared" si="158"/>
        <v>0</v>
      </c>
      <c r="BQ124" s="129">
        <f t="shared" si="158"/>
        <v>0</v>
      </c>
      <c r="BR124" s="126">
        <f t="shared" si="158"/>
        <v>0</v>
      </c>
      <c r="BS124" s="127">
        <f t="shared" si="158"/>
        <v>0</v>
      </c>
      <c r="BT124" s="128">
        <f t="shared" si="158"/>
        <v>0</v>
      </c>
      <c r="BU124" s="126">
        <f t="shared" si="158"/>
        <v>0</v>
      </c>
      <c r="BV124" s="130">
        <f t="shared" si="158"/>
        <v>0</v>
      </c>
      <c r="BW124" s="131">
        <f t="shared" si="158"/>
        <v>0</v>
      </c>
      <c r="BX124" s="126">
        <f t="shared" si="158"/>
        <v>0</v>
      </c>
      <c r="BY124" s="127">
        <f t="shared" si="158"/>
        <v>0</v>
      </c>
      <c r="BZ124" s="128">
        <f t="shared" si="158"/>
        <v>0</v>
      </c>
      <c r="CA124" s="129">
        <f t="shared" si="158"/>
        <v>0</v>
      </c>
      <c r="CB124" s="126">
        <f t="shared" si="158"/>
        <v>0</v>
      </c>
      <c r="CC124" s="127">
        <f t="shared" si="158"/>
        <v>0</v>
      </c>
      <c r="CD124" s="128">
        <f t="shared" si="158"/>
        <v>0</v>
      </c>
      <c r="CE124" s="129">
        <f t="shared" si="158"/>
        <v>0</v>
      </c>
      <c r="CF124" s="126">
        <f t="shared" si="158"/>
        <v>0</v>
      </c>
      <c r="CG124" s="127">
        <f t="shared" si="158"/>
        <v>0</v>
      </c>
      <c r="CH124" s="128">
        <f t="shared" si="158"/>
        <v>0</v>
      </c>
      <c r="CI124" s="126">
        <f t="shared" si="158"/>
        <v>0</v>
      </c>
      <c r="CJ124" s="132">
        <f t="shared" si="158"/>
        <v>0</v>
      </c>
      <c r="CK124" s="133">
        <f t="shared" si="158"/>
        <v>0</v>
      </c>
    </row>
    <row r="125" spans="1:89" ht="13.5" thickBot="1" x14ac:dyDescent="0.25">
      <c r="A125" s="244" t="s">
        <v>44</v>
      </c>
      <c r="B125" s="58"/>
      <c r="C125" s="59"/>
      <c r="D125" s="136"/>
      <c r="E125" s="137"/>
      <c r="F125" s="135"/>
      <c r="G125" s="138"/>
      <c r="H125" s="136"/>
      <c r="I125" s="137"/>
      <c r="J125" s="135"/>
      <c r="K125" s="138"/>
      <c r="L125" s="136"/>
      <c r="M125" s="135"/>
      <c r="N125" s="139"/>
      <c r="O125" s="140"/>
      <c r="P125" s="135"/>
      <c r="Q125" s="138"/>
      <c r="R125" s="136"/>
      <c r="S125" s="137"/>
      <c r="T125" s="135"/>
      <c r="U125" s="138"/>
      <c r="V125" s="136"/>
      <c r="W125" s="137"/>
      <c r="X125" s="135"/>
      <c r="Y125" s="138"/>
      <c r="Z125" s="141"/>
      <c r="AA125" s="142"/>
      <c r="AB125" s="169"/>
      <c r="AC125" s="170"/>
      <c r="BI125" s="134" t="s">
        <v>44</v>
      </c>
      <c r="BJ125" s="126">
        <f t="shared" ref="BJ125:CK125" si="159">B125/B126</f>
        <v>0</v>
      </c>
      <c r="BK125" s="127">
        <f t="shared" si="159"/>
        <v>0</v>
      </c>
      <c r="BL125" s="128">
        <f t="shared" si="159"/>
        <v>0</v>
      </c>
      <c r="BM125" s="129">
        <f t="shared" si="159"/>
        <v>0</v>
      </c>
      <c r="BN125" s="126">
        <f t="shared" si="159"/>
        <v>0</v>
      </c>
      <c r="BO125" s="127">
        <f t="shared" si="159"/>
        <v>0</v>
      </c>
      <c r="BP125" s="128">
        <f t="shared" si="159"/>
        <v>0</v>
      </c>
      <c r="BQ125" s="129">
        <f t="shared" si="159"/>
        <v>0</v>
      </c>
      <c r="BR125" s="126">
        <f t="shared" si="159"/>
        <v>0</v>
      </c>
      <c r="BS125" s="127">
        <f t="shared" si="159"/>
        <v>0</v>
      </c>
      <c r="BT125" s="128">
        <f t="shared" si="159"/>
        <v>0</v>
      </c>
      <c r="BU125" s="126">
        <f t="shared" si="159"/>
        <v>0</v>
      </c>
      <c r="BV125" s="130">
        <f t="shared" si="159"/>
        <v>0</v>
      </c>
      <c r="BW125" s="131">
        <f t="shared" si="159"/>
        <v>0</v>
      </c>
      <c r="BX125" s="126">
        <f t="shared" si="159"/>
        <v>0</v>
      </c>
      <c r="BY125" s="127">
        <f t="shared" si="159"/>
        <v>0</v>
      </c>
      <c r="BZ125" s="128">
        <f t="shared" si="159"/>
        <v>0</v>
      </c>
      <c r="CA125" s="129">
        <f t="shared" si="159"/>
        <v>0</v>
      </c>
      <c r="CB125" s="126">
        <f t="shared" si="159"/>
        <v>0</v>
      </c>
      <c r="CC125" s="127">
        <f t="shared" si="159"/>
        <v>0</v>
      </c>
      <c r="CD125" s="128">
        <f t="shared" si="159"/>
        <v>0</v>
      </c>
      <c r="CE125" s="129">
        <f t="shared" si="159"/>
        <v>0</v>
      </c>
      <c r="CF125" s="126">
        <f t="shared" si="159"/>
        <v>0</v>
      </c>
      <c r="CG125" s="127">
        <f t="shared" si="159"/>
        <v>0</v>
      </c>
      <c r="CH125" s="128">
        <f t="shared" si="159"/>
        <v>0</v>
      </c>
      <c r="CI125" s="126">
        <f t="shared" si="159"/>
        <v>0</v>
      </c>
      <c r="CJ125" s="132">
        <f t="shared" si="159"/>
        <v>0</v>
      </c>
      <c r="CK125" s="133">
        <f t="shared" si="159"/>
        <v>0</v>
      </c>
    </row>
    <row r="126" spans="1:89" ht="14.25" thickTop="1" thickBot="1" x14ac:dyDescent="0.25">
      <c r="A126" s="299" t="s">
        <v>26</v>
      </c>
      <c r="B126" s="275">
        <f>SUM(B103:B125)</f>
        <v>59701</v>
      </c>
      <c r="C126" s="275">
        <f t="shared" ref="C126:AA126" si="160">SUM(C103:C125)</f>
        <v>37419</v>
      </c>
      <c r="D126" s="275">
        <f t="shared" si="160"/>
        <v>24357</v>
      </c>
      <c r="E126" s="275">
        <f t="shared" si="160"/>
        <v>19802</v>
      </c>
      <c r="F126" s="275">
        <f t="shared" si="160"/>
        <v>11771</v>
      </c>
      <c r="G126" s="275">
        <f t="shared" si="160"/>
        <v>7819</v>
      </c>
      <c r="H126" s="275">
        <f t="shared" si="160"/>
        <v>30652</v>
      </c>
      <c r="I126" s="275">
        <f t="shared" si="160"/>
        <v>43315</v>
      </c>
      <c r="J126" s="275">
        <f t="shared" si="160"/>
        <v>6250</v>
      </c>
      <c r="K126" s="275">
        <f t="shared" si="160"/>
        <v>7888</v>
      </c>
      <c r="L126" s="275">
        <f t="shared" si="160"/>
        <v>12068</v>
      </c>
      <c r="M126" s="275">
        <f t="shared" si="160"/>
        <v>22560</v>
      </c>
      <c r="N126" s="275">
        <f t="shared" si="160"/>
        <v>27454</v>
      </c>
      <c r="O126" s="275">
        <f t="shared" si="160"/>
        <v>36591</v>
      </c>
      <c r="P126" s="275">
        <f t="shared" si="160"/>
        <v>16836</v>
      </c>
      <c r="Q126" s="275">
        <f t="shared" si="160"/>
        <v>19777</v>
      </c>
      <c r="R126" s="275">
        <f t="shared" si="160"/>
        <v>22047</v>
      </c>
      <c r="S126" s="275">
        <f t="shared" si="160"/>
        <v>23863</v>
      </c>
      <c r="T126" s="275">
        <f t="shared" si="160"/>
        <v>9332</v>
      </c>
      <c r="U126" s="275">
        <f t="shared" si="160"/>
        <v>11542</v>
      </c>
      <c r="V126" s="275">
        <f t="shared" si="160"/>
        <v>26406</v>
      </c>
      <c r="W126" s="275">
        <f t="shared" si="160"/>
        <v>30934</v>
      </c>
      <c r="X126" s="275">
        <f t="shared" si="160"/>
        <v>23100</v>
      </c>
      <c r="Y126" s="275">
        <f t="shared" si="160"/>
        <v>14878</v>
      </c>
      <c r="Z126" s="275">
        <f t="shared" si="160"/>
        <v>57218</v>
      </c>
      <c r="AA126" s="275">
        <f t="shared" si="160"/>
        <v>50321</v>
      </c>
      <c r="AB126" s="171">
        <f>SUM(AB102:AB125)</f>
        <v>327192</v>
      </c>
      <c r="AC126" s="172">
        <f>SUM(AC102:AC125)</f>
        <v>326709</v>
      </c>
      <c r="BI126" s="299" t="s">
        <v>26</v>
      </c>
      <c r="BJ126" s="152">
        <f>SUM(BJ102:BJ125)</f>
        <v>1</v>
      </c>
      <c r="BK126" s="153">
        <f t="shared" ref="BK126:CK126" si="161">SUM(BK102:BK125)</f>
        <v>1</v>
      </c>
      <c r="BL126" s="152">
        <f t="shared" si="161"/>
        <v>0.99999999999999989</v>
      </c>
      <c r="BM126" s="153">
        <f t="shared" si="161"/>
        <v>1.0000000000000002</v>
      </c>
      <c r="BN126" s="152">
        <f t="shared" si="161"/>
        <v>0.99999999999999989</v>
      </c>
      <c r="BO126" s="153">
        <f t="shared" si="161"/>
        <v>1</v>
      </c>
      <c r="BP126" s="152">
        <f t="shared" si="161"/>
        <v>1</v>
      </c>
      <c r="BQ126" s="153">
        <f t="shared" si="161"/>
        <v>1</v>
      </c>
      <c r="BR126" s="152">
        <f t="shared" si="161"/>
        <v>1.0000000000000002</v>
      </c>
      <c r="BS126" s="153">
        <f t="shared" si="161"/>
        <v>0.99999999999999978</v>
      </c>
      <c r="BT126" s="152">
        <f t="shared" si="161"/>
        <v>0.99999999999999989</v>
      </c>
      <c r="BU126" s="153">
        <f t="shared" si="161"/>
        <v>0.99999999999999989</v>
      </c>
      <c r="BV126" s="152">
        <f t="shared" si="161"/>
        <v>1</v>
      </c>
      <c r="BW126" s="153">
        <f t="shared" si="161"/>
        <v>1</v>
      </c>
      <c r="BX126" s="152">
        <f t="shared" si="161"/>
        <v>1.0000000000000002</v>
      </c>
      <c r="BY126" s="153">
        <f t="shared" si="161"/>
        <v>1</v>
      </c>
      <c r="BZ126" s="152">
        <f t="shared" si="161"/>
        <v>0.99999999999999989</v>
      </c>
      <c r="CA126" s="153">
        <f t="shared" si="161"/>
        <v>1</v>
      </c>
      <c r="CB126" s="152">
        <f t="shared" si="161"/>
        <v>1</v>
      </c>
      <c r="CC126" s="153">
        <f t="shared" si="161"/>
        <v>1</v>
      </c>
      <c r="CD126" s="152">
        <f t="shared" si="161"/>
        <v>1</v>
      </c>
      <c r="CE126" s="153">
        <f t="shared" si="161"/>
        <v>1</v>
      </c>
      <c r="CF126" s="152">
        <f t="shared" si="161"/>
        <v>1.0000000000000002</v>
      </c>
      <c r="CG126" s="153">
        <f t="shared" si="161"/>
        <v>1</v>
      </c>
      <c r="CH126" s="152">
        <f t="shared" si="161"/>
        <v>1.0000000000000002</v>
      </c>
      <c r="CI126" s="153">
        <f t="shared" si="161"/>
        <v>1</v>
      </c>
      <c r="CJ126" s="152">
        <f t="shared" si="161"/>
        <v>1</v>
      </c>
      <c r="CK126" s="153">
        <f t="shared" si="161"/>
        <v>0.99999999999999989</v>
      </c>
    </row>
    <row r="127" spans="1:89" ht="13.5" thickTop="1" x14ac:dyDescent="0.2">
      <c r="A127" s="187"/>
    </row>
    <row r="129" spans="1:89" x14ac:dyDescent="0.2">
      <c r="A129" s="306">
        <f>+A98+1</f>
        <v>43470</v>
      </c>
      <c r="B129" s="306"/>
      <c r="C129" s="306"/>
      <c r="D129" s="306"/>
      <c r="BI129" s="311">
        <f>+BI98+1</f>
        <v>43470</v>
      </c>
      <c r="BJ129" s="311"/>
      <c r="BK129" s="311"/>
      <c r="BL129" s="311"/>
    </row>
    <row r="130" spans="1:89" ht="13.5" thickBot="1" x14ac:dyDescent="0.25">
      <c r="AE130" s="242" t="s">
        <v>1</v>
      </c>
    </row>
    <row r="131" spans="1:89" ht="14.25" thickTop="1" thickBot="1" x14ac:dyDescent="0.25">
      <c r="A131" s="302" t="s">
        <v>2</v>
      </c>
      <c r="B131" s="304" t="s">
        <v>3</v>
      </c>
      <c r="C131" s="305"/>
      <c r="D131" s="304" t="s">
        <v>4</v>
      </c>
      <c r="E131" s="305"/>
      <c r="F131" s="304" t="s">
        <v>5</v>
      </c>
      <c r="G131" s="305"/>
      <c r="H131" s="304" t="s">
        <v>6</v>
      </c>
      <c r="I131" s="305"/>
      <c r="J131" s="304" t="s">
        <v>7</v>
      </c>
      <c r="K131" s="305"/>
      <c r="L131" s="304" t="s">
        <v>8</v>
      </c>
      <c r="M131" s="305"/>
      <c r="N131" s="304" t="s">
        <v>9</v>
      </c>
      <c r="O131" s="305"/>
      <c r="P131" s="304" t="s">
        <v>10</v>
      </c>
      <c r="Q131" s="305"/>
      <c r="R131" s="304" t="s">
        <v>11</v>
      </c>
      <c r="S131" s="305"/>
      <c r="T131" s="304" t="s">
        <v>12</v>
      </c>
      <c r="U131" s="305"/>
      <c r="V131" s="304" t="s">
        <v>13</v>
      </c>
      <c r="W131" s="305"/>
      <c r="X131" s="304" t="s">
        <v>14</v>
      </c>
      <c r="Y131" s="305"/>
      <c r="Z131" s="307" t="s">
        <v>15</v>
      </c>
      <c r="AA131" s="308"/>
      <c r="AB131" s="309" t="s">
        <v>16</v>
      </c>
      <c r="AC131" s="310"/>
      <c r="AE131" s="302" t="s">
        <v>2</v>
      </c>
      <c r="AF131" s="304" t="s">
        <v>3</v>
      </c>
      <c r="AG131" s="305"/>
      <c r="AH131" s="304" t="s">
        <v>4</v>
      </c>
      <c r="AI131" s="305"/>
      <c r="AJ131" s="304" t="s">
        <v>5</v>
      </c>
      <c r="AK131" s="305"/>
      <c r="AL131" s="304" t="s">
        <v>6</v>
      </c>
      <c r="AM131" s="305"/>
      <c r="AN131" s="304" t="s">
        <v>7</v>
      </c>
      <c r="AO131" s="305"/>
      <c r="AP131" s="304" t="s">
        <v>8</v>
      </c>
      <c r="AQ131" s="305"/>
      <c r="AR131" s="304" t="s">
        <v>9</v>
      </c>
      <c r="AS131" s="305"/>
      <c r="AT131" s="304" t="s">
        <v>10</v>
      </c>
      <c r="AU131" s="305"/>
      <c r="AV131" s="304" t="s">
        <v>11</v>
      </c>
      <c r="AW131" s="305"/>
      <c r="AX131" s="304" t="s">
        <v>12</v>
      </c>
      <c r="AY131" s="305"/>
      <c r="AZ131" s="304" t="s">
        <v>13</v>
      </c>
      <c r="BA131" s="305"/>
      <c r="BB131" s="304" t="s">
        <v>14</v>
      </c>
      <c r="BC131" s="305"/>
      <c r="BD131" s="307" t="s">
        <v>15</v>
      </c>
      <c r="BE131" s="308"/>
      <c r="BF131" s="309" t="s">
        <v>16</v>
      </c>
      <c r="BG131" s="310"/>
      <c r="BI131" s="302" t="s">
        <v>2</v>
      </c>
      <c r="BJ131" s="304" t="s">
        <v>3</v>
      </c>
      <c r="BK131" s="305"/>
      <c r="BL131" s="304" t="s">
        <v>4</v>
      </c>
      <c r="BM131" s="305"/>
      <c r="BN131" s="304" t="s">
        <v>5</v>
      </c>
      <c r="BO131" s="305"/>
      <c r="BP131" s="304" t="s">
        <v>6</v>
      </c>
      <c r="BQ131" s="305"/>
      <c r="BR131" s="304" t="s">
        <v>7</v>
      </c>
      <c r="BS131" s="305"/>
      <c r="BT131" s="304" t="s">
        <v>8</v>
      </c>
      <c r="BU131" s="305"/>
      <c r="BV131" s="304" t="s">
        <v>9</v>
      </c>
      <c r="BW131" s="305"/>
      <c r="BX131" s="304" t="s">
        <v>10</v>
      </c>
      <c r="BY131" s="305"/>
      <c r="BZ131" s="304" t="s">
        <v>11</v>
      </c>
      <c r="CA131" s="305"/>
      <c r="CB131" s="304" t="s">
        <v>12</v>
      </c>
      <c r="CC131" s="305"/>
      <c r="CD131" s="304" t="s">
        <v>13</v>
      </c>
      <c r="CE131" s="305"/>
      <c r="CF131" s="304" t="s">
        <v>14</v>
      </c>
      <c r="CG131" s="305"/>
      <c r="CH131" s="307" t="s">
        <v>15</v>
      </c>
      <c r="CI131" s="308"/>
      <c r="CJ131" s="304" t="s">
        <v>16</v>
      </c>
      <c r="CK131" s="305"/>
    </row>
    <row r="132" spans="1:89" ht="15" thickTop="1" thickBot="1" x14ac:dyDescent="0.3">
      <c r="A132" s="303"/>
      <c r="B132" s="113" t="s">
        <v>17</v>
      </c>
      <c r="C132" s="114" t="s">
        <v>18</v>
      </c>
      <c r="D132" s="115" t="s">
        <v>17</v>
      </c>
      <c r="E132" s="116" t="s">
        <v>18</v>
      </c>
      <c r="F132" s="113" t="s">
        <v>17</v>
      </c>
      <c r="G132" s="114" t="s">
        <v>18</v>
      </c>
      <c r="H132" s="115" t="s">
        <v>17</v>
      </c>
      <c r="I132" s="116" t="s">
        <v>18</v>
      </c>
      <c r="J132" s="113" t="s">
        <v>17</v>
      </c>
      <c r="K132" s="114" t="s">
        <v>18</v>
      </c>
      <c r="L132" s="115" t="s">
        <v>17</v>
      </c>
      <c r="M132" s="113" t="s">
        <v>18</v>
      </c>
      <c r="N132" s="117" t="s">
        <v>17</v>
      </c>
      <c r="O132" s="118" t="s">
        <v>18</v>
      </c>
      <c r="P132" s="113" t="s">
        <v>17</v>
      </c>
      <c r="Q132" s="114" t="s">
        <v>18</v>
      </c>
      <c r="R132" s="115" t="s">
        <v>17</v>
      </c>
      <c r="S132" s="116" t="s">
        <v>18</v>
      </c>
      <c r="T132" s="113" t="s">
        <v>17</v>
      </c>
      <c r="U132" s="114" t="s">
        <v>18</v>
      </c>
      <c r="V132" s="115" t="s">
        <v>17</v>
      </c>
      <c r="W132" s="116" t="s">
        <v>18</v>
      </c>
      <c r="X132" s="113" t="s">
        <v>17</v>
      </c>
      <c r="Y132" s="114" t="s">
        <v>18</v>
      </c>
      <c r="Z132" s="26" t="s">
        <v>17</v>
      </c>
      <c r="AA132" s="119" t="s">
        <v>18</v>
      </c>
      <c r="AB132" s="173" t="s">
        <v>17</v>
      </c>
      <c r="AC132" s="174" t="s">
        <v>18</v>
      </c>
      <c r="AE132" s="303"/>
      <c r="AF132" s="113" t="s">
        <v>17</v>
      </c>
      <c r="AG132" s="114" t="s">
        <v>18</v>
      </c>
      <c r="AH132" s="115" t="s">
        <v>17</v>
      </c>
      <c r="AI132" s="116" t="s">
        <v>18</v>
      </c>
      <c r="AJ132" s="113" t="s">
        <v>17</v>
      </c>
      <c r="AK132" s="114" t="s">
        <v>18</v>
      </c>
      <c r="AL132" s="115" t="s">
        <v>17</v>
      </c>
      <c r="AM132" s="116" t="s">
        <v>18</v>
      </c>
      <c r="AN132" s="113" t="s">
        <v>17</v>
      </c>
      <c r="AO132" s="114" t="s">
        <v>18</v>
      </c>
      <c r="AP132" s="115" t="s">
        <v>17</v>
      </c>
      <c r="AQ132" s="113" t="s">
        <v>18</v>
      </c>
      <c r="AR132" s="117" t="s">
        <v>17</v>
      </c>
      <c r="AS132" s="118" t="s">
        <v>18</v>
      </c>
      <c r="AT132" s="113" t="s">
        <v>17</v>
      </c>
      <c r="AU132" s="114" t="s">
        <v>18</v>
      </c>
      <c r="AV132" s="115" t="s">
        <v>17</v>
      </c>
      <c r="AW132" s="116" t="s">
        <v>18</v>
      </c>
      <c r="AX132" s="113" t="s">
        <v>17</v>
      </c>
      <c r="AY132" s="114" t="s">
        <v>18</v>
      </c>
      <c r="AZ132" s="115" t="s">
        <v>17</v>
      </c>
      <c r="BA132" s="116" t="s">
        <v>18</v>
      </c>
      <c r="BB132" s="113" t="s">
        <v>17</v>
      </c>
      <c r="BC132" s="114" t="s">
        <v>18</v>
      </c>
      <c r="BD132" s="26" t="s">
        <v>17</v>
      </c>
      <c r="BE132" s="119" t="s">
        <v>18</v>
      </c>
      <c r="BF132" s="173" t="s">
        <v>17</v>
      </c>
      <c r="BG132" s="174" t="s">
        <v>18</v>
      </c>
      <c r="BI132" s="303"/>
      <c r="BJ132" s="113" t="s">
        <v>17</v>
      </c>
      <c r="BK132" s="114" t="s">
        <v>18</v>
      </c>
      <c r="BL132" s="115" t="s">
        <v>17</v>
      </c>
      <c r="BM132" s="116" t="s">
        <v>18</v>
      </c>
      <c r="BN132" s="113" t="s">
        <v>17</v>
      </c>
      <c r="BO132" s="114" t="s">
        <v>18</v>
      </c>
      <c r="BP132" s="115" t="s">
        <v>17</v>
      </c>
      <c r="BQ132" s="116" t="s">
        <v>18</v>
      </c>
      <c r="BR132" s="113" t="s">
        <v>17</v>
      </c>
      <c r="BS132" s="114" t="s">
        <v>18</v>
      </c>
      <c r="BT132" s="115" t="s">
        <v>17</v>
      </c>
      <c r="BU132" s="113" t="s">
        <v>18</v>
      </c>
      <c r="BV132" s="117" t="s">
        <v>17</v>
      </c>
      <c r="BW132" s="118" t="s">
        <v>18</v>
      </c>
      <c r="BX132" s="113" t="s">
        <v>17</v>
      </c>
      <c r="BY132" s="114" t="s">
        <v>18</v>
      </c>
      <c r="BZ132" s="115" t="s">
        <v>17</v>
      </c>
      <c r="CA132" s="116" t="s">
        <v>18</v>
      </c>
      <c r="CB132" s="113" t="s">
        <v>17</v>
      </c>
      <c r="CC132" s="114" t="s">
        <v>18</v>
      </c>
      <c r="CD132" s="115" t="s">
        <v>17</v>
      </c>
      <c r="CE132" s="116" t="s">
        <v>18</v>
      </c>
      <c r="CF132" s="113" t="s">
        <v>17</v>
      </c>
      <c r="CG132" s="114" t="s">
        <v>18</v>
      </c>
      <c r="CH132" s="26" t="s">
        <v>17</v>
      </c>
      <c r="CI132" s="119" t="s">
        <v>18</v>
      </c>
      <c r="CJ132" s="117" t="s">
        <v>17</v>
      </c>
      <c r="CK132" s="118" t="s">
        <v>18</v>
      </c>
    </row>
    <row r="133" spans="1:89" ht="13.5" thickTop="1" x14ac:dyDescent="0.2">
      <c r="A133" s="243" t="s">
        <v>19</v>
      </c>
      <c r="B133" s="123"/>
      <c r="C133" s="186"/>
      <c r="D133" s="124"/>
      <c r="E133" s="177"/>
      <c r="F133" s="123"/>
      <c r="G133" s="125"/>
      <c r="H133" s="124"/>
      <c r="I133" s="177"/>
      <c r="J133" s="123"/>
      <c r="K133" s="125"/>
      <c r="L133" s="124"/>
      <c r="M133" s="123"/>
      <c r="N133" s="176"/>
      <c r="O133" s="178"/>
      <c r="P133" s="123"/>
      <c r="Q133" s="125"/>
      <c r="R133" s="124"/>
      <c r="S133" s="177"/>
      <c r="T133" s="123"/>
      <c r="U133" s="125"/>
      <c r="V133" s="124"/>
      <c r="W133" s="177"/>
      <c r="X133" s="123"/>
      <c r="Y133" s="125"/>
      <c r="Z133" s="183"/>
      <c r="AA133" s="184"/>
      <c r="AB133" s="167">
        <f>B133+D133+F133+H133+J133+L133+N133+P133+R133+T133+V133+X133+Z133</f>
        <v>0</v>
      </c>
      <c r="AC133" s="168">
        <f>C133+E133+G133+I133+K133+M133+O133+Q133+S133+U133+W133+Y133+AA133</f>
        <v>0</v>
      </c>
      <c r="AE133" s="249" t="str">
        <f>$AE$9</f>
        <v>07:00 - 07:59</v>
      </c>
      <c r="AF133" s="123">
        <f>SUMIF($A$9:$A$32,$AE133,B$133:B$156)</f>
        <v>2903</v>
      </c>
      <c r="AG133" s="186">
        <f t="shared" ref="AG133:BE135" si="162">SUMIF($A$9:$A$32,$AE133,C$133:C$156)</f>
        <v>990</v>
      </c>
      <c r="AH133" s="124">
        <f t="shared" si="162"/>
        <v>943</v>
      </c>
      <c r="AI133" s="177">
        <f t="shared" si="162"/>
        <v>679</v>
      </c>
      <c r="AJ133" s="123">
        <f t="shared" si="162"/>
        <v>366</v>
      </c>
      <c r="AK133" s="125">
        <f t="shared" si="162"/>
        <v>288</v>
      </c>
      <c r="AL133" s="124">
        <f t="shared" si="162"/>
        <v>1149</v>
      </c>
      <c r="AM133" s="177">
        <f t="shared" si="162"/>
        <v>1534</v>
      </c>
      <c r="AN133" s="123">
        <f t="shared" si="162"/>
        <v>133</v>
      </c>
      <c r="AO133" s="125">
        <f t="shared" si="162"/>
        <v>411</v>
      </c>
      <c r="AP133" s="124">
        <f t="shared" si="162"/>
        <v>235</v>
      </c>
      <c r="AQ133" s="123">
        <f t="shared" si="162"/>
        <v>806</v>
      </c>
      <c r="AR133" s="176">
        <f t="shared" si="162"/>
        <v>1024</v>
      </c>
      <c r="AS133" s="178">
        <f t="shared" si="162"/>
        <v>1507</v>
      </c>
      <c r="AT133" s="123">
        <f t="shared" si="162"/>
        <v>689</v>
      </c>
      <c r="AU133" s="125">
        <f t="shared" si="162"/>
        <v>772</v>
      </c>
      <c r="AV133" s="124">
        <f t="shared" si="162"/>
        <v>1100</v>
      </c>
      <c r="AW133" s="177">
        <f t="shared" si="162"/>
        <v>837</v>
      </c>
      <c r="AX133" s="123">
        <f t="shared" si="162"/>
        <v>269</v>
      </c>
      <c r="AY133" s="125">
        <f t="shared" si="162"/>
        <v>468</v>
      </c>
      <c r="AZ133" s="124">
        <f t="shared" si="162"/>
        <v>815</v>
      </c>
      <c r="BA133" s="177">
        <f t="shared" si="162"/>
        <v>964</v>
      </c>
      <c r="BB133" s="123">
        <f t="shared" si="162"/>
        <v>837</v>
      </c>
      <c r="BC133" s="125">
        <f t="shared" si="162"/>
        <v>712</v>
      </c>
      <c r="BD133" s="183">
        <f t="shared" si="162"/>
        <v>2285</v>
      </c>
      <c r="BE133" s="184">
        <f t="shared" si="162"/>
        <v>1777</v>
      </c>
      <c r="BF133" s="167">
        <f>AF133+AH133+AJ133+AL133+AN133+AP133+AR133+AT133+AV133+AX133+AZ133+BB133+BD133</f>
        <v>12748</v>
      </c>
      <c r="BG133" s="168">
        <f>AG133+AI133+AK133+AM133+AO133+AQ133+AS133+AU133+AW133+AY133+BA133+BC133+BE133</f>
        <v>11745</v>
      </c>
      <c r="BI133" s="122" t="s">
        <v>19</v>
      </c>
      <c r="BJ133" s="126">
        <f t="shared" ref="BJ133:CK133" si="163">B133/B157</f>
        <v>0</v>
      </c>
      <c r="BK133" s="127">
        <f t="shared" si="163"/>
        <v>0</v>
      </c>
      <c r="BL133" s="128">
        <f t="shared" si="163"/>
        <v>0</v>
      </c>
      <c r="BM133" s="129">
        <f t="shared" si="163"/>
        <v>0</v>
      </c>
      <c r="BN133" s="126">
        <f t="shared" si="163"/>
        <v>0</v>
      </c>
      <c r="BO133" s="127">
        <f t="shared" si="163"/>
        <v>0</v>
      </c>
      <c r="BP133" s="128">
        <f t="shared" si="163"/>
        <v>0</v>
      </c>
      <c r="BQ133" s="129">
        <f t="shared" si="163"/>
        <v>0</v>
      </c>
      <c r="BR133" s="126">
        <f t="shared" si="163"/>
        <v>0</v>
      </c>
      <c r="BS133" s="127">
        <f t="shared" si="163"/>
        <v>0</v>
      </c>
      <c r="BT133" s="128">
        <f t="shared" si="163"/>
        <v>0</v>
      </c>
      <c r="BU133" s="126">
        <f t="shared" si="163"/>
        <v>0</v>
      </c>
      <c r="BV133" s="130">
        <f t="shared" si="163"/>
        <v>0</v>
      </c>
      <c r="BW133" s="131">
        <f t="shared" si="163"/>
        <v>0</v>
      </c>
      <c r="BX133" s="126">
        <f t="shared" si="163"/>
        <v>0</v>
      </c>
      <c r="BY133" s="127">
        <f t="shared" si="163"/>
        <v>0</v>
      </c>
      <c r="BZ133" s="128">
        <f t="shared" si="163"/>
        <v>0</v>
      </c>
      <c r="CA133" s="129">
        <f t="shared" si="163"/>
        <v>0</v>
      </c>
      <c r="CB133" s="126">
        <f t="shared" si="163"/>
        <v>0</v>
      </c>
      <c r="CC133" s="127">
        <f t="shared" si="163"/>
        <v>0</v>
      </c>
      <c r="CD133" s="128">
        <f t="shared" si="163"/>
        <v>0</v>
      </c>
      <c r="CE133" s="129">
        <f t="shared" si="163"/>
        <v>0</v>
      </c>
      <c r="CF133" s="126">
        <f t="shared" si="163"/>
        <v>0</v>
      </c>
      <c r="CG133" s="127">
        <f t="shared" si="163"/>
        <v>0</v>
      </c>
      <c r="CH133" s="128">
        <f t="shared" si="163"/>
        <v>0</v>
      </c>
      <c r="CI133" s="126">
        <f t="shared" si="163"/>
        <v>0</v>
      </c>
      <c r="CJ133" s="132">
        <f t="shared" si="163"/>
        <v>0</v>
      </c>
      <c r="CK133" s="133">
        <f t="shared" si="163"/>
        <v>0</v>
      </c>
    </row>
    <row r="134" spans="1:89" x14ac:dyDescent="0.2">
      <c r="A134" s="244" t="s">
        <v>21</v>
      </c>
      <c r="B134" s="189">
        <v>280</v>
      </c>
      <c r="C134" s="190">
        <v>0</v>
      </c>
      <c r="D134" s="191">
        <v>96</v>
      </c>
      <c r="E134" s="192">
        <v>0</v>
      </c>
      <c r="F134" s="189">
        <v>35</v>
      </c>
      <c r="G134" s="193">
        <v>0</v>
      </c>
      <c r="H134" s="191">
        <v>163</v>
      </c>
      <c r="I134" s="192">
        <v>5</v>
      </c>
      <c r="J134" s="189">
        <v>5</v>
      </c>
      <c r="K134" s="193">
        <v>0</v>
      </c>
      <c r="L134" s="191">
        <v>4</v>
      </c>
      <c r="M134" s="189">
        <v>8</v>
      </c>
      <c r="N134" s="194">
        <v>31</v>
      </c>
      <c r="O134" s="195">
        <v>11</v>
      </c>
      <c r="P134" s="189">
        <v>15</v>
      </c>
      <c r="Q134" s="193">
        <v>2</v>
      </c>
      <c r="R134" s="191">
        <v>10</v>
      </c>
      <c r="S134" s="192">
        <v>6</v>
      </c>
      <c r="T134" s="189">
        <v>0</v>
      </c>
      <c r="U134" s="193">
        <v>0</v>
      </c>
      <c r="V134" s="191">
        <v>1</v>
      </c>
      <c r="W134" s="192">
        <v>0</v>
      </c>
      <c r="X134" s="189">
        <v>3</v>
      </c>
      <c r="Y134" s="193">
        <v>0</v>
      </c>
      <c r="Z134" s="191">
        <v>0</v>
      </c>
      <c r="AA134" s="189">
        <v>0</v>
      </c>
      <c r="AB134" s="169">
        <f>B134+D134+F134+H134+J134+L134+N134+P134+R134+T134+V134+X134+Z134</f>
        <v>643</v>
      </c>
      <c r="AC134" s="170">
        <f t="shared" ref="AC134:AC154" si="164">C134+E134+G134+I134+K134+M134+O134+Q134+S134+U134+W134+Y134+AA134</f>
        <v>32</v>
      </c>
      <c r="AE134" s="250" t="str">
        <f>$AE$10</f>
        <v>08:00 - 08:59</v>
      </c>
      <c r="AF134" s="123">
        <f>SUMIF($A$9:$A$32,$AE134,B$133:B$156)</f>
        <v>3205</v>
      </c>
      <c r="AG134" s="190">
        <f t="shared" si="162"/>
        <v>1012</v>
      </c>
      <c r="AH134" s="191">
        <f t="shared" si="162"/>
        <v>1136</v>
      </c>
      <c r="AI134" s="192">
        <f t="shared" si="162"/>
        <v>662</v>
      </c>
      <c r="AJ134" s="189">
        <f t="shared" si="162"/>
        <v>424</v>
      </c>
      <c r="AK134" s="193">
        <f t="shared" si="162"/>
        <v>358</v>
      </c>
      <c r="AL134" s="191">
        <f t="shared" si="162"/>
        <v>1273</v>
      </c>
      <c r="AM134" s="192">
        <f t="shared" si="162"/>
        <v>1389</v>
      </c>
      <c r="AN134" s="189">
        <f t="shared" si="162"/>
        <v>119</v>
      </c>
      <c r="AO134" s="193">
        <f t="shared" si="162"/>
        <v>418</v>
      </c>
      <c r="AP134" s="191">
        <f t="shared" si="162"/>
        <v>196</v>
      </c>
      <c r="AQ134" s="189">
        <f t="shared" si="162"/>
        <v>1066</v>
      </c>
      <c r="AR134" s="194">
        <f t="shared" si="162"/>
        <v>1092</v>
      </c>
      <c r="AS134" s="195">
        <f t="shared" si="162"/>
        <v>1826</v>
      </c>
      <c r="AT134" s="189">
        <f t="shared" si="162"/>
        <v>665</v>
      </c>
      <c r="AU134" s="193">
        <f t="shared" si="162"/>
        <v>720</v>
      </c>
      <c r="AV134" s="191">
        <f t="shared" si="162"/>
        <v>1262</v>
      </c>
      <c r="AW134" s="192">
        <f t="shared" si="162"/>
        <v>915</v>
      </c>
      <c r="AX134" s="189">
        <f t="shared" si="162"/>
        <v>213</v>
      </c>
      <c r="AY134" s="193">
        <f t="shared" si="162"/>
        <v>532</v>
      </c>
      <c r="AZ134" s="191">
        <f t="shared" si="162"/>
        <v>655</v>
      </c>
      <c r="BA134" s="192">
        <f t="shared" si="162"/>
        <v>1148</v>
      </c>
      <c r="BB134" s="189">
        <f t="shared" si="162"/>
        <v>799</v>
      </c>
      <c r="BC134" s="193">
        <f t="shared" si="162"/>
        <v>800</v>
      </c>
      <c r="BD134" s="191">
        <f t="shared" si="162"/>
        <v>2448</v>
      </c>
      <c r="BE134" s="189">
        <f t="shared" si="162"/>
        <v>2015</v>
      </c>
      <c r="BF134" s="169">
        <f>SUM(AF134,AH134,AJ134,AL134,AN134,AP134,AR134,AT134,AV134,AX134,AZ134,BB134,BD134)</f>
        <v>13487</v>
      </c>
      <c r="BG134" s="170">
        <f>SUM(AG134,AI134,AK134,AM134,AO134,AQ134,AS134,AU134,AW134,AY134,BA134,BC134,BE134)</f>
        <v>12861</v>
      </c>
      <c r="BI134" s="134" t="s">
        <v>21</v>
      </c>
      <c r="BJ134" s="126">
        <f t="shared" ref="BJ134:CK134" si="165">B134/B157</f>
        <v>6.8379408029696203E-3</v>
      </c>
      <c r="BK134" s="127">
        <f t="shared" si="165"/>
        <v>0</v>
      </c>
      <c r="BL134" s="128">
        <f t="shared" si="165"/>
        <v>6.1752219220378235E-3</v>
      </c>
      <c r="BM134" s="129">
        <f t="shared" si="165"/>
        <v>0</v>
      </c>
      <c r="BN134" s="126">
        <f t="shared" si="165"/>
        <v>4.7573739295908657E-3</v>
      </c>
      <c r="BO134" s="127">
        <f t="shared" si="165"/>
        <v>0</v>
      </c>
      <c r="BP134" s="128">
        <f t="shared" si="165"/>
        <v>6.004346704976609E-3</v>
      </c>
      <c r="BQ134" s="129">
        <f t="shared" si="165"/>
        <v>1.3971553916226561E-4</v>
      </c>
      <c r="BR134" s="126">
        <f t="shared" si="165"/>
        <v>1.4771048744460858E-3</v>
      </c>
      <c r="BS134" s="127">
        <f t="shared" si="165"/>
        <v>0</v>
      </c>
      <c r="BT134" s="128">
        <f t="shared" si="165"/>
        <v>6.4040986231187955E-4</v>
      </c>
      <c r="BU134" s="126">
        <f t="shared" si="165"/>
        <v>5.7832718860695439E-4</v>
      </c>
      <c r="BV134" s="130">
        <f t="shared" si="165"/>
        <v>1.4915319476520401E-3</v>
      </c>
      <c r="BW134" s="131">
        <f t="shared" si="165"/>
        <v>4.184259576248621E-4</v>
      </c>
      <c r="BX134" s="126">
        <f t="shared" si="165"/>
        <v>1.2540757461750689E-3</v>
      </c>
      <c r="BY134" s="127">
        <f t="shared" si="165"/>
        <v>1.6199578810950914E-4</v>
      </c>
      <c r="BZ134" s="128">
        <f t="shared" si="165"/>
        <v>5.4218173931901972E-4</v>
      </c>
      <c r="CA134" s="129">
        <f t="shared" si="165"/>
        <v>3.4110289937464467E-4</v>
      </c>
      <c r="CB134" s="126">
        <f t="shared" si="165"/>
        <v>0</v>
      </c>
      <c r="CC134" s="127">
        <f t="shared" si="165"/>
        <v>0</v>
      </c>
      <c r="CD134" s="128">
        <f t="shared" si="165"/>
        <v>5.5096418732782371E-5</v>
      </c>
      <c r="CE134" s="129">
        <f t="shared" si="165"/>
        <v>0</v>
      </c>
      <c r="CF134" s="126">
        <f t="shared" si="165"/>
        <v>1.902828872256755E-4</v>
      </c>
      <c r="CG134" s="127">
        <f t="shared" si="165"/>
        <v>0</v>
      </c>
      <c r="CH134" s="128">
        <f t="shared" si="165"/>
        <v>0</v>
      </c>
      <c r="CI134" s="126">
        <f t="shared" si="165"/>
        <v>0</v>
      </c>
      <c r="CJ134" s="132">
        <f t="shared" si="165"/>
        <v>2.7730219038541986E-3</v>
      </c>
      <c r="CK134" s="133">
        <f t="shared" si="165"/>
        <v>1.3820685246850395E-4</v>
      </c>
    </row>
    <row r="135" spans="1:89" ht="13.5" thickBot="1" x14ac:dyDescent="0.25">
      <c r="A135" s="245" t="s">
        <v>23</v>
      </c>
      <c r="B135" s="196">
        <v>1476</v>
      </c>
      <c r="C135" s="197">
        <v>0</v>
      </c>
      <c r="D135" s="198">
        <v>449</v>
      </c>
      <c r="E135" s="199">
        <v>56</v>
      </c>
      <c r="F135" s="196">
        <v>193</v>
      </c>
      <c r="G135" s="200">
        <v>20</v>
      </c>
      <c r="H135" s="198">
        <v>771</v>
      </c>
      <c r="I135" s="199">
        <v>170</v>
      </c>
      <c r="J135" s="196">
        <v>36</v>
      </c>
      <c r="K135" s="200">
        <v>31</v>
      </c>
      <c r="L135" s="198">
        <v>42</v>
      </c>
      <c r="M135" s="196">
        <v>200</v>
      </c>
      <c r="N135" s="201">
        <v>296</v>
      </c>
      <c r="O135" s="202">
        <v>292</v>
      </c>
      <c r="P135" s="196">
        <v>154</v>
      </c>
      <c r="Q135" s="200">
        <v>175</v>
      </c>
      <c r="R135" s="198">
        <v>256</v>
      </c>
      <c r="S135" s="199">
        <v>310</v>
      </c>
      <c r="T135" s="196">
        <v>48</v>
      </c>
      <c r="U135" s="200">
        <v>179</v>
      </c>
      <c r="V135" s="198">
        <v>174</v>
      </c>
      <c r="W135" s="199">
        <v>322</v>
      </c>
      <c r="X135" s="196">
        <v>203</v>
      </c>
      <c r="Y135" s="200">
        <v>202</v>
      </c>
      <c r="Z135" s="198">
        <v>740</v>
      </c>
      <c r="AA135" s="196">
        <v>430</v>
      </c>
      <c r="AB135" s="169">
        <f>B135+D135+F135+H135+J135+L135+N135+P135+R135+T135+V135+X135+Z135</f>
        <v>4838</v>
      </c>
      <c r="AC135" s="170">
        <f t="shared" si="164"/>
        <v>2387</v>
      </c>
      <c r="AE135" s="249" t="str">
        <f>$AE$11</f>
        <v>09:00 - 09:59</v>
      </c>
      <c r="AF135" s="123">
        <f>SUMIF($A$9:$A$32,$AE135,B$133:B$156)</f>
        <v>3089</v>
      </c>
      <c r="AG135" s="197">
        <f t="shared" si="162"/>
        <v>1216</v>
      </c>
      <c r="AH135" s="198">
        <f t="shared" si="162"/>
        <v>1020</v>
      </c>
      <c r="AI135" s="199">
        <f t="shared" si="162"/>
        <v>662</v>
      </c>
      <c r="AJ135" s="196">
        <f t="shared" si="162"/>
        <v>437</v>
      </c>
      <c r="AK135" s="200">
        <f t="shared" si="162"/>
        <v>329</v>
      </c>
      <c r="AL135" s="198">
        <f t="shared" si="162"/>
        <v>1370</v>
      </c>
      <c r="AM135" s="199">
        <f t="shared" si="162"/>
        <v>1723</v>
      </c>
      <c r="AN135" s="196">
        <f t="shared" si="162"/>
        <v>161</v>
      </c>
      <c r="AO135" s="200">
        <f t="shared" si="162"/>
        <v>517</v>
      </c>
      <c r="AP135" s="198">
        <f t="shared" si="162"/>
        <v>199</v>
      </c>
      <c r="AQ135" s="196">
        <f t="shared" si="162"/>
        <v>1131</v>
      </c>
      <c r="AR135" s="201">
        <f t="shared" si="162"/>
        <v>1150</v>
      </c>
      <c r="AS135" s="202">
        <f t="shared" si="162"/>
        <v>1974</v>
      </c>
      <c r="AT135" s="196">
        <f t="shared" si="162"/>
        <v>735</v>
      </c>
      <c r="AU135" s="200">
        <f t="shared" si="162"/>
        <v>747</v>
      </c>
      <c r="AV135" s="198">
        <f t="shared" si="162"/>
        <v>1200</v>
      </c>
      <c r="AW135" s="199">
        <f t="shared" si="162"/>
        <v>901</v>
      </c>
      <c r="AX135" s="196">
        <f t="shared" si="162"/>
        <v>196</v>
      </c>
      <c r="AY135" s="200">
        <f t="shared" si="162"/>
        <v>369</v>
      </c>
      <c r="AZ135" s="198">
        <f t="shared" si="162"/>
        <v>758</v>
      </c>
      <c r="BA135" s="199">
        <f t="shared" si="162"/>
        <v>1494</v>
      </c>
      <c r="BB135" s="196">
        <f t="shared" si="162"/>
        <v>809</v>
      </c>
      <c r="BC135" s="200">
        <f t="shared" si="162"/>
        <v>744</v>
      </c>
      <c r="BD135" s="198">
        <f t="shared" si="162"/>
        <v>2480</v>
      </c>
      <c r="BE135" s="196">
        <f t="shared" si="162"/>
        <v>2002</v>
      </c>
      <c r="BF135" s="169">
        <f>SUM(AF135,AH135,AJ135,AL135,AN135,AP135,AR135,AT135,AV135,AX135,AZ135,BB135,BD135)</f>
        <v>13604</v>
      </c>
      <c r="BG135" s="170">
        <f>SUM(AG135,AI135,AK135,AM135,AO135,AQ135,AS135,AU135,AW135,AY135,BA135,BC135,BE135)</f>
        <v>13809</v>
      </c>
      <c r="BI135" s="143" t="s">
        <v>23</v>
      </c>
      <c r="BJ135" s="126">
        <f t="shared" ref="BJ135:CK135" si="166">B135/B157</f>
        <v>3.6045716518511281E-2</v>
      </c>
      <c r="BK135" s="127">
        <f t="shared" si="166"/>
        <v>0</v>
      </c>
      <c r="BL135" s="128">
        <f t="shared" si="166"/>
        <v>2.8882027531197736E-2</v>
      </c>
      <c r="BM135" s="129">
        <f t="shared" si="166"/>
        <v>4.1456914421083802E-3</v>
      </c>
      <c r="BN135" s="126">
        <f t="shared" si="166"/>
        <v>2.6233519097458202E-2</v>
      </c>
      <c r="BO135" s="127">
        <f t="shared" si="166"/>
        <v>3.7558685446009389E-3</v>
      </c>
      <c r="BP135" s="128">
        <f t="shared" si="166"/>
        <v>2.8400928279367885E-2</v>
      </c>
      <c r="BQ135" s="129">
        <f t="shared" si="166"/>
        <v>4.7503283315170316E-3</v>
      </c>
      <c r="BR135" s="126">
        <f t="shared" si="166"/>
        <v>1.0635155096011817E-2</v>
      </c>
      <c r="BS135" s="127">
        <f t="shared" si="166"/>
        <v>7.0278848333711176E-3</v>
      </c>
      <c r="BT135" s="128">
        <f t="shared" si="166"/>
        <v>6.7243035542747355E-3</v>
      </c>
      <c r="BU135" s="126">
        <f t="shared" si="166"/>
        <v>1.4458179715173859E-2</v>
      </c>
      <c r="BV135" s="130">
        <f t="shared" si="166"/>
        <v>1.424172440338722E-2</v>
      </c>
      <c r="BW135" s="131">
        <f t="shared" si="166"/>
        <v>1.1107307238769067E-2</v>
      </c>
      <c r="BX135" s="126">
        <f t="shared" si="166"/>
        <v>1.2875177660730708E-2</v>
      </c>
      <c r="BY135" s="127">
        <f t="shared" si="166"/>
        <v>1.4174631459582051E-2</v>
      </c>
      <c r="BZ135" s="128">
        <f t="shared" si="166"/>
        <v>1.3879852526566904E-2</v>
      </c>
      <c r="CA135" s="129">
        <f t="shared" si="166"/>
        <v>1.7623649801023308E-2</v>
      </c>
      <c r="CB135" s="126">
        <f t="shared" si="166"/>
        <v>1.0262989095574085E-2</v>
      </c>
      <c r="CC135" s="127">
        <f t="shared" si="166"/>
        <v>3.7439866136791469E-2</v>
      </c>
      <c r="CD135" s="128">
        <f t="shared" si="166"/>
        <v>9.5867768595041328E-3</v>
      </c>
      <c r="CE135" s="129">
        <f t="shared" si="166"/>
        <v>1.6492522024175373E-2</v>
      </c>
      <c r="CF135" s="126">
        <f t="shared" si="166"/>
        <v>1.2875808702270709E-2</v>
      </c>
      <c r="CG135" s="127">
        <f t="shared" si="166"/>
        <v>2.3499302000930665E-2</v>
      </c>
      <c r="CH135" s="128">
        <f t="shared" si="166"/>
        <v>1.7845946076303479E-2</v>
      </c>
      <c r="CI135" s="126">
        <f t="shared" si="166"/>
        <v>1.0867642227108449E-2</v>
      </c>
      <c r="CJ135" s="132">
        <f t="shared" si="166"/>
        <v>2.086451006352506E-2</v>
      </c>
      <c r="CK135" s="133">
        <f t="shared" si="166"/>
        <v>1.0309367401322466E-2</v>
      </c>
    </row>
    <row r="136" spans="1:89" ht="14.25" thickTop="1" thickBot="1" x14ac:dyDescent="0.25">
      <c r="A136" s="244" t="s">
        <v>25</v>
      </c>
      <c r="B136" s="189">
        <v>2158</v>
      </c>
      <c r="C136" s="190">
        <v>418</v>
      </c>
      <c r="D136" s="191">
        <v>884</v>
      </c>
      <c r="E136" s="192">
        <v>381</v>
      </c>
      <c r="F136" s="189">
        <v>291</v>
      </c>
      <c r="G136" s="193">
        <v>134</v>
      </c>
      <c r="H136" s="191">
        <v>925</v>
      </c>
      <c r="I136" s="192">
        <v>865</v>
      </c>
      <c r="J136" s="189">
        <v>60</v>
      </c>
      <c r="K136" s="193">
        <v>127</v>
      </c>
      <c r="L136" s="191">
        <v>163</v>
      </c>
      <c r="M136" s="189">
        <v>404</v>
      </c>
      <c r="N136" s="194">
        <v>630</v>
      </c>
      <c r="O136" s="195">
        <v>1020</v>
      </c>
      <c r="P136" s="189">
        <v>521</v>
      </c>
      <c r="Q136" s="193">
        <v>505</v>
      </c>
      <c r="R136" s="191">
        <v>657</v>
      </c>
      <c r="S136" s="192">
        <v>699</v>
      </c>
      <c r="T136" s="189">
        <v>186</v>
      </c>
      <c r="U136" s="193">
        <v>331</v>
      </c>
      <c r="V136" s="191">
        <v>535</v>
      </c>
      <c r="W136" s="192">
        <v>919</v>
      </c>
      <c r="X136" s="189">
        <v>725</v>
      </c>
      <c r="Y136" s="193">
        <v>498</v>
      </c>
      <c r="Z136" s="191">
        <v>1651</v>
      </c>
      <c r="AA136" s="189">
        <v>1226</v>
      </c>
      <c r="AB136" s="169">
        <f>B136+D136+F136+H136+J136+L136+N136+P136+R136+T136+V136+X136+Z136</f>
        <v>9386</v>
      </c>
      <c r="AC136" s="170">
        <f t="shared" si="164"/>
        <v>7527</v>
      </c>
      <c r="AE136" s="299" t="s">
        <v>26</v>
      </c>
      <c r="AF136" s="18">
        <f t="shared" ref="AF136:BG136" si="167">SUM(AF133:AF135)</f>
        <v>9197</v>
      </c>
      <c r="AG136" s="19">
        <f t="shared" si="167"/>
        <v>3218</v>
      </c>
      <c r="AH136" s="18">
        <f t="shared" si="167"/>
        <v>3099</v>
      </c>
      <c r="AI136" s="19">
        <f t="shared" si="167"/>
        <v>2003</v>
      </c>
      <c r="AJ136" s="18">
        <f t="shared" si="167"/>
        <v>1227</v>
      </c>
      <c r="AK136" s="19">
        <f t="shared" si="167"/>
        <v>975</v>
      </c>
      <c r="AL136" s="18">
        <f t="shared" si="167"/>
        <v>3792</v>
      </c>
      <c r="AM136" s="19">
        <f t="shared" si="167"/>
        <v>4646</v>
      </c>
      <c r="AN136" s="18">
        <f t="shared" si="167"/>
        <v>413</v>
      </c>
      <c r="AO136" s="19">
        <f t="shared" si="167"/>
        <v>1346</v>
      </c>
      <c r="AP136" s="18">
        <f t="shared" si="167"/>
        <v>630</v>
      </c>
      <c r="AQ136" s="19">
        <f t="shared" si="167"/>
        <v>3003</v>
      </c>
      <c r="AR136" s="18">
        <f t="shared" si="167"/>
        <v>3266</v>
      </c>
      <c r="AS136" s="19">
        <f t="shared" si="167"/>
        <v>5307</v>
      </c>
      <c r="AT136" s="18">
        <f t="shared" si="167"/>
        <v>2089</v>
      </c>
      <c r="AU136" s="19">
        <f t="shared" si="167"/>
        <v>2239</v>
      </c>
      <c r="AV136" s="18">
        <f t="shared" si="167"/>
        <v>3562</v>
      </c>
      <c r="AW136" s="19">
        <f t="shared" si="167"/>
        <v>2653</v>
      </c>
      <c r="AX136" s="18">
        <f t="shared" si="167"/>
        <v>678</v>
      </c>
      <c r="AY136" s="19">
        <f t="shared" si="167"/>
        <v>1369</v>
      </c>
      <c r="AZ136" s="18">
        <f t="shared" si="167"/>
        <v>2228</v>
      </c>
      <c r="BA136" s="19">
        <f t="shared" si="167"/>
        <v>3606</v>
      </c>
      <c r="BB136" s="18">
        <f t="shared" si="167"/>
        <v>2445</v>
      </c>
      <c r="BC136" s="19">
        <f t="shared" si="167"/>
        <v>2256</v>
      </c>
      <c r="BD136" s="18">
        <f t="shared" si="167"/>
        <v>7213</v>
      </c>
      <c r="BE136" s="19">
        <f t="shared" si="167"/>
        <v>5794</v>
      </c>
      <c r="BF136" s="171">
        <f t="shared" si="167"/>
        <v>39839</v>
      </c>
      <c r="BG136" s="172">
        <f t="shared" si="167"/>
        <v>38415</v>
      </c>
      <c r="BI136" s="134" t="s">
        <v>25</v>
      </c>
      <c r="BJ136" s="126">
        <f t="shared" ref="BJ136:CK136" si="168">B136/B157</f>
        <v>5.2700986617172998E-2</v>
      </c>
      <c r="BK136" s="127">
        <f t="shared" si="168"/>
        <v>1.3942628418945963E-2</v>
      </c>
      <c r="BL136" s="128">
        <f t="shared" si="168"/>
        <v>5.6863501865431619E-2</v>
      </c>
      <c r="BM136" s="129">
        <f t="shared" si="168"/>
        <v>2.8205507847201657E-2</v>
      </c>
      <c r="BN136" s="126">
        <f t="shared" si="168"/>
        <v>3.9554166100312628E-2</v>
      </c>
      <c r="BO136" s="127">
        <f t="shared" si="168"/>
        <v>2.516431924882629E-2</v>
      </c>
      <c r="BP136" s="128">
        <f t="shared" si="168"/>
        <v>3.4073746638670938E-2</v>
      </c>
      <c r="BQ136" s="129">
        <f t="shared" si="168"/>
        <v>2.4170788275071953E-2</v>
      </c>
      <c r="BR136" s="126">
        <f t="shared" si="168"/>
        <v>1.7725258493353029E-2</v>
      </c>
      <c r="BS136" s="127">
        <f t="shared" si="168"/>
        <v>2.8791657220584903E-2</v>
      </c>
      <c r="BT136" s="128">
        <f t="shared" si="168"/>
        <v>2.6096701889209095E-2</v>
      </c>
      <c r="BU136" s="126">
        <f t="shared" si="168"/>
        <v>2.9205523024651195E-2</v>
      </c>
      <c r="BV136" s="130">
        <f t="shared" si="168"/>
        <v>3.0311778290993071E-2</v>
      </c>
      <c r="BW136" s="131">
        <f t="shared" si="168"/>
        <v>3.8799497888850849E-2</v>
      </c>
      <c r="BX136" s="126">
        <f t="shared" si="168"/>
        <v>4.3558230917147396E-2</v>
      </c>
      <c r="BY136" s="127">
        <f t="shared" si="168"/>
        <v>4.0903936497651061E-2</v>
      </c>
      <c r="BZ136" s="128">
        <f t="shared" si="168"/>
        <v>3.5621340273259597E-2</v>
      </c>
      <c r="CA136" s="129">
        <f t="shared" si="168"/>
        <v>3.9738487777146107E-2</v>
      </c>
      <c r="CB136" s="126">
        <f t="shared" si="168"/>
        <v>3.9769082745349585E-2</v>
      </c>
      <c r="CC136" s="127">
        <f t="shared" si="168"/>
        <v>6.9232378163564104E-2</v>
      </c>
      <c r="CD136" s="128">
        <f t="shared" si="168"/>
        <v>2.9476584022038569E-2</v>
      </c>
      <c r="CE136" s="129">
        <f t="shared" si="168"/>
        <v>4.7070272485146489E-2</v>
      </c>
      <c r="CF136" s="126">
        <f t="shared" si="168"/>
        <v>4.5985031079538247E-2</v>
      </c>
      <c r="CG136" s="127">
        <f t="shared" si="168"/>
        <v>5.7933922754769662E-2</v>
      </c>
      <c r="CH136" s="128">
        <f t="shared" si="168"/>
        <v>3.9815752664833837E-2</v>
      </c>
      <c r="CI136" s="126">
        <f t="shared" si="168"/>
        <v>3.0985417140546416E-2</v>
      </c>
      <c r="CJ136" s="132">
        <f t="shared" si="168"/>
        <v>4.047835705999301E-2</v>
      </c>
      <c r="CK136" s="133">
        <f t="shared" si="168"/>
        <v>3.2508843079075915E-2</v>
      </c>
    </row>
    <row r="137" spans="1:89" ht="13.5" thickTop="1" x14ac:dyDescent="0.2">
      <c r="A137" s="245" t="s">
        <v>20</v>
      </c>
      <c r="B137" s="196">
        <v>2903</v>
      </c>
      <c r="C137" s="197">
        <v>990</v>
      </c>
      <c r="D137" s="198">
        <v>943</v>
      </c>
      <c r="E137" s="199">
        <v>679</v>
      </c>
      <c r="F137" s="196">
        <v>366</v>
      </c>
      <c r="G137" s="200">
        <v>288</v>
      </c>
      <c r="H137" s="198">
        <v>1149</v>
      </c>
      <c r="I137" s="199">
        <v>1534</v>
      </c>
      <c r="J137" s="196">
        <v>133</v>
      </c>
      <c r="K137" s="200">
        <v>411</v>
      </c>
      <c r="L137" s="198">
        <v>235</v>
      </c>
      <c r="M137" s="196">
        <v>806</v>
      </c>
      <c r="N137" s="201">
        <v>1024</v>
      </c>
      <c r="O137" s="202">
        <v>1507</v>
      </c>
      <c r="P137" s="196">
        <v>689</v>
      </c>
      <c r="Q137" s="200">
        <v>772</v>
      </c>
      <c r="R137" s="198">
        <v>1100</v>
      </c>
      <c r="S137" s="199">
        <v>837</v>
      </c>
      <c r="T137" s="196">
        <v>269</v>
      </c>
      <c r="U137" s="200">
        <v>468</v>
      </c>
      <c r="V137" s="198">
        <v>815</v>
      </c>
      <c r="W137" s="199">
        <v>964</v>
      </c>
      <c r="X137" s="196">
        <v>837</v>
      </c>
      <c r="Y137" s="200">
        <v>712</v>
      </c>
      <c r="Z137" s="198">
        <v>2285</v>
      </c>
      <c r="AA137" s="196">
        <v>1777</v>
      </c>
      <c r="AB137" s="169">
        <f t="shared" ref="AB137:AB153" si="169">B137+D137+F137+H137+J137+L137+N137+P137+R137+T137+V137+X137+Z137</f>
        <v>12748</v>
      </c>
      <c r="AC137" s="170">
        <f t="shared" si="164"/>
        <v>11745</v>
      </c>
      <c r="BI137" s="143" t="s">
        <v>20</v>
      </c>
      <c r="BJ137" s="126">
        <f t="shared" ref="BJ137:CK137" si="170">B137/B157</f>
        <v>7.0894793396502884E-2</v>
      </c>
      <c r="BK137" s="127">
        <f t="shared" si="170"/>
        <v>3.3022014676450967E-2</v>
      </c>
      <c r="BL137" s="128">
        <f t="shared" si="170"/>
        <v>6.0658690338350703E-2</v>
      </c>
      <c r="BM137" s="129">
        <f t="shared" si="170"/>
        <v>5.0266508735564111E-2</v>
      </c>
      <c r="BN137" s="126">
        <f t="shared" si="170"/>
        <v>4.9748538806578771E-2</v>
      </c>
      <c r="BO137" s="127">
        <f t="shared" si="170"/>
        <v>5.4084507042253524E-2</v>
      </c>
      <c r="BP137" s="128">
        <f t="shared" si="170"/>
        <v>4.2325118797657199E-2</v>
      </c>
      <c r="BQ137" s="129">
        <f t="shared" si="170"/>
        <v>4.2864727414983095E-2</v>
      </c>
      <c r="BR137" s="126">
        <f t="shared" si="170"/>
        <v>3.9290989660265882E-2</v>
      </c>
      <c r="BS137" s="127">
        <f t="shared" si="170"/>
        <v>9.3176150532759017E-2</v>
      </c>
      <c r="BT137" s="128">
        <f t="shared" si="170"/>
        <v>3.7624079410822929E-2</v>
      </c>
      <c r="BU137" s="126">
        <f t="shared" si="170"/>
        <v>5.8266464252150652E-2</v>
      </c>
      <c r="BV137" s="130">
        <f t="shared" si="170"/>
        <v>4.9268668206312545E-2</v>
      </c>
      <c r="BW137" s="131">
        <f t="shared" si="170"/>
        <v>5.7324356194606109E-2</v>
      </c>
      <c r="BX137" s="126">
        <f t="shared" si="170"/>
        <v>5.760387927430817E-2</v>
      </c>
      <c r="BY137" s="127">
        <f t="shared" si="170"/>
        <v>6.2530374210270537E-2</v>
      </c>
      <c r="BZ137" s="128">
        <f t="shared" si="170"/>
        <v>5.9639991325092172E-2</v>
      </c>
      <c r="CA137" s="129">
        <f t="shared" si="170"/>
        <v>4.7583854462762934E-2</v>
      </c>
      <c r="CB137" s="126">
        <f t="shared" si="170"/>
        <v>5.7515501389779775E-2</v>
      </c>
      <c r="CC137" s="127">
        <f t="shared" si="170"/>
        <v>9.788747124032629E-2</v>
      </c>
      <c r="CD137" s="128">
        <f t="shared" si="170"/>
        <v>4.4903581267217628E-2</v>
      </c>
      <c r="CE137" s="129">
        <f t="shared" si="170"/>
        <v>4.9375128047531247E-2</v>
      </c>
      <c r="CF137" s="126">
        <f t="shared" si="170"/>
        <v>5.3088925535963463E-2</v>
      </c>
      <c r="CG137" s="127">
        <f t="shared" si="170"/>
        <v>8.2829222894369475E-2</v>
      </c>
      <c r="CH137" s="128">
        <f t="shared" si="170"/>
        <v>5.5105387546423579E-2</v>
      </c>
      <c r="CI137" s="126">
        <f t="shared" si="170"/>
        <v>4.4911163343190029E-2</v>
      </c>
      <c r="CJ137" s="132">
        <f t="shared" si="170"/>
        <v>5.4977423375323985E-2</v>
      </c>
      <c r="CK137" s="133">
        <f t="shared" si="170"/>
        <v>5.0726233820080589E-2</v>
      </c>
    </row>
    <row r="138" spans="1:89" ht="13.5" thickBot="1" x14ac:dyDescent="0.25">
      <c r="A138" s="244" t="s">
        <v>22</v>
      </c>
      <c r="B138" s="189">
        <v>3205</v>
      </c>
      <c r="C138" s="190">
        <v>1012</v>
      </c>
      <c r="D138" s="191">
        <v>1136</v>
      </c>
      <c r="E138" s="192">
        <v>662</v>
      </c>
      <c r="F138" s="189">
        <v>424</v>
      </c>
      <c r="G138" s="193">
        <v>358</v>
      </c>
      <c r="H138" s="191">
        <v>1273</v>
      </c>
      <c r="I138" s="192">
        <v>1389</v>
      </c>
      <c r="J138" s="189">
        <v>119</v>
      </c>
      <c r="K138" s="193">
        <v>418</v>
      </c>
      <c r="L138" s="191">
        <v>196</v>
      </c>
      <c r="M138" s="189">
        <v>1066</v>
      </c>
      <c r="N138" s="194">
        <v>1092</v>
      </c>
      <c r="O138" s="195">
        <v>1826</v>
      </c>
      <c r="P138" s="189">
        <v>665</v>
      </c>
      <c r="Q138" s="193">
        <v>720</v>
      </c>
      <c r="R138" s="191">
        <v>1262</v>
      </c>
      <c r="S138" s="192">
        <v>915</v>
      </c>
      <c r="T138" s="189">
        <v>213</v>
      </c>
      <c r="U138" s="193">
        <v>532</v>
      </c>
      <c r="V138" s="191">
        <v>655</v>
      </c>
      <c r="W138" s="192">
        <v>1148</v>
      </c>
      <c r="X138" s="189">
        <v>799</v>
      </c>
      <c r="Y138" s="193">
        <v>800</v>
      </c>
      <c r="Z138" s="191">
        <v>2448</v>
      </c>
      <c r="AA138" s="189">
        <v>2015</v>
      </c>
      <c r="AB138" s="169">
        <f t="shared" si="169"/>
        <v>13487</v>
      </c>
      <c r="AC138" s="170">
        <f t="shared" si="164"/>
        <v>12861</v>
      </c>
      <c r="AE138" s="242" t="s">
        <v>27</v>
      </c>
      <c r="BI138" s="134" t="s">
        <v>22</v>
      </c>
      <c r="BJ138" s="126">
        <f t="shared" ref="BJ138:CK138" si="171">B138/B157</f>
        <v>7.8270000976848692E-2</v>
      </c>
      <c r="BK138" s="127">
        <f t="shared" si="171"/>
        <v>3.3755837224816544E-2</v>
      </c>
      <c r="BL138" s="128">
        <f t="shared" si="171"/>
        <v>7.3073459410780903E-2</v>
      </c>
      <c r="BM138" s="129">
        <f t="shared" si="171"/>
        <v>4.9007995262066922E-2</v>
      </c>
      <c r="BN138" s="126">
        <f t="shared" si="171"/>
        <v>5.7632187032757916E-2</v>
      </c>
      <c r="BO138" s="127">
        <f t="shared" si="171"/>
        <v>6.7230046948356811E-2</v>
      </c>
      <c r="BP138" s="128">
        <f t="shared" si="171"/>
        <v>4.6892842671381739E-2</v>
      </c>
      <c r="BQ138" s="129">
        <f t="shared" si="171"/>
        <v>3.8812976779277392E-2</v>
      </c>
      <c r="BR138" s="126">
        <f t="shared" si="171"/>
        <v>3.5155096011816836E-2</v>
      </c>
      <c r="BS138" s="127">
        <f t="shared" si="171"/>
        <v>9.4763092269326679E-2</v>
      </c>
      <c r="BT138" s="128">
        <f t="shared" si="171"/>
        <v>3.13800832532821E-2</v>
      </c>
      <c r="BU138" s="126">
        <f t="shared" si="171"/>
        <v>7.7062097881876665E-2</v>
      </c>
      <c r="BV138" s="130">
        <f t="shared" si="171"/>
        <v>5.2540415704387992E-2</v>
      </c>
      <c r="BW138" s="131">
        <f t="shared" si="171"/>
        <v>6.9458708965727103E-2</v>
      </c>
      <c r="BX138" s="126">
        <f t="shared" si="171"/>
        <v>5.559735808042806E-2</v>
      </c>
      <c r="BY138" s="127">
        <f t="shared" si="171"/>
        <v>5.8318483719423296E-2</v>
      </c>
      <c r="BZ138" s="128">
        <f t="shared" si="171"/>
        <v>6.8423335502060284E-2</v>
      </c>
      <c r="CA138" s="129">
        <f t="shared" si="171"/>
        <v>5.2018192154633311E-2</v>
      </c>
      <c r="CB138" s="126">
        <f t="shared" si="171"/>
        <v>4.5542014111610005E-2</v>
      </c>
      <c r="CC138" s="127">
        <f t="shared" si="171"/>
        <v>0.11127379209370425</v>
      </c>
      <c r="CD138" s="128">
        <f t="shared" si="171"/>
        <v>3.6088154269972451E-2</v>
      </c>
      <c r="CE138" s="129">
        <f t="shared" si="171"/>
        <v>5.8799426347060028E-2</v>
      </c>
      <c r="CF138" s="126">
        <f t="shared" si="171"/>
        <v>5.0678675631104911E-2</v>
      </c>
      <c r="CG138" s="127">
        <f t="shared" si="171"/>
        <v>9.3066542577943223E-2</v>
      </c>
      <c r="CH138" s="128">
        <f t="shared" si="171"/>
        <v>5.9036318911879611E-2</v>
      </c>
      <c r="CI138" s="126">
        <f t="shared" si="171"/>
        <v>5.0926276947961688E-2</v>
      </c>
      <c r="CJ138" s="132">
        <f t="shared" si="171"/>
        <v>5.8164457880686742E-2</v>
      </c>
      <c r="CK138" s="133">
        <f t="shared" si="171"/>
        <v>5.5546197799919671E-2</v>
      </c>
    </row>
    <row r="139" spans="1:89" ht="14.25" thickTop="1" thickBot="1" x14ac:dyDescent="0.25">
      <c r="A139" s="245" t="s">
        <v>24</v>
      </c>
      <c r="B139" s="196">
        <v>3089</v>
      </c>
      <c r="C139" s="197">
        <v>1216</v>
      </c>
      <c r="D139" s="198">
        <v>1020</v>
      </c>
      <c r="E139" s="199">
        <v>662</v>
      </c>
      <c r="F139" s="196">
        <v>437</v>
      </c>
      <c r="G139" s="200">
        <v>329</v>
      </c>
      <c r="H139" s="198">
        <v>1370</v>
      </c>
      <c r="I139" s="199">
        <v>1723</v>
      </c>
      <c r="J139" s="196">
        <v>161</v>
      </c>
      <c r="K139" s="200">
        <v>517</v>
      </c>
      <c r="L139" s="198">
        <v>199</v>
      </c>
      <c r="M139" s="196">
        <v>1131</v>
      </c>
      <c r="N139" s="201">
        <v>1150</v>
      </c>
      <c r="O139" s="202">
        <v>1974</v>
      </c>
      <c r="P139" s="196">
        <v>735</v>
      </c>
      <c r="Q139" s="200">
        <v>747</v>
      </c>
      <c r="R139" s="198">
        <v>1200</v>
      </c>
      <c r="S139" s="199">
        <v>901</v>
      </c>
      <c r="T139" s="196">
        <v>196</v>
      </c>
      <c r="U139" s="200">
        <v>369</v>
      </c>
      <c r="V139" s="198">
        <v>758</v>
      </c>
      <c r="W139" s="199">
        <v>1494</v>
      </c>
      <c r="X139" s="196">
        <v>809</v>
      </c>
      <c r="Y139" s="200">
        <v>744</v>
      </c>
      <c r="Z139" s="198">
        <v>2480</v>
      </c>
      <c r="AA139" s="196">
        <v>2002</v>
      </c>
      <c r="AB139" s="169">
        <f t="shared" si="169"/>
        <v>13604</v>
      </c>
      <c r="AC139" s="170">
        <f t="shared" si="164"/>
        <v>13809</v>
      </c>
      <c r="AE139" s="302" t="s">
        <v>2</v>
      </c>
      <c r="AF139" s="304" t="s">
        <v>3</v>
      </c>
      <c r="AG139" s="305"/>
      <c r="AH139" s="304" t="s">
        <v>4</v>
      </c>
      <c r="AI139" s="305"/>
      <c r="AJ139" s="304" t="s">
        <v>5</v>
      </c>
      <c r="AK139" s="305"/>
      <c r="AL139" s="304" t="s">
        <v>6</v>
      </c>
      <c r="AM139" s="305"/>
      <c r="AN139" s="304" t="s">
        <v>7</v>
      </c>
      <c r="AO139" s="305"/>
      <c r="AP139" s="304" t="s">
        <v>8</v>
      </c>
      <c r="AQ139" s="305"/>
      <c r="AR139" s="304" t="s">
        <v>9</v>
      </c>
      <c r="AS139" s="305"/>
      <c r="AT139" s="304" t="s">
        <v>10</v>
      </c>
      <c r="AU139" s="305"/>
      <c r="AV139" s="304" t="s">
        <v>11</v>
      </c>
      <c r="AW139" s="305"/>
      <c r="AX139" s="304" t="s">
        <v>12</v>
      </c>
      <c r="AY139" s="305"/>
      <c r="AZ139" s="304" t="s">
        <v>13</v>
      </c>
      <c r="BA139" s="305"/>
      <c r="BB139" s="304" t="s">
        <v>14</v>
      </c>
      <c r="BC139" s="305"/>
      <c r="BD139" s="307" t="s">
        <v>15</v>
      </c>
      <c r="BE139" s="308"/>
      <c r="BF139" s="309" t="s">
        <v>16</v>
      </c>
      <c r="BG139" s="310"/>
      <c r="BI139" s="143" t="s">
        <v>24</v>
      </c>
      <c r="BJ139" s="126">
        <f t="shared" ref="BJ139:CK139" si="172">B139/B157</f>
        <v>7.5437139787046983E-2</v>
      </c>
      <c r="BK139" s="127">
        <f t="shared" si="172"/>
        <v>4.0560373582388259E-2</v>
      </c>
      <c r="BL139" s="128">
        <f t="shared" si="172"/>
        <v>6.5611732921651872E-2</v>
      </c>
      <c r="BM139" s="129">
        <f t="shared" si="172"/>
        <v>4.9007995262066922E-2</v>
      </c>
      <c r="BN139" s="126">
        <f t="shared" si="172"/>
        <v>5.9399211635177383E-2</v>
      </c>
      <c r="BO139" s="127">
        <f t="shared" si="172"/>
        <v>6.1784037558685445E-2</v>
      </c>
      <c r="BP139" s="128">
        <f t="shared" si="172"/>
        <v>5.0465981508085608E-2</v>
      </c>
      <c r="BQ139" s="129">
        <f t="shared" si="172"/>
        <v>4.8145974795316737E-2</v>
      </c>
      <c r="BR139" s="126">
        <f t="shared" si="172"/>
        <v>4.756277695716396E-2</v>
      </c>
      <c r="BS139" s="127">
        <f t="shared" si="172"/>
        <v>0.1172069825436409</v>
      </c>
      <c r="BT139" s="128">
        <f t="shared" si="172"/>
        <v>3.1860390650016009E-2</v>
      </c>
      <c r="BU139" s="126">
        <f t="shared" si="172"/>
        <v>8.1761006289308172E-2</v>
      </c>
      <c r="BV139" s="130">
        <f t="shared" si="172"/>
        <v>5.5331023864511164E-2</v>
      </c>
      <c r="BW139" s="131">
        <f t="shared" si="172"/>
        <v>7.508844003195253E-2</v>
      </c>
      <c r="BX139" s="126">
        <f t="shared" si="172"/>
        <v>6.1449711562578377E-2</v>
      </c>
      <c r="BY139" s="127">
        <f t="shared" si="172"/>
        <v>6.0505426858901666E-2</v>
      </c>
      <c r="BZ139" s="128">
        <f t="shared" si="172"/>
        <v>6.5061808718282363E-2</v>
      </c>
      <c r="CA139" s="129">
        <f t="shared" si="172"/>
        <v>5.122228538942581E-2</v>
      </c>
      <c r="CB139" s="126">
        <f t="shared" si="172"/>
        <v>4.1907205473594188E-2</v>
      </c>
      <c r="CC139" s="127">
        <f t="shared" si="172"/>
        <v>7.7180506170257263E-2</v>
      </c>
      <c r="CD139" s="128">
        <f t="shared" si="172"/>
        <v>4.1763085399449035E-2</v>
      </c>
      <c r="CE139" s="129">
        <f t="shared" si="172"/>
        <v>7.6521204671173945E-2</v>
      </c>
      <c r="CF139" s="126">
        <f t="shared" si="172"/>
        <v>5.1312951921857163E-2</v>
      </c>
      <c r="CG139" s="127">
        <f t="shared" si="172"/>
        <v>8.6551884597487208E-2</v>
      </c>
      <c r="CH139" s="128">
        <f t="shared" si="172"/>
        <v>5.9808035498963005E-2</v>
      </c>
      <c r="CI139" s="126">
        <f t="shared" si="172"/>
        <v>5.0597720322490963E-2</v>
      </c>
      <c r="CJ139" s="132">
        <f t="shared" si="172"/>
        <v>5.8669035738775299E-2</v>
      </c>
      <c r="CK139" s="133">
        <f t="shared" si="172"/>
        <v>5.9640575804299094E-2</v>
      </c>
    </row>
    <row r="140" spans="1:89" ht="15" thickTop="1" thickBot="1" x14ac:dyDescent="0.3">
      <c r="A140" s="244" t="s">
        <v>28</v>
      </c>
      <c r="B140" s="189">
        <v>2651</v>
      </c>
      <c r="C140" s="190">
        <v>1544</v>
      </c>
      <c r="D140" s="191">
        <v>1030</v>
      </c>
      <c r="E140" s="192">
        <v>640</v>
      </c>
      <c r="F140" s="189">
        <v>434</v>
      </c>
      <c r="G140" s="193">
        <v>305</v>
      </c>
      <c r="H140" s="191">
        <v>1551</v>
      </c>
      <c r="I140" s="192">
        <v>1809</v>
      </c>
      <c r="J140" s="189">
        <v>148</v>
      </c>
      <c r="K140" s="193">
        <v>400</v>
      </c>
      <c r="L140" s="191">
        <v>250</v>
      </c>
      <c r="M140" s="189">
        <v>944</v>
      </c>
      <c r="N140" s="194">
        <v>1097</v>
      </c>
      <c r="O140" s="195">
        <v>1712</v>
      </c>
      <c r="P140" s="189">
        <v>762</v>
      </c>
      <c r="Q140" s="193">
        <v>695</v>
      </c>
      <c r="R140" s="191">
        <v>1276</v>
      </c>
      <c r="S140" s="192">
        <v>836</v>
      </c>
      <c r="T140" s="189">
        <v>256</v>
      </c>
      <c r="U140" s="193">
        <v>272</v>
      </c>
      <c r="V140" s="191">
        <v>778</v>
      </c>
      <c r="W140" s="192">
        <v>1503</v>
      </c>
      <c r="X140" s="189">
        <v>842</v>
      </c>
      <c r="Y140" s="193">
        <v>515</v>
      </c>
      <c r="Z140" s="191">
        <v>2320</v>
      </c>
      <c r="AA140" s="189">
        <v>2060</v>
      </c>
      <c r="AB140" s="169">
        <f t="shared" si="169"/>
        <v>13395</v>
      </c>
      <c r="AC140" s="170">
        <f t="shared" si="164"/>
        <v>13235</v>
      </c>
      <c r="AE140" s="303"/>
      <c r="AF140" s="113" t="s">
        <v>17</v>
      </c>
      <c r="AG140" s="114" t="s">
        <v>18</v>
      </c>
      <c r="AH140" s="115" t="s">
        <v>17</v>
      </c>
      <c r="AI140" s="116" t="s">
        <v>18</v>
      </c>
      <c r="AJ140" s="113" t="s">
        <v>17</v>
      </c>
      <c r="AK140" s="114" t="s">
        <v>18</v>
      </c>
      <c r="AL140" s="115" t="s">
        <v>17</v>
      </c>
      <c r="AM140" s="116" t="s">
        <v>18</v>
      </c>
      <c r="AN140" s="113" t="s">
        <v>17</v>
      </c>
      <c r="AO140" s="114" t="s">
        <v>18</v>
      </c>
      <c r="AP140" s="115" t="s">
        <v>17</v>
      </c>
      <c r="AQ140" s="113" t="s">
        <v>18</v>
      </c>
      <c r="AR140" s="117" t="s">
        <v>17</v>
      </c>
      <c r="AS140" s="118" t="s">
        <v>18</v>
      </c>
      <c r="AT140" s="113" t="s">
        <v>17</v>
      </c>
      <c r="AU140" s="114" t="s">
        <v>18</v>
      </c>
      <c r="AV140" s="115" t="s">
        <v>17</v>
      </c>
      <c r="AW140" s="116" t="s">
        <v>18</v>
      </c>
      <c r="AX140" s="113" t="s">
        <v>17</v>
      </c>
      <c r="AY140" s="114" t="s">
        <v>18</v>
      </c>
      <c r="AZ140" s="115" t="s">
        <v>17</v>
      </c>
      <c r="BA140" s="116" t="s">
        <v>18</v>
      </c>
      <c r="BB140" s="113" t="s">
        <v>17</v>
      </c>
      <c r="BC140" s="114" t="s">
        <v>18</v>
      </c>
      <c r="BD140" s="26" t="s">
        <v>17</v>
      </c>
      <c r="BE140" s="119" t="s">
        <v>18</v>
      </c>
      <c r="BF140" s="173" t="s">
        <v>17</v>
      </c>
      <c r="BG140" s="174" t="s">
        <v>18</v>
      </c>
      <c r="BI140" s="134" t="s">
        <v>28</v>
      </c>
      <c r="BJ140" s="126">
        <f t="shared" ref="BJ140:CK140" si="173">B140/B157</f>
        <v>6.4740646673830227E-2</v>
      </c>
      <c r="BK140" s="127">
        <f t="shared" si="173"/>
        <v>5.1501000667111406E-2</v>
      </c>
      <c r="BL140" s="128">
        <f t="shared" si="173"/>
        <v>6.6254985205197472E-2</v>
      </c>
      <c r="BM140" s="129">
        <f t="shared" si="173"/>
        <v>4.7379330766952915E-2</v>
      </c>
      <c r="BN140" s="126">
        <f t="shared" si="173"/>
        <v>5.8991436726926735E-2</v>
      </c>
      <c r="BO140" s="127">
        <f t="shared" si="173"/>
        <v>5.7276995305164322E-2</v>
      </c>
      <c r="BP140" s="128">
        <f t="shared" si="173"/>
        <v>5.7133384904409328E-2</v>
      </c>
      <c r="BQ140" s="129">
        <f t="shared" si="173"/>
        <v>5.0549082068907701E-2</v>
      </c>
      <c r="BR140" s="126">
        <f t="shared" si="173"/>
        <v>4.3722304283604137E-2</v>
      </c>
      <c r="BS140" s="127">
        <f t="shared" si="173"/>
        <v>9.0682384946724093E-2</v>
      </c>
      <c r="BT140" s="128">
        <f t="shared" si="173"/>
        <v>4.0025616394492473E-2</v>
      </c>
      <c r="BU140" s="126">
        <f t="shared" si="173"/>
        <v>6.8242608255620618E-2</v>
      </c>
      <c r="BV140" s="130">
        <f t="shared" si="173"/>
        <v>5.2780985373364127E-2</v>
      </c>
      <c r="BW140" s="131">
        <f t="shared" si="173"/>
        <v>6.512229449579672E-2</v>
      </c>
      <c r="BX140" s="126">
        <f t="shared" si="173"/>
        <v>6.3707047905693509E-2</v>
      </c>
      <c r="BY140" s="127">
        <f t="shared" si="173"/>
        <v>5.6293536368054432E-2</v>
      </c>
      <c r="BZ140" s="128">
        <f t="shared" si="173"/>
        <v>6.9182389937106917E-2</v>
      </c>
      <c r="CA140" s="129">
        <f t="shared" si="173"/>
        <v>4.7527003979533827E-2</v>
      </c>
      <c r="CB140" s="126">
        <f t="shared" si="173"/>
        <v>5.473594184306179E-2</v>
      </c>
      <c r="CC140" s="127">
        <f t="shared" si="173"/>
        <v>5.6891863626856304E-2</v>
      </c>
      <c r="CD140" s="128">
        <f t="shared" si="173"/>
        <v>4.2865013774104684E-2</v>
      </c>
      <c r="CE140" s="129">
        <f t="shared" si="173"/>
        <v>7.6982175783650894E-2</v>
      </c>
      <c r="CF140" s="126">
        <f t="shared" si="173"/>
        <v>5.3406063681339593E-2</v>
      </c>
      <c r="CG140" s="127">
        <f t="shared" si="173"/>
        <v>5.9911586784550955E-2</v>
      </c>
      <c r="CH140" s="128">
        <f t="shared" si="173"/>
        <v>5.594945256354604E-2</v>
      </c>
      <c r="CI140" s="126">
        <f t="shared" si="173"/>
        <v>5.2063588343821875E-2</v>
      </c>
      <c r="CJ140" s="132">
        <f t="shared" si="173"/>
        <v>5.7767695804241043E-2</v>
      </c>
      <c r="CK140" s="133">
        <f t="shared" si="173"/>
        <v>5.716149038814531E-2</v>
      </c>
    </row>
    <row r="141" spans="1:89" ht="13.5" thickTop="1" x14ac:dyDescent="0.2">
      <c r="A141" s="245" t="s">
        <v>29</v>
      </c>
      <c r="B141" s="203">
        <v>2904</v>
      </c>
      <c r="C141" s="197">
        <v>1482</v>
      </c>
      <c r="D141" s="198">
        <v>1059</v>
      </c>
      <c r="E141" s="199">
        <v>734</v>
      </c>
      <c r="F141" s="196">
        <v>436</v>
      </c>
      <c r="G141" s="200">
        <v>231</v>
      </c>
      <c r="H141" s="198">
        <v>1814</v>
      </c>
      <c r="I141" s="199">
        <v>1977</v>
      </c>
      <c r="J141" s="196">
        <v>155</v>
      </c>
      <c r="K141" s="200">
        <v>382</v>
      </c>
      <c r="L141" s="198">
        <v>261</v>
      </c>
      <c r="M141" s="196">
        <v>1030</v>
      </c>
      <c r="N141" s="201">
        <v>1226</v>
      </c>
      <c r="O141" s="204">
        <v>1748</v>
      </c>
      <c r="P141" s="196">
        <v>802</v>
      </c>
      <c r="Q141" s="200">
        <v>627</v>
      </c>
      <c r="R141" s="198">
        <v>1321</v>
      </c>
      <c r="S141" s="199">
        <v>935</v>
      </c>
      <c r="T141" s="196">
        <v>246</v>
      </c>
      <c r="U141" s="200">
        <v>280</v>
      </c>
      <c r="V141" s="198">
        <v>868</v>
      </c>
      <c r="W141" s="205">
        <v>1590</v>
      </c>
      <c r="X141" s="196">
        <v>797</v>
      </c>
      <c r="Y141" s="200">
        <v>483</v>
      </c>
      <c r="Z141" s="198">
        <v>2799</v>
      </c>
      <c r="AA141" s="196">
        <v>2461</v>
      </c>
      <c r="AB141" s="169">
        <f t="shared" si="169"/>
        <v>14688</v>
      </c>
      <c r="AC141" s="170">
        <f t="shared" si="164"/>
        <v>13960</v>
      </c>
      <c r="AE141" s="249" t="str">
        <f>$AE$17</f>
        <v>17:00 - 17:59</v>
      </c>
      <c r="AF141" s="123">
        <f t="shared" ref="AF141:AO143" si="174">SUMIF($A$9:$A$32,$AE141,B$133:B$156)</f>
        <v>2638</v>
      </c>
      <c r="AG141" s="186">
        <f t="shared" si="174"/>
        <v>3065</v>
      </c>
      <c r="AH141" s="124">
        <f t="shared" si="174"/>
        <v>1224</v>
      </c>
      <c r="AI141" s="177">
        <f t="shared" si="174"/>
        <v>1105</v>
      </c>
      <c r="AJ141" s="123">
        <f t="shared" si="174"/>
        <v>666</v>
      </c>
      <c r="AK141" s="125">
        <f t="shared" si="174"/>
        <v>459</v>
      </c>
      <c r="AL141" s="124">
        <f t="shared" si="174"/>
        <v>2268</v>
      </c>
      <c r="AM141" s="177">
        <f t="shared" si="174"/>
        <v>2971</v>
      </c>
      <c r="AN141" s="123">
        <f t="shared" si="174"/>
        <v>374</v>
      </c>
      <c r="AO141" s="125">
        <f t="shared" si="174"/>
        <v>231</v>
      </c>
      <c r="AP141" s="124">
        <f t="shared" ref="AP141:AY143" si="175">SUMIF($A$9:$A$32,$AE141,L$133:L$156)</f>
        <v>689</v>
      </c>
      <c r="AQ141" s="123">
        <f t="shared" si="175"/>
        <v>803</v>
      </c>
      <c r="AR141" s="176">
        <f t="shared" si="175"/>
        <v>1755</v>
      </c>
      <c r="AS141" s="178">
        <f t="shared" si="175"/>
        <v>1741</v>
      </c>
      <c r="AT141" s="123">
        <f t="shared" si="175"/>
        <v>915</v>
      </c>
      <c r="AU141" s="125">
        <f t="shared" si="175"/>
        <v>898</v>
      </c>
      <c r="AV141" s="124">
        <f t="shared" si="175"/>
        <v>1289</v>
      </c>
      <c r="AW141" s="177">
        <f t="shared" si="175"/>
        <v>1428</v>
      </c>
      <c r="AX141" s="123">
        <f t="shared" si="175"/>
        <v>485</v>
      </c>
      <c r="AY141" s="125">
        <f t="shared" si="175"/>
        <v>242</v>
      </c>
      <c r="AZ141" s="124">
        <f t="shared" ref="AZ141:BE143" si="176">SUMIF($A$9:$A$32,$AE141,V$133:V$156)</f>
        <v>1548</v>
      </c>
      <c r="BA141" s="177">
        <f t="shared" si="176"/>
        <v>1162</v>
      </c>
      <c r="BB141" s="123">
        <f t="shared" si="176"/>
        <v>1540</v>
      </c>
      <c r="BC141" s="125">
        <f t="shared" si="176"/>
        <v>478</v>
      </c>
      <c r="BD141" s="183">
        <f t="shared" si="176"/>
        <v>3318</v>
      </c>
      <c r="BE141" s="184">
        <f t="shared" si="176"/>
        <v>3243</v>
      </c>
      <c r="BF141" s="167">
        <f>AF141+AH141+AJ141+AL141+AN141+AP141+AR141+AT141+AV141+AX141+AZ141+BB141+BD141</f>
        <v>18709</v>
      </c>
      <c r="BG141" s="168">
        <f>AG141+AI141+AK141+AM141+AO141+AQ141+AS141+AU141+AW141+AY141+BA141+BC141+BE141</f>
        <v>17826</v>
      </c>
      <c r="BI141" s="143" t="s">
        <v>29</v>
      </c>
      <c r="BJ141" s="126">
        <f t="shared" ref="BJ141:CK141" si="177">B141/B157</f>
        <v>7.0919214613656342E-2</v>
      </c>
      <c r="BK141" s="127">
        <f t="shared" si="177"/>
        <v>4.943295530353569E-2</v>
      </c>
      <c r="BL141" s="128">
        <f t="shared" si="177"/>
        <v>6.8120416827479741E-2</v>
      </c>
      <c r="BM141" s="129">
        <f t="shared" si="177"/>
        <v>5.4338169973349129E-2</v>
      </c>
      <c r="BN141" s="126">
        <f t="shared" si="177"/>
        <v>5.9263286665760501E-2</v>
      </c>
      <c r="BO141" s="127">
        <f t="shared" si="177"/>
        <v>4.3380281690140847E-2</v>
      </c>
      <c r="BP141" s="128">
        <f t="shared" si="177"/>
        <v>6.6821379894647662E-2</v>
      </c>
      <c r="BQ141" s="129">
        <f t="shared" si="177"/>
        <v>5.5243524184759828E-2</v>
      </c>
      <c r="BR141" s="126">
        <f t="shared" si="177"/>
        <v>4.5790251107828653E-2</v>
      </c>
      <c r="BS141" s="127">
        <f t="shared" si="177"/>
        <v>8.660167762412152E-2</v>
      </c>
      <c r="BT141" s="128">
        <f t="shared" si="177"/>
        <v>4.1786743515850142E-2</v>
      </c>
      <c r="BU141" s="126">
        <f t="shared" si="177"/>
        <v>7.4459625533145377E-2</v>
      </c>
      <c r="BV141" s="130">
        <f t="shared" si="177"/>
        <v>5.8987682832948425E-2</v>
      </c>
      <c r="BW141" s="131">
        <f t="shared" si="177"/>
        <v>6.6491688538932628E-2</v>
      </c>
      <c r="BX141" s="126">
        <f t="shared" si="177"/>
        <v>6.7051249895493686E-2</v>
      </c>
      <c r="BY141" s="127">
        <f t="shared" si="177"/>
        <v>5.078567957233112E-2</v>
      </c>
      <c r="BZ141" s="128">
        <f t="shared" si="177"/>
        <v>7.1622207764042503E-2</v>
      </c>
      <c r="CA141" s="129">
        <f t="shared" si="177"/>
        <v>5.3155201819215465E-2</v>
      </c>
      <c r="CB141" s="126">
        <f t="shared" si="177"/>
        <v>5.2597819114817188E-2</v>
      </c>
      <c r="CC141" s="127">
        <f t="shared" si="177"/>
        <v>5.8565153733528552E-2</v>
      </c>
      <c r="CD141" s="128">
        <f t="shared" si="177"/>
        <v>4.78236914600551E-2</v>
      </c>
      <c r="CE141" s="129">
        <f t="shared" si="177"/>
        <v>8.1438229870928094E-2</v>
      </c>
      <c r="CF141" s="126">
        <f t="shared" si="177"/>
        <v>5.0551820372954456E-2</v>
      </c>
      <c r="CG141" s="127">
        <f t="shared" si="177"/>
        <v>5.6188925081433222E-2</v>
      </c>
      <c r="CH141" s="128">
        <f t="shared" si="177"/>
        <v>6.7501085226450583E-2</v>
      </c>
      <c r="CI141" s="126">
        <f t="shared" si="177"/>
        <v>6.2198296560264869E-2</v>
      </c>
      <c r="CJ141" s="132">
        <f t="shared" si="177"/>
        <v>6.3343928030809432E-2</v>
      </c>
      <c r="CK141" s="133">
        <f t="shared" si="177"/>
        <v>6.0292739389384849E-2</v>
      </c>
    </row>
    <row r="142" spans="1:89" x14ac:dyDescent="0.2">
      <c r="A142" s="244" t="s">
        <v>31</v>
      </c>
      <c r="B142" s="206">
        <v>3094</v>
      </c>
      <c r="C142" s="190">
        <v>2194</v>
      </c>
      <c r="D142" s="191">
        <v>1274</v>
      </c>
      <c r="E142" s="192">
        <v>733</v>
      </c>
      <c r="F142" s="189">
        <v>565</v>
      </c>
      <c r="G142" s="193">
        <v>343</v>
      </c>
      <c r="H142" s="191">
        <v>2071</v>
      </c>
      <c r="I142" s="192">
        <v>2249</v>
      </c>
      <c r="J142" s="189">
        <v>263</v>
      </c>
      <c r="K142" s="190">
        <v>368</v>
      </c>
      <c r="L142" s="191">
        <v>444</v>
      </c>
      <c r="M142" s="189">
        <v>1332</v>
      </c>
      <c r="N142" s="194">
        <v>1355</v>
      </c>
      <c r="O142" s="207">
        <v>2068</v>
      </c>
      <c r="P142" s="189">
        <v>938</v>
      </c>
      <c r="Q142" s="190">
        <v>793</v>
      </c>
      <c r="R142" s="191">
        <v>1445</v>
      </c>
      <c r="S142" s="192">
        <v>1095</v>
      </c>
      <c r="T142" s="198">
        <v>302</v>
      </c>
      <c r="U142" s="189">
        <v>321</v>
      </c>
      <c r="V142" s="191">
        <v>1039</v>
      </c>
      <c r="W142" s="208">
        <v>1626</v>
      </c>
      <c r="X142" s="189">
        <v>1132</v>
      </c>
      <c r="Y142" s="193">
        <v>496</v>
      </c>
      <c r="Z142" s="191">
        <v>3000</v>
      </c>
      <c r="AA142" s="189">
        <v>2438</v>
      </c>
      <c r="AB142" s="169">
        <f t="shared" si="169"/>
        <v>16922</v>
      </c>
      <c r="AC142" s="170">
        <f t="shared" si="164"/>
        <v>16056</v>
      </c>
      <c r="AE142" s="250" t="str">
        <f>$AE$18</f>
        <v>18:00 - 18:59</v>
      </c>
      <c r="AF142" s="123">
        <f t="shared" si="174"/>
        <v>2311</v>
      </c>
      <c r="AG142" s="190">
        <f t="shared" si="174"/>
        <v>3268</v>
      </c>
      <c r="AH142" s="191">
        <f t="shared" si="174"/>
        <v>941</v>
      </c>
      <c r="AI142" s="192">
        <f t="shared" si="174"/>
        <v>1484</v>
      </c>
      <c r="AJ142" s="189">
        <f t="shared" si="174"/>
        <v>520</v>
      </c>
      <c r="AK142" s="193">
        <f t="shared" si="174"/>
        <v>442</v>
      </c>
      <c r="AL142" s="191">
        <f t="shared" si="174"/>
        <v>1936</v>
      </c>
      <c r="AM142" s="192">
        <f t="shared" si="174"/>
        <v>3412</v>
      </c>
      <c r="AN142" s="189">
        <f t="shared" si="174"/>
        <v>306</v>
      </c>
      <c r="AO142" s="193">
        <f t="shared" si="174"/>
        <v>205</v>
      </c>
      <c r="AP142" s="191">
        <f t="shared" si="175"/>
        <v>576</v>
      </c>
      <c r="AQ142" s="189">
        <f t="shared" si="175"/>
        <v>825</v>
      </c>
      <c r="AR142" s="194">
        <f t="shared" si="175"/>
        <v>1649</v>
      </c>
      <c r="AS142" s="195">
        <f t="shared" si="175"/>
        <v>1853</v>
      </c>
      <c r="AT142" s="189">
        <f t="shared" si="175"/>
        <v>800</v>
      </c>
      <c r="AU142" s="193">
        <f t="shared" si="175"/>
        <v>926</v>
      </c>
      <c r="AV142" s="191">
        <f t="shared" si="175"/>
        <v>1023</v>
      </c>
      <c r="AW142" s="192">
        <f t="shared" si="175"/>
        <v>1539</v>
      </c>
      <c r="AX142" s="189">
        <f t="shared" si="175"/>
        <v>320</v>
      </c>
      <c r="AY142" s="193">
        <f t="shared" si="175"/>
        <v>252</v>
      </c>
      <c r="AZ142" s="191">
        <f t="shared" si="176"/>
        <v>1485</v>
      </c>
      <c r="BA142" s="192">
        <f t="shared" si="176"/>
        <v>1219</v>
      </c>
      <c r="BB142" s="189">
        <f t="shared" si="176"/>
        <v>1260</v>
      </c>
      <c r="BC142" s="193">
        <f t="shared" si="176"/>
        <v>508</v>
      </c>
      <c r="BD142" s="191">
        <f t="shared" si="176"/>
        <v>2832</v>
      </c>
      <c r="BE142" s="189">
        <f t="shared" si="176"/>
        <v>3623</v>
      </c>
      <c r="BF142" s="169">
        <f>SUM(AF142,AH142,AJ142,AL142,AN142,AP142,AR142,AT142,AV142,AX142,AZ142,BB142,BD142)</f>
        <v>15959</v>
      </c>
      <c r="BG142" s="170">
        <f>SUM(AG142,AI142,AK142,AM142,AO142,AQ142,AS142,AU142,AW142,AY142,BA142,BC142,BE142)</f>
        <v>19556</v>
      </c>
      <c r="BI142" s="134" t="s">
        <v>31</v>
      </c>
      <c r="BJ142" s="126">
        <f t="shared" ref="BJ142:CK142" si="178">B142/B157</f>
        <v>7.5559245872814304E-2</v>
      </c>
      <c r="BK142" s="127">
        <f t="shared" si="178"/>
        <v>7.3182121414276186E-2</v>
      </c>
      <c r="BL142" s="128">
        <f t="shared" si="178"/>
        <v>8.1950340923710285E-2</v>
      </c>
      <c r="BM142" s="129">
        <f t="shared" si="178"/>
        <v>5.4264139769025763E-2</v>
      </c>
      <c r="BN142" s="126">
        <f t="shared" si="178"/>
        <v>7.6797607720538258E-2</v>
      </c>
      <c r="BO142" s="127">
        <f t="shared" si="178"/>
        <v>6.4413145539906097E-2</v>
      </c>
      <c r="BP142" s="128">
        <f t="shared" si="178"/>
        <v>7.6288355987770284E-2</v>
      </c>
      <c r="BQ142" s="129">
        <f t="shared" si="178"/>
        <v>6.2844049515187073E-2</v>
      </c>
      <c r="BR142" s="126">
        <f t="shared" si="178"/>
        <v>7.7695716395864103E-2</v>
      </c>
      <c r="BS142" s="127">
        <f t="shared" si="178"/>
        <v>8.3427794150986168E-2</v>
      </c>
      <c r="BT142" s="128">
        <f t="shared" si="178"/>
        <v>7.1085494716618638E-2</v>
      </c>
      <c r="BU142" s="126">
        <f t="shared" si="178"/>
        <v>9.6291476903057907E-2</v>
      </c>
      <c r="BV142" s="130">
        <f t="shared" si="178"/>
        <v>6.5194380292532716E-2</v>
      </c>
      <c r="BW142" s="131">
        <f t="shared" si="178"/>
        <v>7.8664080033474082E-2</v>
      </c>
      <c r="BX142" s="126">
        <f t="shared" si="178"/>
        <v>7.842153666081432E-2</v>
      </c>
      <c r="BY142" s="127">
        <f t="shared" si="178"/>
        <v>6.4231329985420374E-2</v>
      </c>
      <c r="BZ142" s="128">
        <f t="shared" si="178"/>
        <v>7.8345261331598345E-2</v>
      </c>
      <c r="CA142" s="129">
        <f t="shared" si="178"/>
        <v>6.2251279135872653E-2</v>
      </c>
      <c r="CB142" s="126">
        <f t="shared" si="178"/>
        <v>6.4571306392986957E-2</v>
      </c>
      <c r="CC142" s="127">
        <f t="shared" si="178"/>
        <v>6.71407655302238E-2</v>
      </c>
      <c r="CD142" s="128">
        <f t="shared" si="178"/>
        <v>5.7245179063360879E-2</v>
      </c>
      <c r="CE142" s="129">
        <f t="shared" si="178"/>
        <v>8.328211432083589E-2</v>
      </c>
      <c r="CF142" s="126">
        <f t="shared" si="178"/>
        <v>7.1800076113154893E-2</v>
      </c>
      <c r="CG142" s="127">
        <f t="shared" si="178"/>
        <v>5.7701256398324803E-2</v>
      </c>
      <c r="CH142" s="128">
        <f t="shared" si="178"/>
        <v>7.2348430039068157E-2</v>
      </c>
      <c r="CI142" s="126">
        <f t="shared" si="178"/>
        <v>6.1617004069047437E-2</v>
      </c>
      <c r="CJ142" s="132">
        <f t="shared" si="178"/>
        <v>7.2978346278414846E-2</v>
      </c>
      <c r="CK142" s="133">
        <f t="shared" si="178"/>
        <v>6.9345288226071861E-2</v>
      </c>
    </row>
    <row r="143" spans="1:89" ht="13.5" thickBot="1" x14ac:dyDescent="0.25">
      <c r="A143" s="245" t="s">
        <v>33</v>
      </c>
      <c r="B143" s="203">
        <v>2699</v>
      </c>
      <c r="C143" s="197">
        <v>2161</v>
      </c>
      <c r="D143" s="198">
        <v>1059</v>
      </c>
      <c r="E143" s="199">
        <v>820</v>
      </c>
      <c r="F143" s="196">
        <v>497</v>
      </c>
      <c r="G143" s="200">
        <v>429</v>
      </c>
      <c r="H143" s="198">
        <v>1976</v>
      </c>
      <c r="I143" s="199">
        <v>2564</v>
      </c>
      <c r="J143" s="196">
        <v>227</v>
      </c>
      <c r="K143" s="197">
        <v>297</v>
      </c>
      <c r="L143" s="198">
        <v>423</v>
      </c>
      <c r="M143" s="196">
        <v>1130</v>
      </c>
      <c r="N143" s="201">
        <v>1369</v>
      </c>
      <c r="O143" s="204">
        <v>1923</v>
      </c>
      <c r="P143" s="196">
        <v>834</v>
      </c>
      <c r="Q143" s="197">
        <v>825</v>
      </c>
      <c r="R143" s="198">
        <v>1459</v>
      </c>
      <c r="S143" s="199">
        <v>1150</v>
      </c>
      <c r="T143" s="196">
        <v>304</v>
      </c>
      <c r="U143" s="200">
        <v>294</v>
      </c>
      <c r="V143" s="198">
        <v>1139</v>
      </c>
      <c r="W143" s="205">
        <v>1639</v>
      </c>
      <c r="X143" s="196">
        <v>937</v>
      </c>
      <c r="Y143" s="200">
        <v>481</v>
      </c>
      <c r="Z143" s="198">
        <v>2728</v>
      </c>
      <c r="AA143" s="196">
        <v>2661</v>
      </c>
      <c r="AB143" s="169">
        <f t="shared" si="169"/>
        <v>15651</v>
      </c>
      <c r="AC143" s="170">
        <f t="shared" si="164"/>
        <v>16374</v>
      </c>
      <c r="AE143" s="249" t="str">
        <f>$AE$19</f>
        <v>19:00 - 19:59</v>
      </c>
      <c r="AF143" s="123">
        <f t="shared" si="174"/>
        <v>2235</v>
      </c>
      <c r="AG143" s="197">
        <f t="shared" si="174"/>
        <v>2259</v>
      </c>
      <c r="AH143" s="198">
        <f t="shared" si="174"/>
        <v>677</v>
      </c>
      <c r="AI143" s="199">
        <f t="shared" si="174"/>
        <v>956</v>
      </c>
      <c r="AJ143" s="196">
        <f t="shared" si="174"/>
        <v>404</v>
      </c>
      <c r="AK143" s="200">
        <f t="shared" si="174"/>
        <v>298</v>
      </c>
      <c r="AL143" s="198">
        <f t="shared" si="174"/>
        <v>1675</v>
      </c>
      <c r="AM143" s="199">
        <f t="shared" si="174"/>
        <v>2514</v>
      </c>
      <c r="AN143" s="196">
        <f t="shared" si="174"/>
        <v>233</v>
      </c>
      <c r="AO143" s="200">
        <f t="shared" si="174"/>
        <v>138</v>
      </c>
      <c r="AP143" s="198">
        <f t="shared" si="175"/>
        <v>476</v>
      </c>
      <c r="AQ143" s="196">
        <f t="shared" si="175"/>
        <v>536</v>
      </c>
      <c r="AR143" s="201">
        <f t="shared" si="175"/>
        <v>1346</v>
      </c>
      <c r="AS143" s="202">
        <f t="shared" si="175"/>
        <v>1414</v>
      </c>
      <c r="AT143" s="196">
        <f t="shared" si="175"/>
        <v>564</v>
      </c>
      <c r="AU143" s="200">
        <f t="shared" si="175"/>
        <v>935</v>
      </c>
      <c r="AV143" s="198">
        <f t="shared" si="175"/>
        <v>890</v>
      </c>
      <c r="AW143" s="199">
        <f t="shared" si="175"/>
        <v>1269</v>
      </c>
      <c r="AX143" s="196">
        <f t="shared" si="175"/>
        <v>239</v>
      </c>
      <c r="AY143" s="200">
        <f t="shared" si="175"/>
        <v>197</v>
      </c>
      <c r="AZ143" s="198">
        <f t="shared" si="176"/>
        <v>1501</v>
      </c>
      <c r="BA143" s="199">
        <f t="shared" si="176"/>
        <v>908</v>
      </c>
      <c r="BB143" s="196">
        <f t="shared" si="176"/>
        <v>936</v>
      </c>
      <c r="BC143" s="200">
        <f t="shared" si="176"/>
        <v>442</v>
      </c>
      <c r="BD143" s="198">
        <f t="shared" si="176"/>
        <v>2377</v>
      </c>
      <c r="BE143" s="196">
        <f t="shared" si="176"/>
        <v>2833</v>
      </c>
      <c r="BF143" s="169">
        <f>SUM(AF143,AH143,AJ143,AL143,AN143,AP143,AR143,AT143,AV143,AX143,AZ143,BB143,BD143)</f>
        <v>13553</v>
      </c>
      <c r="BG143" s="170">
        <f>SUM(AG143,AI143,AK143,AM143,AO143,AQ143,AS143,AU143,AW143,AY143,BA143,BC143,BE143)</f>
        <v>14699</v>
      </c>
      <c r="BI143" s="143" t="s">
        <v>33</v>
      </c>
      <c r="BJ143" s="126">
        <f t="shared" ref="BJ143:CK143" si="179">B143/B157</f>
        <v>6.5912865097196446E-2</v>
      </c>
      <c r="BK143" s="127">
        <f t="shared" si="179"/>
        <v>7.2081387591727816E-2</v>
      </c>
      <c r="BL143" s="128">
        <f t="shared" si="179"/>
        <v>6.8120416827479741E-2</v>
      </c>
      <c r="BM143" s="129">
        <f t="shared" si="179"/>
        <v>6.0704767545158425E-2</v>
      </c>
      <c r="BN143" s="126">
        <f t="shared" si="179"/>
        <v>6.7554709800190293E-2</v>
      </c>
      <c r="BO143" s="127">
        <f t="shared" si="179"/>
        <v>8.0563380281690147E-2</v>
      </c>
      <c r="BP143" s="128">
        <f t="shared" si="179"/>
        <v>7.2788890116771657E-2</v>
      </c>
      <c r="BQ143" s="129">
        <f t="shared" si="179"/>
        <v>7.164612848240981E-2</v>
      </c>
      <c r="BR143" s="126">
        <f t="shared" si="179"/>
        <v>6.7060561299852287E-2</v>
      </c>
      <c r="BS143" s="127">
        <f t="shared" si="179"/>
        <v>6.7331670822942641E-2</v>
      </c>
      <c r="BT143" s="128">
        <f t="shared" si="179"/>
        <v>6.7723342939481262E-2</v>
      </c>
      <c r="BU143" s="126">
        <f t="shared" si="179"/>
        <v>8.1688715390732303E-2</v>
      </c>
      <c r="BV143" s="130">
        <f t="shared" si="179"/>
        <v>6.5867975365665896E-2</v>
      </c>
      <c r="BW143" s="131">
        <f t="shared" si="179"/>
        <v>7.3148465137509985E-2</v>
      </c>
      <c r="BX143" s="126">
        <f t="shared" si="179"/>
        <v>6.9726611487333834E-2</v>
      </c>
      <c r="BY143" s="127">
        <f t="shared" si="179"/>
        <v>6.6823262595172531E-2</v>
      </c>
      <c r="BZ143" s="128">
        <f t="shared" si="179"/>
        <v>7.9104315766644978E-2</v>
      </c>
      <c r="CA143" s="129">
        <f t="shared" si="179"/>
        <v>6.5378055713473562E-2</v>
      </c>
      <c r="CB143" s="126">
        <f t="shared" si="179"/>
        <v>6.4998930938635874E-2</v>
      </c>
      <c r="CC143" s="127">
        <f t="shared" si="179"/>
        <v>6.149341142020498E-2</v>
      </c>
      <c r="CD143" s="128">
        <f t="shared" si="179"/>
        <v>6.2754820936639116E-2</v>
      </c>
      <c r="CE143" s="129">
        <f t="shared" si="179"/>
        <v>8.3947961483302608E-2</v>
      </c>
      <c r="CF143" s="126">
        <f t="shared" si="179"/>
        <v>5.943168844348598E-2</v>
      </c>
      <c r="CG143" s="127">
        <f t="shared" si="179"/>
        <v>5.595625872498837E-2</v>
      </c>
      <c r="CH143" s="128">
        <f t="shared" si="179"/>
        <v>6.5788839048859307E-2</v>
      </c>
      <c r="CI143" s="126">
        <f t="shared" si="179"/>
        <v>6.7253013875199025E-2</v>
      </c>
      <c r="CJ143" s="132">
        <f t="shared" si="179"/>
        <v>6.7496991939692164E-2</v>
      </c>
      <c r="CK143" s="133">
        <f t="shared" si="179"/>
        <v>7.0718718822477614E-2</v>
      </c>
    </row>
    <row r="144" spans="1:89" ht="14.25" thickTop="1" thickBot="1" x14ac:dyDescent="0.25">
      <c r="A144" s="244" t="s">
        <v>35</v>
      </c>
      <c r="B144" s="206">
        <v>2374</v>
      </c>
      <c r="C144" s="190">
        <v>1987</v>
      </c>
      <c r="D144" s="191">
        <v>954</v>
      </c>
      <c r="E144" s="192">
        <v>824</v>
      </c>
      <c r="F144" s="189">
        <v>556</v>
      </c>
      <c r="G144" s="193">
        <v>396</v>
      </c>
      <c r="H144" s="191">
        <v>2018</v>
      </c>
      <c r="I144" s="192">
        <v>2455</v>
      </c>
      <c r="J144" s="189">
        <v>225</v>
      </c>
      <c r="K144" s="190">
        <v>234</v>
      </c>
      <c r="L144" s="191">
        <v>415</v>
      </c>
      <c r="M144" s="189">
        <v>1043</v>
      </c>
      <c r="N144" s="194">
        <v>1365</v>
      </c>
      <c r="O144" s="207">
        <v>1665</v>
      </c>
      <c r="P144" s="189">
        <v>881</v>
      </c>
      <c r="Q144" s="190">
        <v>754</v>
      </c>
      <c r="R144" s="191">
        <v>1325</v>
      </c>
      <c r="S144" s="192">
        <v>1039</v>
      </c>
      <c r="T144" s="189">
        <v>367</v>
      </c>
      <c r="U144" s="193">
        <v>223</v>
      </c>
      <c r="V144" s="191">
        <v>1245</v>
      </c>
      <c r="W144" s="208">
        <v>1419</v>
      </c>
      <c r="X144" s="189">
        <v>1030</v>
      </c>
      <c r="Y144" s="193">
        <v>549</v>
      </c>
      <c r="Z144" s="191">
        <v>2825</v>
      </c>
      <c r="AA144" s="189">
        <v>2748</v>
      </c>
      <c r="AB144" s="169">
        <f t="shared" si="169"/>
        <v>15580</v>
      </c>
      <c r="AC144" s="170">
        <f t="shared" si="164"/>
        <v>15336</v>
      </c>
      <c r="AE144" s="299" t="s">
        <v>26</v>
      </c>
      <c r="AF144" s="18">
        <f t="shared" ref="AF144:BG144" si="180">SUM(AF141:AF143)</f>
        <v>7184</v>
      </c>
      <c r="AG144" s="19">
        <f t="shared" si="180"/>
        <v>8592</v>
      </c>
      <c r="AH144" s="18">
        <f t="shared" si="180"/>
        <v>2842</v>
      </c>
      <c r="AI144" s="19">
        <f t="shared" si="180"/>
        <v>3545</v>
      </c>
      <c r="AJ144" s="18">
        <f t="shared" si="180"/>
        <v>1590</v>
      </c>
      <c r="AK144" s="19">
        <f t="shared" si="180"/>
        <v>1199</v>
      </c>
      <c r="AL144" s="18">
        <f t="shared" si="180"/>
        <v>5879</v>
      </c>
      <c r="AM144" s="19">
        <f t="shared" si="180"/>
        <v>8897</v>
      </c>
      <c r="AN144" s="18">
        <f t="shared" si="180"/>
        <v>913</v>
      </c>
      <c r="AO144" s="19">
        <f t="shared" si="180"/>
        <v>574</v>
      </c>
      <c r="AP144" s="18">
        <f t="shared" si="180"/>
        <v>1741</v>
      </c>
      <c r="AQ144" s="19">
        <f t="shared" si="180"/>
        <v>2164</v>
      </c>
      <c r="AR144" s="18">
        <f t="shared" si="180"/>
        <v>4750</v>
      </c>
      <c r="AS144" s="19">
        <f t="shared" si="180"/>
        <v>5008</v>
      </c>
      <c r="AT144" s="18">
        <f t="shared" si="180"/>
        <v>2279</v>
      </c>
      <c r="AU144" s="19">
        <f t="shared" si="180"/>
        <v>2759</v>
      </c>
      <c r="AV144" s="18">
        <f t="shared" si="180"/>
        <v>3202</v>
      </c>
      <c r="AW144" s="19">
        <f t="shared" si="180"/>
        <v>4236</v>
      </c>
      <c r="AX144" s="18">
        <f t="shared" si="180"/>
        <v>1044</v>
      </c>
      <c r="AY144" s="19">
        <f t="shared" si="180"/>
        <v>691</v>
      </c>
      <c r="AZ144" s="18">
        <f t="shared" si="180"/>
        <v>4534</v>
      </c>
      <c r="BA144" s="19">
        <f t="shared" si="180"/>
        <v>3289</v>
      </c>
      <c r="BB144" s="18">
        <f t="shared" si="180"/>
        <v>3736</v>
      </c>
      <c r="BC144" s="19">
        <f t="shared" si="180"/>
        <v>1428</v>
      </c>
      <c r="BD144" s="18">
        <f t="shared" si="180"/>
        <v>8527</v>
      </c>
      <c r="BE144" s="19">
        <f t="shared" si="180"/>
        <v>9699</v>
      </c>
      <c r="BF144" s="171">
        <f t="shared" si="180"/>
        <v>48221</v>
      </c>
      <c r="BG144" s="172">
        <f t="shared" si="180"/>
        <v>52081</v>
      </c>
      <c r="BI144" s="134" t="s">
        <v>35</v>
      </c>
      <c r="BJ144" s="126">
        <f t="shared" ref="BJ144:CK144" si="181">B144/B157</f>
        <v>5.7975969522320994E-2</v>
      </c>
      <c r="BK144" s="127">
        <f t="shared" si="181"/>
        <v>6.627751834556371E-2</v>
      </c>
      <c r="BL144" s="128">
        <f t="shared" si="181"/>
        <v>6.1366267850250872E-2</v>
      </c>
      <c r="BM144" s="129">
        <f t="shared" si="181"/>
        <v>6.1000888362451877E-2</v>
      </c>
      <c r="BN144" s="126">
        <f t="shared" si="181"/>
        <v>7.5574282995786321E-2</v>
      </c>
      <c r="BO144" s="127">
        <f t="shared" si="181"/>
        <v>7.4366197183098587E-2</v>
      </c>
      <c r="BP144" s="128">
        <f t="shared" si="181"/>
        <v>7.4336022396581575E-2</v>
      </c>
      <c r="BQ144" s="129">
        <f t="shared" si="181"/>
        <v>6.860032972867243E-2</v>
      </c>
      <c r="BR144" s="126">
        <f t="shared" si="181"/>
        <v>6.6469719350073855E-2</v>
      </c>
      <c r="BS144" s="127">
        <f t="shared" si="181"/>
        <v>5.3049195193833595E-2</v>
      </c>
      <c r="BT144" s="128">
        <f t="shared" si="181"/>
        <v>6.644252321485751E-2</v>
      </c>
      <c r="BU144" s="126">
        <f t="shared" si="181"/>
        <v>7.5399407214631675E-2</v>
      </c>
      <c r="BV144" s="130">
        <f t="shared" si="181"/>
        <v>6.5675519630484985E-2</v>
      </c>
      <c r="BW144" s="131">
        <f t="shared" si="181"/>
        <v>6.3334474495035945E-2</v>
      </c>
      <c r="BX144" s="126">
        <f t="shared" si="181"/>
        <v>7.3656048825349055E-2</v>
      </c>
      <c r="BY144" s="127">
        <f t="shared" si="181"/>
        <v>6.1072412117284952E-2</v>
      </c>
      <c r="BZ144" s="128">
        <f t="shared" si="181"/>
        <v>7.183908045977011E-2</v>
      </c>
      <c r="CA144" s="129">
        <f t="shared" si="181"/>
        <v>5.9067652075042637E-2</v>
      </c>
      <c r="CB144" s="126">
        <f t="shared" si="181"/>
        <v>7.8469104126576872E-2</v>
      </c>
      <c r="CC144" s="127">
        <f t="shared" si="181"/>
        <v>4.6642961723488807E-2</v>
      </c>
      <c r="CD144" s="128">
        <f t="shared" si="181"/>
        <v>6.8595041322314046E-2</v>
      </c>
      <c r="CE144" s="129">
        <f t="shared" si="181"/>
        <v>7.267977873386601E-2</v>
      </c>
      <c r="CF144" s="126">
        <f t="shared" si="181"/>
        <v>6.5330457947481921E-2</v>
      </c>
      <c r="CG144" s="127">
        <f t="shared" si="181"/>
        <v>6.386691484411354E-2</v>
      </c>
      <c r="CH144" s="128">
        <f t="shared" si="181"/>
        <v>6.8128104953455837E-2</v>
      </c>
      <c r="CI144" s="126">
        <f t="shared" si="181"/>
        <v>6.9451815907195388E-2</v>
      </c>
      <c r="CJ144" s="132">
        <f t="shared" si="181"/>
        <v>6.7190795119826466E-2</v>
      </c>
      <c r="CK144" s="133">
        <f t="shared" si="181"/>
        <v>6.6235634045530525E-2</v>
      </c>
    </row>
    <row r="145" spans="1:89" ht="13.5" thickTop="1" x14ac:dyDescent="0.2">
      <c r="A145" s="245" t="s">
        <v>36</v>
      </c>
      <c r="B145" s="203">
        <v>2216</v>
      </c>
      <c r="C145" s="197">
        <v>2342</v>
      </c>
      <c r="D145" s="198">
        <v>972</v>
      </c>
      <c r="E145" s="199">
        <v>920</v>
      </c>
      <c r="F145" s="196">
        <v>516</v>
      </c>
      <c r="G145" s="200">
        <v>303</v>
      </c>
      <c r="H145" s="198">
        <v>2177</v>
      </c>
      <c r="I145" s="199">
        <v>2740</v>
      </c>
      <c r="J145" s="196">
        <v>285</v>
      </c>
      <c r="K145" s="197">
        <v>221</v>
      </c>
      <c r="L145" s="198">
        <v>589</v>
      </c>
      <c r="M145" s="196">
        <v>900</v>
      </c>
      <c r="N145" s="201">
        <v>1624</v>
      </c>
      <c r="O145" s="204">
        <v>1748</v>
      </c>
      <c r="P145" s="196">
        <v>928</v>
      </c>
      <c r="Q145" s="197">
        <v>792</v>
      </c>
      <c r="R145" s="198">
        <v>1327</v>
      </c>
      <c r="S145" s="199">
        <v>1334</v>
      </c>
      <c r="T145" s="196">
        <v>429</v>
      </c>
      <c r="U145" s="200">
        <v>219</v>
      </c>
      <c r="V145" s="198">
        <v>1483</v>
      </c>
      <c r="W145" s="205">
        <v>1108</v>
      </c>
      <c r="X145" s="196">
        <v>1253</v>
      </c>
      <c r="Y145" s="200">
        <v>395</v>
      </c>
      <c r="Z145" s="198">
        <v>3064</v>
      </c>
      <c r="AA145" s="196">
        <v>3009</v>
      </c>
      <c r="AB145" s="169">
        <f t="shared" si="169"/>
        <v>16863</v>
      </c>
      <c r="AC145" s="170">
        <f t="shared" si="164"/>
        <v>16031</v>
      </c>
      <c r="BI145" s="143" t="s">
        <v>36</v>
      </c>
      <c r="BJ145" s="126">
        <f t="shared" ref="BJ145:CK145" si="182">B145/B157</f>
        <v>5.4117417212073853E-2</v>
      </c>
      <c r="BK145" s="127">
        <f t="shared" si="182"/>
        <v>7.8118745830553699E-2</v>
      </c>
      <c r="BL145" s="128">
        <f t="shared" si="182"/>
        <v>6.2524121960632964E-2</v>
      </c>
      <c r="BM145" s="129">
        <f t="shared" si="182"/>
        <v>6.8107787977494824E-2</v>
      </c>
      <c r="BN145" s="126">
        <f t="shared" si="182"/>
        <v>7.0137284219111057E-2</v>
      </c>
      <c r="BO145" s="127">
        <f t="shared" si="182"/>
        <v>5.6901408450704224E-2</v>
      </c>
      <c r="BP145" s="128">
        <f t="shared" si="182"/>
        <v>8.0193023170147718E-2</v>
      </c>
      <c r="BQ145" s="129">
        <f t="shared" si="182"/>
        <v>7.6564115460921567E-2</v>
      </c>
      <c r="BR145" s="126">
        <f t="shared" si="182"/>
        <v>8.4194977843426888E-2</v>
      </c>
      <c r="BS145" s="127">
        <f t="shared" si="182"/>
        <v>5.0102017683065062E-2</v>
      </c>
      <c r="BT145" s="128">
        <f t="shared" si="182"/>
        <v>9.4300352225424267E-2</v>
      </c>
      <c r="BU145" s="126">
        <f t="shared" si="182"/>
        <v>6.5061808718282363E-2</v>
      </c>
      <c r="BV145" s="130">
        <f t="shared" si="182"/>
        <v>7.8137028483448806E-2</v>
      </c>
      <c r="BW145" s="131">
        <f t="shared" si="182"/>
        <v>6.6491688538932628E-2</v>
      </c>
      <c r="BX145" s="126">
        <f t="shared" si="182"/>
        <v>7.7585486163364262E-2</v>
      </c>
      <c r="BY145" s="127">
        <f t="shared" si="182"/>
        <v>6.4150332091365628E-2</v>
      </c>
      <c r="BZ145" s="128">
        <f t="shared" si="182"/>
        <v>7.1947516807633921E-2</v>
      </c>
      <c r="CA145" s="129">
        <f t="shared" si="182"/>
        <v>7.5838544627629331E-2</v>
      </c>
      <c r="CB145" s="126">
        <f t="shared" si="182"/>
        <v>9.1725465041693391E-2</v>
      </c>
      <c r="CC145" s="127">
        <f t="shared" si="182"/>
        <v>4.580631667015269E-2</v>
      </c>
      <c r="CD145" s="128">
        <f t="shared" si="182"/>
        <v>8.1707988980716253E-2</v>
      </c>
      <c r="CE145" s="129">
        <f t="shared" si="182"/>
        <v>5.6750665847162464E-2</v>
      </c>
      <c r="CF145" s="126">
        <f t="shared" si="182"/>
        <v>7.9474819231257141E-2</v>
      </c>
      <c r="CG145" s="127">
        <f t="shared" si="182"/>
        <v>4.5951605397859467E-2</v>
      </c>
      <c r="CH145" s="128">
        <f t="shared" si="182"/>
        <v>7.3891863213234946E-2</v>
      </c>
      <c r="CI145" s="126">
        <f t="shared" si="182"/>
        <v>7.6048222003184465E-2</v>
      </c>
      <c r="CJ145" s="132">
        <f t="shared" si="182"/>
        <v>7.2723901033737715E-2</v>
      </c>
      <c r="CK145" s="133">
        <f t="shared" si="182"/>
        <v>6.9237314122580843E-2</v>
      </c>
    </row>
    <row r="146" spans="1:89" x14ac:dyDescent="0.2">
      <c r="A146" s="244" t="s">
        <v>37</v>
      </c>
      <c r="B146" s="206">
        <v>2480</v>
      </c>
      <c r="C146" s="190">
        <v>2300</v>
      </c>
      <c r="D146" s="191">
        <v>1098</v>
      </c>
      <c r="E146" s="192">
        <v>1087</v>
      </c>
      <c r="F146" s="189">
        <v>619</v>
      </c>
      <c r="G146" s="193">
        <v>390</v>
      </c>
      <c r="H146" s="191">
        <v>2241</v>
      </c>
      <c r="I146" s="192">
        <v>3228</v>
      </c>
      <c r="J146" s="189">
        <v>356</v>
      </c>
      <c r="K146" s="190">
        <v>195</v>
      </c>
      <c r="L146" s="191">
        <v>656</v>
      </c>
      <c r="M146" s="189">
        <v>904</v>
      </c>
      <c r="N146" s="194">
        <v>1927</v>
      </c>
      <c r="O146" s="207">
        <v>1751</v>
      </c>
      <c r="P146" s="189">
        <v>872</v>
      </c>
      <c r="Q146" s="190">
        <v>841</v>
      </c>
      <c r="R146" s="191">
        <v>1476</v>
      </c>
      <c r="S146" s="192">
        <v>1495</v>
      </c>
      <c r="T146" s="189">
        <v>503</v>
      </c>
      <c r="U146" s="193">
        <v>225</v>
      </c>
      <c r="V146" s="191">
        <v>1799</v>
      </c>
      <c r="W146" s="208">
        <v>1266</v>
      </c>
      <c r="X146" s="189">
        <v>1487</v>
      </c>
      <c r="Y146" s="193">
        <v>488</v>
      </c>
      <c r="Z146" s="191">
        <v>3515</v>
      </c>
      <c r="AA146" s="189">
        <v>2958</v>
      </c>
      <c r="AB146" s="169">
        <f t="shared" si="169"/>
        <v>19029</v>
      </c>
      <c r="AC146" s="170">
        <f t="shared" si="164"/>
        <v>17128</v>
      </c>
      <c r="BI146" s="134" t="s">
        <v>37</v>
      </c>
      <c r="BJ146" s="126">
        <f t="shared" ref="BJ146:CK146" si="183">B146/B157</f>
        <v>6.0564618540588061E-2</v>
      </c>
      <c r="BK146" s="127">
        <f t="shared" si="183"/>
        <v>7.6717811874583056E-2</v>
      </c>
      <c r="BL146" s="128">
        <f t="shared" si="183"/>
        <v>7.0629100733307609E-2</v>
      </c>
      <c r="BM146" s="129">
        <f t="shared" si="183"/>
        <v>8.0470832099496598E-2</v>
      </c>
      <c r="BN146" s="126">
        <f t="shared" si="183"/>
        <v>8.4137556069049879E-2</v>
      </c>
      <c r="BO146" s="127">
        <f t="shared" si="183"/>
        <v>7.3239436619718309E-2</v>
      </c>
      <c r="BP146" s="128">
        <f t="shared" si="183"/>
        <v>8.2550558072715219E-2</v>
      </c>
      <c r="BQ146" s="129">
        <f t="shared" si="183"/>
        <v>9.0200352083158686E-2</v>
      </c>
      <c r="BR146" s="126">
        <f t="shared" si="183"/>
        <v>0.10516986706056131</v>
      </c>
      <c r="BS146" s="127">
        <f t="shared" si="183"/>
        <v>4.4207662661528001E-2</v>
      </c>
      <c r="BT146" s="128">
        <f t="shared" si="183"/>
        <v>0.10502721741914825</v>
      </c>
      <c r="BU146" s="126">
        <f t="shared" si="183"/>
        <v>6.5350972312585839E-2</v>
      </c>
      <c r="BV146" s="130">
        <f t="shared" si="183"/>
        <v>9.2715550423402612E-2</v>
      </c>
      <c r="BW146" s="131">
        <f t="shared" si="183"/>
        <v>6.6605804709193958E-2</v>
      </c>
      <c r="BX146" s="126">
        <f t="shared" si="183"/>
        <v>7.2903603377644011E-2</v>
      </c>
      <c r="BY146" s="127">
        <f t="shared" si="183"/>
        <v>6.8119228900048595E-2</v>
      </c>
      <c r="BZ146" s="128">
        <f t="shared" si="183"/>
        <v>8.0026024723487313E-2</v>
      </c>
      <c r="CA146" s="129">
        <f t="shared" si="183"/>
        <v>8.4991472427515632E-2</v>
      </c>
      <c r="CB146" s="126">
        <f t="shared" si="183"/>
        <v>0.10754757323070344</v>
      </c>
      <c r="CC146" s="127">
        <f t="shared" si="183"/>
        <v>4.7061284250156869E-2</v>
      </c>
      <c r="CD146" s="128">
        <f t="shared" si="183"/>
        <v>9.9118457300275478E-2</v>
      </c>
      <c r="CE146" s="129">
        <f t="shared" si="183"/>
        <v>6.4843269821757837E-2</v>
      </c>
      <c r="CF146" s="126">
        <f t="shared" si="183"/>
        <v>9.4316884434859818E-2</v>
      </c>
      <c r="CG146" s="127">
        <f t="shared" si="183"/>
        <v>5.6770590972545373E-2</v>
      </c>
      <c r="CH146" s="128">
        <f t="shared" si="183"/>
        <v>8.4768243862441514E-2</v>
      </c>
      <c r="CI146" s="126">
        <f t="shared" si="183"/>
        <v>7.4759269087876265E-2</v>
      </c>
      <c r="CJ146" s="132">
        <f t="shared" si="183"/>
        <v>8.2065060355274569E-2</v>
      </c>
      <c r="CK146" s="133">
        <f t="shared" si="183"/>
        <v>7.3975217783766742E-2</v>
      </c>
    </row>
    <row r="147" spans="1:89" x14ac:dyDescent="0.2">
      <c r="A147" s="245" t="s">
        <v>30</v>
      </c>
      <c r="B147" s="203">
        <v>2638</v>
      </c>
      <c r="C147" s="197">
        <v>3065</v>
      </c>
      <c r="D147" s="198">
        <v>1224</v>
      </c>
      <c r="E147" s="199">
        <v>1105</v>
      </c>
      <c r="F147" s="196">
        <v>666</v>
      </c>
      <c r="G147" s="200">
        <v>459</v>
      </c>
      <c r="H147" s="198">
        <v>2268</v>
      </c>
      <c r="I147" s="199">
        <v>2971</v>
      </c>
      <c r="J147" s="196">
        <v>374</v>
      </c>
      <c r="K147" s="197">
        <v>231</v>
      </c>
      <c r="L147" s="198">
        <v>689</v>
      </c>
      <c r="M147" s="196">
        <v>803</v>
      </c>
      <c r="N147" s="201">
        <v>1755</v>
      </c>
      <c r="O147" s="204">
        <v>1741</v>
      </c>
      <c r="P147" s="196">
        <v>915</v>
      </c>
      <c r="Q147" s="197">
        <v>898</v>
      </c>
      <c r="R147" s="198">
        <v>1289</v>
      </c>
      <c r="S147" s="199">
        <v>1428</v>
      </c>
      <c r="T147" s="196">
        <v>485</v>
      </c>
      <c r="U147" s="200">
        <v>242</v>
      </c>
      <c r="V147" s="198">
        <v>1548</v>
      </c>
      <c r="W147" s="205">
        <v>1162</v>
      </c>
      <c r="X147" s="196">
        <v>1540</v>
      </c>
      <c r="Y147" s="200">
        <v>478</v>
      </c>
      <c r="Z147" s="198">
        <v>3318</v>
      </c>
      <c r="AA147" s="196">
        <v>3243</v>
      </c>
      <c r="AB147" s="169">
        <f t="shared" si="169"/>
        <v>18709</v>
      </c>
      <c r="AC147" s="170">
        <f t="shared" si="164"/>
        <v>17826</v>
      </c>
      <c r="BI147" s="143" t="s">
        <v>30</v>
      </c>
      <c r="BJ147" s="126">
        <f t="shared" ref="BJ147:CK147" si="184">B147/B157</f>
        <v>6.442317085083521E-2</v>
      </c>
      <c r="BK147" s="127">
        <f t="shared" si="184"/>
        <v>0.10223482321547699</v>
      </c>
      <c r="BL147" s="128">
        <f t="shared" si="184"/>
        <v>7.8734079505982241E-2</v>
      </c>
      <c r="BM147" s="129">
        <f t="shared" si="184"/>
        <v>8.1803375777317139E-2</v>
      </c>
      <c r="BN147" s="126">
        <f t="shared" si="184"/>
        <v>9.0526029631643329E-2</v>
      </c>
      <c r="BO147" s="127">
        <f t="shared" si="184"/>
        <v>8.6197183098591548E-2</v>
      </c>
      <c r="BP147" s="128">
        <f t="shared" si="184"/>
        <v>8.3545143109735889E-2</v>
      </c>
      <c r="BQ147" s="129">
        <f t="shared" si="184"/>
        <v>8.3018973370218241E-2</v>
      </c>
      <c r="BR147" s="126">
        <f t="shared" si="184"/>
        <v>0.11048744460856721</v>
      </c>
      <c r="BS147" s="127">
        <f t="shared" si="184"/>
        <v>5.2369077306733167E-2</v>
      </c>
      <c r="BT147" s="128">
        <f t="shared" si="184"/>
        <v>0.11031059878322126</v>
      </c>
      <c r="BU147" s="126">
        <f t="shared" si="184"/>
        <v>5.8049591556423044E-2</v>
      </c>
      <c r="BV147" s="130">
        <f t="shared" si="184"/>
        <v>8.4439953810623553E-2</v>
      </c>
      <c r="BW147" s="131">
        <f t="shared" si="184"/>
        <v>6.6225417474989542E-2</v>
      </c>
      <c r="BX147" s="126">
        <f t="shared" si="184"/>
        <v>7.6498620516679203E-2</v>
      </c>
      <c r="BY147" s="127">
        <f t="shared" si="184"/>
        <v>7.2736108861169615E-2</v>
      </c>
      <c r="BZ147" s="128">
        <f t="shared" si="184"/>
        <v>6.9887226198221644E-2</v>
      </c>
      <c r="CA147" s="129">
        <f t="shared" si="184"/>
        <v>8.1182490051165429E-2</v>
      </c>
      <c r="CB147" s="126">
        <f t="shared" si="184"/>
        <v>0.10369895231986316</v>
      </c>
      <c r="CC147" s="127">
        <f t="shared" si="184"/>
        <v>5.0617025726835393E-2</v>
      </c>
      <c r="CD147" s="128">
        <f t="shared" si="184"/>
        <v>8.528925619834711E-2</v>
      </c>
      <c r="CE147" s="129">
        <f t="shared" si="184"/>
        <v>5.9516492522024178E-2</v>
      </c>
      <c r="CF147" s="126">
        <f t="shared" si="184"/>
        <v>9.7678548775846766E-2</v>
      </c>
      <c r="CG147" s="127">
        <f t="shared" si="184"/>
        <v>5.5607259190321078E-2</v>
      </c>
      <c r="CH147" s="128">
        <f t="shared" si="184"/>
        <v>8.0017363623209381E-2</v>
      </c>
      <c r="CI147" s="126">
        <f t="shared" si="184"/>
        <v>8.1962241261657437E-2</v>
      </c>
      <c r="CJ147" s="132">
        <f t="shared" si="184"/>
        <v>8.0685018350246038E-2</v>
      </c>
      <c r="CK147" s="133">
        <f t="shared" si="184"/>
        <v>7.6989854753235984E-2</v>
      </c>
    </row>
    <row r="148" spans="1:89" x14ac:dyDescent="0.2">
      <c r="A148" s="244" t="s">
        <v>32</v>
      </c>
      <c r="B148" s="206">
        <v>2311</v>
      </c>
      <c r="C148" s="190">
        <v>3268</v>
      </c>
      <c r="D148" s="191">
        <v>941</v>
      </c>
      <c r="E148" s="192">
        <v>1484</v>
      </c>
      <c r="F148" s="189">
        <v>520</v>
      </c>
      <c r="G148" s="193">
        <v>442</v>
      </c>
      <c r="H148" s="191">
        <v>1936</v>
      </c>
      <c r="I148" s="192">
        <v>3412</v>
      </c>
      <c r="J148" s="189">
        <v>306</v>
      </c>
      <c r="K148" s="190">
        <v>205</v>
      </c>
      <c r="L148" s="191">
        <v>576</v>
      </c>
      <c r="M148" s="189">
        <v>825</v>
      </c>
      <c r="N148" s="194">
        <v>1649</v>
      </c>
      <c r="O148" s="207">
        <v>1853</v>
      </c>
      <c r="P148" s="189">
        <v>800</v>
      </c>
      <c r="Q148" s="190">
        <v>926</v>
      </c>
      <c r="R148" s="191">
        <v>1023</v>
      </c>
      <c r="S148" s="192">
        <v>1539</v>
      </c>
      <c r="T148" s="189">
        <v>320</v>
      </c>
      <c r="U148" s="193">
        <v>252</v>
      </c>
      <c r="V148" s="191">
        <v>1485</v>
      </c>
      <c r="W148" s="208">
        <v>1219</v>
      </c>
      <c r="X148" s="189">
        <v>1260</v>
      </c>
      <c r="Y148" s="193">
        <v>508</v>
      </c>
      <c r="Z148" s="191">
        <v>2832</v>
      </c>
      <c r="AA148" s="189">
        <v>3623</v>
      </c>
      <c r="AB148" s="169">
        <f t="shared" si="169"/>
        <v>15959</v>
      </c>
      <c r="AC148" s="170">
        <f t="shared" si="164"/>
        <v>19556</v>
      </c>
      <c r="BI148" s="134" t="s">
        <v>32</v>
      </c>
      <c r="BJ148" s="126">
        <f t="shared" ref="BJ148:CK148" si="185">B148/B157</f>
        <v>5.6437432841652826E-2</v>
      </c>
      <c r="BK148" s="127">
        <f t="shared" si="185"/>
        <v>0.10900600400266845</v>
      </c>
      <c r="BL148" s="128">
        <f t="shared" si="185"/>
        <v>6.053003988164158E-2</v>
      </c>
      <c r="BM148" s="129">
        <f t="shared" si="185"/>
        <v>0.10986082321587208</v>
      </c>
      <c r="BN148" s="126">
        <f t="shared" si="185"/>
        <v>7.0680984096778574E-2</v>
      </c>
      <c r="BO148" s="127">
        <f t="shared" si="185"/>
        <v>8.3004694835680751E-2</v>
      </c>
      <c r="BP148" s="128">
        <f t="shared" si="185"/>
        <v>7.131543080266696E-2</v>
      </c>
      <c r="BQ148" s="129">
        <f t="shared" si="185"/>
        <v>9.5341883924330059E-2</v>
      </c>
      <c r="BR148" s="126">
        <f t="shared" si="185"/>
        <v>9.0398818316100443E-2</v>
      </c>
      <c r="BS148" s="127">
        <f t="shared" si="185"/>
        <v>4.6474722285196099E-2</v>
      </c>
      <c r="BT148" s="128">
        <f t="shared" si="185"/>
        <v>9.2219020172910657E-2</v>
      </c>
      <c r="BU148" s="126">
        <f t="shared" si="185"/>
        <v>5.9639991325092172E-2</v>
      </c>
      <c r="BV148" s="130">
        <f t="shared" si="185"/>
        <v>7.9339876828329478E-2</v>
      </c>
      <c r="BW148" s="131">
        <f t="shared" si="185"/>
        <v>7.0485754498079048E-2</v>
      </c>
      <c r="BX148" s="126">
        <f t="shared" si="185"/>
        <v>6.6884039796003672E-2</v>
      </c>
      <c r="BY148" s="127">
        <f t="shared" si="185"/>
        <v>7.5004049894702732E-2</v>
      </c>
      <c r="BZ148" s="128">
        <f t="shared" si="185"/>
        <v>5.546519193233572E-2</v>
      </c>
      <c r="CA148" s="129">
        <f t="shared" si="185"/>
        <v>8.7492893689596368E-2</v>
      </c>
      <c r="CB148" s="126">
        <f t="shared" si="185"/>
        <v>6.8419927303827247E-2</v>
      </c>
      <c r="CC148" s="127">
        <f t="shared" si="185"/>
        <v>5.2708638360175697E-2</v>
      </c>
      <c r="CD148" s="128">
        <f t="shared" si="185"/>
        <v>8.1818181818181818E-2</v>
      </c>
      <c r="CE148" s="129">
        <f t="shared" si="185"/>
        <v>6.2435976234378202E-2</v>
      </c>
      <c r="CF148" s="126">
        <f t="shared" si="185"/>
        <v>7.9918812634783717E-2</v>
      </c>
      <c r="CG148" s="127">
        <f t="shared" si="185"/>
        <v>5.9097254536993951E-2</v>
      </c>
      <c r="CH148" s="128">
        <f t="shared" si="185"/>
        <v>6.8296917956880338E-2</v>
      </c>
      <c r="CI148" s="126">
        <f t="shared" si="185"/>
        <v>9.1566204160032347E-2</v>
      </c>
      <c r="CJ148" s="132">
        <f t="shared" si="185"/>
        <v>6.8825282369532129E-2</v>
      </c>
      <c r="CK148" s="133">
        <f t="shared" si="185"/>
        <v>8.4461662714814478E-2</v>
      </c>
    </row>
    <row r="149" spans="1:89" x14ac:dyDescent="0.2">
      <c r="A149" s="245" t="s">
        <v>34</v>
      </c>
      <c r="B149" s="203">
        <v>2235</v>
      </c>
      <c r="C149" s="197">
        <v>2259</v>
      </c>
      <c r="D149" s="198">
        <v>677</v>
      </c>
      <c r="E149" s="199">
        <v>956</v>
      </c>
      <c r="F149" s="196">
        <v>404</v>
      </c>
      <c r="G149" s="200">
        <v>298</v>
      </c>
      <c r="H149" s="198">
        <v>1675</v>
      </c>
      <c r="I149" s="199">
        <v>2514</v>
      </c>
      <c r="J149" s="196">
        <v>233</v>
      </c>
      <c r="K149" s="197">
        <v>138</v>
      </c>
      <c r="L149" s="198">
        <v>476</v>
      </c>
      <c r="M149" s="196">
        <v>536</v>
      </c>
      <c r="N149" s="201">
        <v>1346</v>
      </c>
      <c r="O149" s="204">
        <v>1414</v>
      </c>
      <c r="P149" s="196">
        <v>564</v>
      </c>
      <c r="Q149" s="197">
        <v>935</v>
      </c>
      <c r="R149" s="198">
        <v>890</v>
      </c>
      <c r="S149" s="199">
        <v>1269</v>
      </c>
      <c r="T149" s="196">
        <v>239</v>
      </c>
      <c r="U149" s="200">
        <v>197</v>
      </c>
      <c r="V149" s="198">
        <v>1501</v>
      </c>
      <c r="W149" s="205">
        <v>908</v>
      </c>
      <c r="X149" s="196">
        <v>936</v>
      </c>
      <c r="Y149" s="200">
        <v>442</v>
      </c>
      <c r="Z149" s="198">
        <v>2377</v>
      </c>
      <c r="AA149" s="196">
        <v>2833</v>
      </c>
      <c r="AB149" s="169">
        <f t="shared" si="169"/>
        <v>13553</v>
      </c>
      <c r="AC149" s="170">
        <f t="shared" si="164"/>
        <v>14699</v>
      </c>
      <c r="BI149" s="143" t="s">
        <v>34</v>
      </c>
      <c r="BJ149" s="126">
        <f t="shared" ref="BJ149:CK149" si="186">B149/B157</f>
        <v>5.4581420337989649E-2</v>
      </c>
      <c r="BK149" s="127">
        <f t="shared" si="186"/>
        <v>7.5350233488992668E-2</v>
      </c>
      <c r="BL149" s="128">
        <f t="shared" si="186"/>
        <v>4.3548179596037566E-2</v>
      </c>
      <c r="BM149" s="129">
        <f t="shared" si="186"/>
        <v>7.0772875333135921E-2</v>
      </c>
      <c r="BN149" s="126">
        <f t="shared" si="186"/>
        <v>5.4913687644420277E-2</v>
      </c>
      <c r="BO149" s="127">
        <f t="shared" si="186"/>
        <v>5.5962441314553989E-2</v>
      </c>
      <c r="BP149" s="128">
        <f t="shared" si="186"/>
        <v>6.170110877813386E-2</v>
      </c>
      <c r="BQ149" s="129">
        <f t="shared" si="186"/>
        <v>7.0248973090787162E-2</v>
      </c>
      <c r="BR149" s="126">
        <f t="shared" si="186"/>
        <v>6.8833087149187594E-2</v>
      </c>
      <c r="BS149" s="127">
        <f t="shared" si="186"/>
        <v>3.1285422806619813E-2</v>
      </c>
      <c r="BT149" s="128">
        <f t="shared" si="186"/>
        <v>7.6208773615113676E-2</v>
      </c>
      <c r="BU149" s="126">
        <f t="shared" si="186"/>
        <v>3.8747921636665947E-2</v>
      </c>
      <c r="BV149" s="130">
        <f t="shared" si="186"/>
        <v>6.4761354888375672E-2</v>
      </c>
      <c r="BW149" s="131">
        <f t="shared" si="186"/>
        <v>5.3786754916505003E-2</v>
      </c>
      <c r="BX149" s="126">
        <f t="shared" si="186"/>
        <v>4.7153248056182595E-2</v>
      </c>
      <c r="BY149" s="127">
        <f t="shared" si="186"/>
        <v>7.5733030941195531E-2</v>
      </c>
      <c r="BZ149" s="128">
        <f t="shared" si="186"/>
        <v>4.8254174799392757E-2</v>
      </c>
      <c r="CA149" s="129">
        <f t="shared" si="186"/>
        <v>7.2143263217737355E-2</v>
      </c>
      <c r="CB149" s="126">
        <f t="shared" si="186"/>
        <v>5.1101133205045966E-2</v>
      </c>
      <c r="CC149" s="127">
        <f t="shared" si="186"/>
        <v>4.1204768876804014E-2</v>
      </c>
      <c r="CD149" s="128">
        <f t="shared" si="186"/>
        <v>8.2699724517906331E-2</v>
      </c>
      <c r="CE149" s="129">
        <f t="shared" si="186"/>
        <v>4.6506863347674655E-2</v>
      </c>
      <c r="CF149" s="126">
        <f t="shared" si="186"/>
        <v>5.936826081441076E-2</v>
      </c>
      <c r="CG149" s="127">
        <f t="shared" si="186"/>
        <v>5.1419264774313633E-2</v>
      </c>
      <c r="CH149" s="128">
        <f t="shared" si="186"/>
        <v>5.7324072734288335E-2</v>
      </c>
      <c r="CI149" s="126">
        <f t="shared" si="186"/>
        <v>7.1600070766042412E-2</v>
      </c>
      <c r="CJ149" s="132">
        <f t="shared" si="186"/>
        <v>5.8449091544223876E-2</v>
      </c>
      <c r="CK149" s="133">
        <f t="shared" si="186"/>
        <v>6.3484453888579359E-2</v>
      </c>
    </row>
    <row r="150" spans="1:89" x14ac:dyDescent="0.2">
      <c r="A150" s="244" t="s">
        <v>38</v>
      </c>
      <c r="B150" s="206">
        <v>1982</v>
      </c>
      <c r="C150" s="190">
        <v>1738</v>
      </c>
      <c r="D150" s="191">
        <v>591</v>
      </c>
      <c r="E150" s="192">
        <v>864</v>
      </c>
      <c r="F150" s="189">
        <v>330</v>
      </c>
      <c r="G150" s="193">
        <v>265</v>
      </c>
      <c r="H150" s="191">
        <v>1282</v>
      </c>
      <c r="I150" s="192">
        <v>2101</v>
      </c>
      <c r="J150" s="189">
        <v>160</v>
      </c>
      <c r="K150" s="190">
        <v>122</v>
      </c>
      <c r="L150" s="191">
        <v>348</v>
      </c>
      <c r="M150" s="189">
        <v>491</v>
      </c>
      <c r="N150" s="194">
        <v>1076</v>
      </c>
      <c r="O150" s="207">
        <v>1112</v>
      </c>
      <c r="P150" s="189">
        <v>513</v>
      </c>
      <c r="Q150" s="190">
        <v>765</v>
      </c>
      <c r="R150" s="191">
        <v>658</v>
      </c>
      <c r="S150" s="192">
        <v>1091</v>
      </c>
      <c r="T150" s="189">
        <v>171</v>
      </c>
      <c r="U150" s="193">
        <v>240</v>
      </c>
      <c r="V150" s="191">
        <v>1099</v>
      </c>
      <c r="W150" s="208">
        <v>769</v>
      </c>
      <c r="X150" s="189">
        <v>692</v>
      </c>
      <c r="Y150" s="193">
        <v>420</v>
      </c>
      <c r="Z150" s="191">
        <v>1832</v>
      </c>
      <c r="AA150" s="189">
        <v>2230</v>
      </c>
      <c r="AB150" s="169">
        <f t="shared" si="169"/>
        <v>10734</v>
      </c>
      <c r="AC150" s="170">
        <f t="shared" si="164"/>
        <v>12208</v>
      </c>
      <c r="BI150" s="134" t="s">
        <v>38</v>
      </c>
      <c r="BJ150" s="126">
        <f t="shared" ref="BJ150:CK150" si="187">B150/B157</f>
        <v>4.8402852398163526E-2</v>
      </c>
      <c r="BK150" s="127">
        <f t="shared" si="187"/>
        <v>5.7971981320880585E-2</v>
      </c>
      <c r="BL150" s="128">
        <f t="shared" si="187"/>
        <v>3.8016209957545351E-2</v>
      </c>
      <c r="BM150" s="129">
        <f t="shared" si="187"/>
        <v>6.396209653538644E-2</v>
      </c>
      <c r="BN150" s="126">
        <f t="shared" si="187"/>
        <v>4.4855239907571023E-2</v>
      </c>
      <c r="BO150" s="127">
        <f t="shared" si="187"/>
        <v>4.9765258215962442E-2</v>
      </c>
      <c r="BP150" s="128">
        <f t="shared" si="187"/>
        <v>4.7224371017055289E-2</v>
      </c>
      <c r="BQ150" s="129">
        <f t="shared" si="187"/>
        <v>5.8708469555984015E-2</v>
      </c>
      <c r="BR150" s="126">
        <f t="shared" si="187"/>
        <v>4.7267355982274745E-2</v>
      </c>
      <c r="BS150" s="127">
        <f t="shared" si="187"/>
        <v>2.765812740875085E-2</v>
      </c>
      <c r="BT150" s="128">
        <f t="shared" si="187"/>
        <v>5.5715658021133527E-2</v>
      </c>
      <c r="BU150" s="126">
        <f t="shared" si="187"/>
        <v>3.5494831200751822E-2</v>
      </c>
      <c r="BV150" s="130">
        <f t="shared" si="187"/>
        <v>5.1770592763664358E-2</v>
      </c>
      <c r="BW150" s="131">
        <f t="shared" si="187"/>
        <v>4.2299060443531517E-2</v>
      </c>
      <c r="BX150" s="126">
        <f t="shared" si="187"/>
        <v>4.2889390519187359E-2</v>
      </c>
      <c r="BY150" s="127">
        <f t="shared" si="187"/>
        <v>6.1963388951887251E-2</v>
      </c>
      <c r="BZ150" s="128">
        <f t="shared" si="187"/>
        <v>3.5675558447191495E-2</v>
      </c>
      <c r="CA150" s="129">
        <f t="shared" si="187"/>
        <v>6.2023877202956226E-2</v>
      </c>
      <c r="CB150" s="126">
        <f t="shared" si="187"/>
        <v>3.6561898652982684E-2</v>
      </c>
      <c r="CC150" s="127">
        <f t="shared" si="187"/>
        <v>5.0198703200167331E-2</v>
      </c>
      <c r="CD150" s="128">
        <f t="shared" si="187"/>
        <v>6.0550964187327826E-2</v>
      </c>
      <c r="CE150" s="129">
        <f t="shared" si="187"/>
        <v>3.9387420610530632E-2</v>
      </c>
      <c r="CF150" s="126">
        <f t="shared" si="187"/>
        <v>4.3891919320055817E-2</v>
      </c>
      <c r="CG150" s="127">
        <f t="shared" si="187"/>
        <v>4.8859934853420196E-2</v>
      </c>
      <c r="CH150" s="128">
        <f t="shared" si="187"/>
        <v>4.4180774610524283E-2</v>
      </c>
      <c r="CI150" s="126">
        <f t="shared" si="187"/>
        <v>5.6360098061515908E-2</v>
      </c>
      <c r="CJ150" s="132">
        <f t="shared" si="187"/>
        <v>4.6291784006175687E-2</v>
      </c>
      <c r="CK150" s="133">
        <f t="shared" si="187"/>
        <v>5.2725914216734261E-2</v>
      </c>
    </row>
    <row r="151" spans="1:89" x14ac:dyDescent="0.2">
      <c r="A151" s="245" t="s">
        <v>39</v>
      </c>
      <c r="B151" s="203">
        <v>253</v>
      </c>
      <c r="C151" s="197">
        <v>1223</v>
      </c>
      <c r="D151" s="198">
        <v>132</v>
      </c>
      <c r="E151" s="199">
        <v>622</v>
      </c>
      <c r="F151" s="196">
        <v>61</v>
      </c>
      <c r="G151" s="200">
        <v>226</v>
      </c>
      <c r="H151" s="198">
        <v>457</v>
      </c>
      <c r="I151" s="199">
        <v>1521</v>
      </c>
      <c r="J151" s="196">
        <v>91</v>
      </c>
      <c r="K151" s="197">
        <v>71</v>
      </c>
      <c r="L151" s="198">
        <v>235</v>
      </c>
      <c r="M151" s="196">
        <v>240</v>
      </c>
      <c r="N151" s="201">
        <v>605</v>
      </c>
      <c r="O151" s="204">
        <v>812</v>
      </c>
      <c r="P151" s="196">
        <v>318</v>
      </c>
      <c r="Q151" s="197">
        <v>495</v>
      </c>
      <c r="R151" s="198">
        <v>392</v>
      </c>
      <c r="S151" s="199">
        <v>657</v>
      </c>
      <c r="T151" s="196">
        <v>123</v>
      </c>
      <c r="U151" s="200">
        <v>132</v>
      </c>
      <c r="V151" s="198">
        <v>1122</v>
      </c>
      <c r="W151" s="205">
        <v>458</v>
      </c>
      <c r="X151" s="196">
        <v>449</v>
      </c>
      <c r="Y151" s="200">
        <v>373</v>
      </c>
      <c r="Z151" s="198">
        <v>1214</v>
      </c>
      <c r="AA151" s="196">
        <v>1657</v>
      </c>
      <c r="AB151" s="169">
        <f t="shared" si="169"/>
        <v>5452</v>
      </c>
      <c r="AC151" s="170">
        <f t="shared" si="164"/>
        <v>8487</v>
      </c>
      <c r="BI151" s="143" t="s">
        <v>39</v>
      </c>
      <c r="BJ151" s="126">
        <f t="shared" ref="BJ151:CK151" si="188">B151/B157</f>
        <v>6.1785679398261208E-3</v>
      </c>
      <c r="BK151" s="127">
        <f t="shared" si="188"/>
        <v>4.0793862575050036E-2</v>
      </c>
      <c r="BL151" s="128">
        <f t="shared" si="188"/>
        <v>8.490930142802007E-3</v>
      </c>
      <c r="BM151" s="129">
        <f t="shared" si="188"/>
        <v>4.6046787089132367E-2</v>
      </c>
      <c r="BN151" s="126">
        <f t="shared" si="188"/>
        <v>8.2914231344297946E-3</v>
      </c>
      <c r="BO151" s="127">
        <f t="shared" si="188"/>
        <v>4.2441314553990611E-2</v>
      </c>
      <c r="BP151" s="128">
        <f t="shared" si="188"/>
        <v>1.6834272663646076E-2</v>
      </c>
      <c r="BQ151" s="129">
        <f t="shared" si="188"/>
        <v>4.2501467013161202E-2</v>
      </c>
      <c r="BR151" s="126">
        <f t="shared" si="188"/>
        <v>2.6883308714918758E-2</v>
      </c>
      <c r="BS151" s="127">
        <f t="shared" si="188"/>
        <v>1.6096123328043527E-2</v>
      </c>
      <c r="BT151" s="128">
        <f t="shared" si="188"/>
        <v>3.7624079410822929E-2</v>
      </c>
      <c r="BU151" s="126">
        <f t="shared" si="188"/>
        <v>1.7349815658208631E-2</v>
      </c>
      <c r="BV151" s="130">
        <f t="shared" si="188"/>
        <v>2.9108929946112395E-2</v>
      </c>
      <c r="BW151" s="131">
        <f t="shared" si="188"/>
        <v>3.0887443417398911E-2</v>
      </c>
      <c r="BX151" s="126">
        <f t="shared" si="188"/>
        <v>2.6586405818911463E-2</v>
      </c>
      <c r="BY151" s="127">
        <f t="shared" si="188"/>
        <v>4.0093957557103516E-2</v>
      </c>
      <c r="BZ151" s="128">
        <f t="shared" si="188"/>
        <v>2.1253524181305574E-2</v>
      </c>
      <c r="CA151" s="129">
        <f t="shared" si="188"/>
        <v>3.7350767481523592E-2</v>
      </c>
      <c r="CB151" s="126">
        <f t="shared" si="188"/>
        <v>2.6298909557408594E-2</v>
      </c>
      <c r="CC151" s="127">
        <f t="shared" si="188"/>
        <v>2.7609286760092031E-2</v>
      </c>
      <c r="CD151" s="128">
        <f t="shared" si="188"/>
        <v>6.1818181818181821E-2</v>
      </c>
      <c r="CE151" s="129">
        <f t="shared" si="188"/>
        <v>2.3458307723827086E-2</v>
      </c>
      <c r="CF151" s="126">
        <f t="shared" si="188"/>
        <v>2.84790054547761E-2</v>
      </c>
      <c r="CG151" s="127">
        <f t="shared" si="188"/>
        <v>4.339227547696603E-2</v>
      </c>
      <c r="CH151" s="128">
        <f t="shared" si="188"/>
        <v>2.9276998022476245E-2</v>
      </c>
      <c r="CI151" s="126">
        <f t="shared" si="188"/>
        <v>4.1878332954229533E-2</v>
      </c>
      <c r="CJ151" s="132">
        <f t="shared" si="188"/>
        <v>2.3512465660673547E-2</v>
      </c>
      <c r="CK151" s="133">
        <f t="shared" si="188"/>
        <v>3.6655048653131031E-2</v>
      </c>
    </row>
    <row r="152" spans="1:89" x14ac:dyDescent="0.2">
      <c r="A152" s="244" t="s">
        <v>40</v>
      </c>
      <c r="B152" s="206">
        <v>0</v>
      </c>
      <c r="C152" s="190">
        <v>778</v>
      </c>
      <c r="D152" s="191">
        <v>7</v>
      </c>
      <c r="E152" s="192">
        <v>279</v>
      </c>
      <c r="F152" s="189">
        <v>7</v>
      </c>
      <c r="G152" s="193">
        <v>109</v>
      </c>
      <c r="H152" s="191">
        <v>30</v>
      </c>
      <c r="I152" s="192">
        <v>560</v>
      </c>
      <c r="J152" s="189">
        <v>48</v>
      </c>
      <c r="K152" s="190">
        <v>43</v>
      </c>
      <c r="L152" s="191">
        <v>45</v>
      </c>
      <c r="M152" s="189">
        <v>40</v>
      </c>
      <c r="N152" s="194">
        <v>167</v>
      </c>
      <c r="O152" s="207">
        <v>112</v>
      </c>
      <c r="P152" s="189">
        <v>55</v>
      </c>
      <c r="Q152" s="190">
        <v>79</v>
      </c>
      <c r="R152" s="191">
        <v>78</v>
      </c>
      <c r="S152" s="192">
        <v>54</v>
      </c>
      <c r="T152" s="189">
        <v>20</v>
      </c>
      <c r="U152" s="193">
        <v>5</v>
      </c>
      <c r="V152" s="191">
        <v>106</v>
      </c>
      <c r="W152" s="208">
        <v>10</v>
      </c>
      <c r="X152" s="189">
        <v>35</v>
      </c>
      <c r="Y152" s="193">
        <v>12</v>
      </c>
      <c r="Z152" s="191">
        <v>38</v>
      </c>
      <c r="AA152" s="189">
        <v>196</v>
      </c>
      <c r="AB152" s="169">
        <f t="shared" si="169"/>
        <v>636</v>
      </c>
      <c r="AC152" s="170">
        <f t="shared" si="164"/>
        <v>2277</v>
      </c>
      <c r="BI152" s="134" t="s">
        <v>40</v>
      </c>
      <c r="BJ152" s="126">
        <f t="shared" ref="BJ152:CK152" si="189">B152/B157</f>
        <v>0</v>
      </c>
      <c r="BK152" s="127">
        <f t="shared" si="189"/>
        <v>2.5950633755837223E-2</v>
      </c>
      <c r="BL152" s="128">
        <f t="shared" si="189"/>
        <v>4.5027659848192461E-4</v>
      </c>
      <c r="BM152" s="129">
        <f t="shared" si="189"/>
        <v>2.0654427006218536E-2</v>
      </c>
      <c r="BN152" s="126">
        <f t="shared" si="189"/>
        <v>9.5147478591817321E-4</v>
      </c>
      <c r="BO152" s="127">
        <f t="shared" si="189"/>
        <v>2.0469483568075118E-2</v>
      </c>
      <c r="BP152" s="128">
        <f t="shared" si="189"/>
        <v>1.1050944855785169E-3</v>
      </c>
      <c r="BQ152" s="129">
        <f t="shared" si="189"/>
        <v>1.5648140386173751E-2</v>
      </c>
      <c r="BR152" s="126">
        <f t="shared" si="189"/>
        <v>1.4180206794682423E-2</v>
      </c>
      <c r="BS152" s="127">
        <f t="shared" si="189"/>
        <v>9.7483563817728405E-3</v>
      </c>
      <c r="BT152" s="128">
        <f t="shared" si="189"/>
        <v>7.2046109510086453E-3</v>
      </c>
      <c r="BU152" s="126">
        <f t="shared" si="189"/>
        <v>2.8916359430347718E-3</v>
      </c>
      <c r="BV152" s="130">
        <f t="shared" si="189"/>
        <v>8.0350269438029254E-3</v>
      </c>
      <c r="BW152" s="131">
        <f t="shared" si="189"/>
        <v>4.2603370230895055E-3</v>
      </c>
      <c r="BX152" s="126">
        <f t="shared" si="189"/>
        <v>4.5982777359752525E-3</v>
      </c>
      <c r="BY152" s="127">
        <f t="shared" si="189"/>
        <v>6.3988336303256116E-3</v>
      </c>
      <c r="BZ152" s="128">
        <f t="shared" si="189"/>
        <v>4.2290175666883541E-3</v>
      </c>
      <c r="CA152" s="129">
        <f t="shared" si="189"/>
        <v>3.0699260943718022E-3</v>
      </c>
      <c r="CB152" s="126">
        <f t="shared" si="189"/>
        <v>4.2762454564892029E-3</v>
      </c>
      <c r="CC152" s="127">
        <f t="shared" si="189"/>
        <v>1.0458063166701526E-3</v>
      </c>
      <c r="CD152" s="128">
        <f t="shared" si="189"/>
        <v>5.8402203856749314E-3</v>
      </c>
      <c r="CE152" s="129">
        <f t="shared" si="189"/>
        <v>5.1219012497439047E-4</v>
      </c>
      <c r="CF152" s="126">
        <f t="shared" si="189"/>
        <v>2.219967017632881E-3</v>
      </c>
      <c r="CG152" s="127">
        <f t="shared" si="189"/>
        <v>1.3959981386691485E-3</v>
      </c>
      <c r="CH152" s="128">
        <f t="shared" si="189"/>
        <v>9.1641344716152995E-4</v>
      </c>
      <c r="CI152" s="126">
        <f t="shared" si="189"/>
        <v>4.9536229686354787E-3</v>
      </c>
      <c r="CJ152" s="132">
        <f t="shared" si="189"/>
        <v>2.7428334849941994E-3</v>
      </c>
      <c r="CK152" s="133">
        <f t="shared" si="189"/>
        <v>9.834281345961985E-3</v>
      </c>
    </row>
    <row r="153" spans="1:89" x14ac:dyDescent="0.2">
      <c r="A153" s="245" t="s">
        <v>41</v>
      </c>
      <c r="B153" s="203">
        <v>0</v>
      </c>
      <c r="C153" s="197">
        <v>3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69">
        <f t="shared" si="169"/>
        <v>0</v>
      </c>
      <c r="AC153" s="170">
        <f t="shared" si="164"/>
        <v>3</v>
      </c>
      <c r="BI153" s="143" t="s">
        <v>41</v>
      </c>
      <c r="BJ153" s="126">
        <f t="shared" ref="BJ153:CK153" si="190">B153/B157</f>
        <v>0</v>
      </c>
      <c r="BK153" s="127">
        <f t="shared" si="190"/>
        <v>1.0006671114076051E-4</v>
      </c>
      <c r="BL153" s="128">
        <f t="shared" si="190"/>
        <v>0</v>
      </c>
      <c r="BM153" s="129">
        <f t="shared" si="190"/>
        <v>0</v>
      </c>
      <c r="BN153" s="126">
        <f t="shared" si="190"/>
        <v>0</v>
      </c>
      <c r="BO153" s="127">
        <f t="shared" si="190"/>
        <v>0</v>
      </c>
      <c r="BP153" s="128">
        <f t="shared" si="190"/>
        <v>0</v>
      </c>
      <c r="BQ153" s="129">
        <f t="shared" si="190"/>
        <v>0</v>
      </c>
      <c r="BR153" s="126">
        <f t="shared" si="190"/>
        <v>0</v>
      </c>
      <c r="BS153" s="127">
        <f t="shared" si="190"/>
        <v>0</v>
      </c>
      <c r="BT153" s="128">
        <f t="shared" si="190"/>
        <v>0</v>
      </c>
      <c r="BU153" s="126">
        <f t="shared" si="190"/>
        <v>0</v>
      </c>
      <c r="BV153" s="130">
        <f t="shared" si="190"/>
        <v>0</v>
      </c>
      <c r="BW153" s="131">
        <f t="shared" si="190"/>
        <v>0</v>
      </c>
      <c r="BX153" s="126">
        <f t="shared" si="190"/>
        <v>0</v>
      </c>
      <c r="BY153" s="127">
        <f t="shared" si="190"/>
        <v>0</v>
      </c>
      <c r="BZ153" s="128">
        <f t="shared" si="190"/>
        <v>0</v>
      </c>
      <c r="CA153" s="129">
        <f t="shared" si="190"/>
        <v>0</v>
      </c>
      <c r="CB153" s="126">
        <f t="shared" si="190"/>
        <v>0</v>
      </c>
      <c r="CC153" s="127">
        <f t="shared" si="190"/>
        <v>0</v>
      </c>
      <c r="CD153" s="128">
        <f t="shared" si="190"/>
        <v>0</v>
      </c>
      <c r="CE153" s="129">
        <f t="shared" si="190"/>
        <v>0</v>
      </c>
      <c r="CF153" s="126">
        <f t="shared" si="190"/>
        <v>0</v>
      </c>
      <c r="CG153" s="127">
        <f t="shared" si="190"/>
        <v>0</v>
      </c>
      <c r="CH153" s="128">
        <f t="shared" si="190"/>
        <v>0</v>
      </c>
      <c r="CI153" s="126">
        <f t="shared" si="190"/>
        <v>0</v>
      </c>
      <c r="CJ153" s="132">
        <f t="shared" si="190"/>
        <v>0</v>
      </c>
      <c r="CK153" s="133">
        <f t="shared" si="190"/>
        <v>1.2956892418922246E-5</v>
      </c>
    </row>
    <row r="154" spans="1:89" x14ac:dyDescent="0.2">
      <c r="A154" s="244" t="s">
        <v>42</v>
      </c>
      <c r="B154" s="58"/>
      <c r="C154" s="59"/>
      <c r="D154" s="136"/>
      <c r="E154" s="137"/>
      <c r="F154" s="135"/>
      <c r="G154" s="138"/>
      <c r="H154" s="136"/>
      <c r="I154" s="137"/>
      <c r="J154" s="135"/>
      <c r="K154" s="138"/>
      <c r="L154" s="136"/>
      <c r="M154" s="135"/>
      <c r="N154" s="139"/>
      <c r="O154" s="140"/>
      <c r="P154" s="135"/>
      <c r="Q154" s="138"/>
      <c r="R154" s="136"/>
      <c r="S154" s="137"/>
      <c r="T154" s="135"/>
      <c r="U154" s="138"/>
      <c r="V154" s="136"/>
      <c r="W154" s="137"/>
      <c r="X154" s="135"/>
      <c r="Y154" s="138"/>
      <c r="Z154" s="141"/>
      <c r="AA154" s="142"/>
      <c r="AB154" s="169"/>
      <c r="AC154" s="170">
        <f t="shared" si="164"/>
        <v>0</v>
      </c>
      <c r="BI154" s="134" t="s">
        <v>42</v>
      </c>
      <c r="BJ154" s="126">
        <f t="shared" ref="BJ154:CK154" si="191">B154/B157</f>
        <v>0</v>
      </c>
      <c r="BK154" s="127">
        <f t="shared" si="191"/>
        <v>0</v>
      </c>
      <c r="BL154" s="128">
        <f t="shared" si="191"/>
        <v>0</v>
      </c>
      <c r="BM154" s="129">
        <f t="shared" si="191"/>
        <v>0</v>
      </c>
      <c r="BN154" s="126">
        <f t="shared" si="191"/>
        <v>0</v>
      </c>
      <c r="BO154" s="127">
        <f t="shared" si="191"/>
        <v>0</v>
      </c>
      <c r="BP154" s="128">
        <f t="shared" si="191"/>
        <v>0</v>
      </c>
      <c r="BQ154" s="129">
        <f t="shared" si="191"/>
        <v>0</v>
      </c>
      <c r="BR154" s="126">
        <f t="shared" si="191"/>
        <v>0</v>
      </c>
      <c r="BS154" s="127">
        <f t="shared" si="191"/>
        <v>0</v>
      </c>
      <c r="BT154" s="128">
        <f t="shared" si="191"/>
        <v>0</v>
      </c>
      <c r="BU154" s="126">
        <f t="shared" si="191"/>
        <v>0</v>
      </c>
      <c r="BV154" s="130">
        <f t="shared" si="191"/>
        <v>0</v>
      </c>
      <c r="BW154" s="131">
        <f t="shared" si="191"/>
        <v>0</v>
      </c>
      <c r="BX154" s="126">
        <f t="shared" si="191"/>
        <v>0</v>
      </c>
      <c r="BY154" s="127">
        <f t="shared" si="191"/>
        <v>0</v>
      </c>
      <c r="BZ154" s="128">
        <f t="shared" si="191"/>
        <v>0</v>
      </c>
      <c r="CA154" s="129">
        <f t="shared" si="191"/>
        <v>0</v>
      </c>
      <c r="CB154" s="126">
        <f t="shared" si="191"/>
        <v>0</v>
      </c>
      <c r="CC154" s="127">
        <f t="shared" si="191"/>
        <v>0</v>
      </c>
      <c r="CD154" s="128">
        <f t="shared" si="191"/>
        <v>0</v>
      </c>
      <c r="CE154" s="129">
        <f t="shared" si="191"/>
        <v>0</v>
      </c>
      <c r="CF154" s="126">
        <f t="shared" si="191"/>
        <v>0</v>
      </c>
      <c r="CG154" s="127">
        <f t="shared" si="191"/>
        <v>0</v>
      </c>
      <c r="CH154" s="128">
        <f t="shared" si="191"/>
        <v>0</v>
      </c>
      <c r="CI154" s="126">
        <f t="shared" si="191"/>
        <v>0</v>
      </c>
      <c r="CJ154" s="132">
        <f t="shared" si="191"/>
        <v>0</v>
      </c>
      <c r="CK154" s="133">
        <f t="shared" si="191"/>
        <v>0</v>
      </c>
    </row>
    <row r="155" spans="1:89" x14ac:dyDescent="0.2">
      <c r="A155" s="245" t="s">
        <v>43</v>
      </c>
      <c r="B155" s="56"/>
      <c r="C155" s="57"/>
      <c r="D155" s="149"/>
      <c r="E155" s="146"/>
      <c r="F155" s="147"/>
      <c r="G155" s="148"/>
      <c r="H155" s="149"/>
      <c r="I155" s="146"/>
      <c r="J155" s="147"/>
      <c r="K155" s="148"/>
      <c r="L155" s="149"/>
      <c r="M155" s="147"/>
      <c r="N155" s="151"/>
      <c r="O155" s="150"/>
      <c r="P155" s="147"/>
      <c r="Q155" s="148"/>
      <c r="R155" s="149"/>
      <c r="S155" s="146"/>
      <c r="T155" s="147"/>
      <c r="U155" s="148"/>
      <c r="V155" s="149"/>
      <c r="W155" s="146"/>
      <c r="X155" s="147"/>
      <c r="Y155" s="148"/>
      <c r="Z155" s="145"/>
      <c r="AA155" s="144"/>
      <c r="AB155" s="169"/>
      <c r="AC155" s="170"/>
      <c r="BI155" s="143" t="s">
        <v>43</v>
      </c>
      <c r="BJ155" s="126">
        <f t="shared" ref="BJ155:CK155" si="192">B155/B157</f>
        <v>0</v>
      </c>
      <c r="BK155" s="127">
        <f t="shared" si="192"/>
        <v>0</v>
      </c>
      <c r="BL155" s="128">
        <f t="shared" si="192"/>
        <v>0</v>
      </c>
      <c r="BM155" s="129">
        <f t="shared" si="192"/>
        <v>0</v>
      </c>
      <c r="BN155" s="126">
        <f t="shared" si="192"/>
        <v>0</v>
      </c>
      <c r="BO155" s="127">
        <f t="shared" si="192"/>
        <v>0</v>
      </c>
      <c r="BP155" s="128">
        <f t="shared" si="192"/>
        <v>0</v>
      </c>
      <c r="BQ155" s="129">
        <f t="shared" si="192"/>
        <v>0</v>
      </c>
      <c r="BR155" s="126">
        <f t="shared" si="192"/>
        <v>0</v>
      </c>
      <c r="BS155" s="127">
        <f t="shared" si="192"/>
        <v>0</v>
      </c>
      <c r="BT155" s="128">
        <f t="shared" si="192"/>
        <v>0</v>
      </c>
      <c r="BU155" s="126">
        <f t="shared" si="192"/>
        <v>0</v>
      </c>
      <c r="BV155" s="130">
        <f t="shared" si="192"/>
        <v>0</v>
      </c>
      <c r="BW155" s="131">
        <f t="shared" si="192"/>
        <v>0</v>
      </c>
      <c r="BX155" s="126">
        <f t="shared" si="192"/>
        <v>0</v>
      </c>
      <c r="BY155" s="127">
        <f t="shared" si="192"/>
        <v>0</v>
      </c>
      <c r="BZ155" s="128">
        <f t="shared" si="192"/>
        <v>0</v>
      </c>
      <c r="CA155" s="129">
        <f t="shared" si="192"/>
        <v>0</v>
      </c>
      <c r="CB155" s="126">
        <f t="shared" si="192"/>
        <v>0</v>
      </c>
      <c r="CC155" s="127">
        <f t="shared" si="192"/>
        <v>0</v>
      </c>
      <c r="CD155" s="128">
        <f t="shared" si="192"/>
        <v>0</v>
      </c>
      <c r="CE155" s="129">
        <f t="shared" si="192"/>
        <v>0</v>
      </c>
      <c r="CF155" s="126">
        <f t="shared" si="192"/>
        <v>0</v>
      </c>
      <c r="CG155" s="127">
        <f t="shared" si="192"/>
        <v>0</v>
      </c>
      <c r="CH155" s="128">
        <f t="shared" si="192"/>
        <v>0</v>
      </c>
      <c r="CI155" s="126">
        <f t="shared" si="192"/>
        <v>0</v>
      </c>
      <c r="CJ155" s="132">
        <f t="shared" si="192"/>
        <v>0</v>
      </c>
      <c r="CK155" s="133">
        <f t="shared" si="192"/>
        <v>0</v>
      </c>
    </row>
    <row r="156" spans="1:89" ht="13.5" thickBot="1" x14ac:dyDescent="0.25">
      <c r="A156" s="244" t="s">
        <v>19</v>
      </c>
      <c r="B156" s="58"/>
      <c r="C156" s="59"/>
      <c r="D156" s="136"/>
      <c r="E156" s="137"/>
      <c r="F156" s="135"/>
      <c r="G156" s="138"/>
      <c r="H156" s="136"/>
      <c r="I156" s="137"/>
      <c r="J156" s="135"/>
      <c r="K156" s="138"/>
      <c r="L156" s="136"/>
      <c r="M156" s="135"/>
      <c r="N156" s="139"/>
      <c r="O156" s="140"/>
      <c r="P156" s="135"/>
      <c r="Q156" s="138"/>
      <c r="R156" s="136"/>
      <c r="S156" s="137"/>
      <c r="T156" s="135"/>
      <c r="U156" s="138"/>
      <c r="V156" s="136"/>
      <c r="W156" s="137"/>
      <c r="X156" s="135"/>
      <c r="Y156" s="138"/>
      <c r="Z156" s="141"/>
      <c r="AA156" s="142"/>
      <c r="AB156" s="169"/>
      <c r="AC156" s="170"/>
      <c r="BI156" s="134" t="s">
        <v>44</v>
      </c>
      <c r="BJ156" s="126">
        <f t="shared" ref="BJ156:CK156" si="193">B156/B157</f>
        <v>0</v>
      </c>
      <c r="BK156" s="127">
        <f t="shared" si="193"/>
        <v>0</v>
      </c>
      <c r="BL156" s="128">
        <f t="shared" si="193"/>
        <v>0</v>
      </c>
      <c r="BM156" s="129">
        <f t="shared" si="193"/>
        <v>0</v>
      </c>
      <c r="BN156" s="126">
        <f t="shared" si="193"/>
        <v>0</v>
      </c>
      <c r="BO156" s="127">
        <f t="shared" si="193"/>
        <v>0</v>
      </c>
      <c r="BP156" s="128">
        <f t="shared" si="193"/>
        <v>0</v>
      </c>
      <c r="BQ156" s="129">
        <f t="shared" si="193"/>
        <v>0</v>
      </c>
      <c r="BR156" s="126">
        <f t="shared" si="193"/>
        <v>0</v>
      </c>
      <c r="BS156" s="127">
        <f t="shared" si="193"/>
        <v>0</v>
      </c>
      <c r="BT156" s="128">
        <f t="shared" si="193"/>
        <v>0</v>
      </c>
      <c r="BU156" s="126">
        <f t="shared" si="193"/>
        <v>0</v>
      </c>
      <c r="BV156" s="130">
        <f t="shared" si="193"/>
        <v>0</v>
      </c>
      <c r="BW156" s="131">
        <f t="shared" si="193"/>
        <v>0</v>
      </c>
      <c r="BX156" s="126">
        <f t="shared" si="193"/>
        <v>0</v>
      </c>
      <c r="BY156" s="127">
        <f t="shared" si="193"/>
        <v>0</v>
      </c>
      <c r="BZ156" s="128">
        <f t="shared" si="193"/>
        <v>0</v>
      </c>
      <c r="CA156" s="129">
        <f t="shared" si="193"/>
        <v>0</v>
      </c>
      <c r="CB156" s="126">
        <f t="shared" si="193"/>
        <v>0</v>
      </c>
      <c r="CC156" s="127">
        <f t="shared" si="193"/>
        <v>0</v>
      </c>
      <c r="CD156" s="128">
        <f t="shared" si="193"/>
        <v>0</v>
      </c>
      <c r="CE156" s="129">
        <f t="shared" si="193"/>
        <v>0</v>
      </c>
      <c r="CF156" s="126">
        <f t="shared" si="193"/>
        <v>0</v>
      </c>
      <c r="CG156" s="127">
        <f t="shared" si="193"/>
        <v>0</v>
      </c>
      <c r="CH156" s="128">
        <f t="shared" si="193"/>
        <v>0</v>
      </c>
      <c r="CI156" s="126">
        <f t="shared" si="193"/>
        <v>0</v>
      </c>
      <c r="CJ156" s="132">
        <f t="shared" si="193"/>
        <v>0</v>
      </c>
      <c r="CK156" s="133">
        <f t="shared" si="193"/>
        <v>0</v>
      </c>
    </row>
    <row r="157" spans="1:89" ht="14.25" thickTop="1" thickBot="1" x14ac:dyDescent="0.25">
      <c r="A157" s="299" t="s">
        <v>26</v>
      </c>
      <c r="B157" s="275">
        <f>SUM(B134:B156)</f>
        <v>40948</v>
      </c>
      <c r="C157" s="275">
        <f t="shared" ref="C157:AA157" si="194">SUM(C134:C156)</f>
        <v>29980</v>
      </c>
      <c r="D157" s="275">
        <f t="shared" si="194"/>
        <v>15546</v>
      </c>
      <c r="E157" s="275">
        <f t="shared" si="194"/>
        <v>13508</v>
      </c>
      <c r="F157" s="275">
        <f t="shared" si="194"/>
        <v>7357</v>
      </c>
      <c r="G157" s="275">
        <f t="shared" si="194"/>
        <v>5325</v>
      </c>
      <c r="H157" s="275">
        <f t="shared" si="194"/>
        <v>27147</v>
      </c>
      <c r="I157" s="275">
        <f t="shared" si="194"/>
        <v>35787</v>
      </c>
      <c r="J157" s="275">
        <f t="shared" si="194"/>
        <v>3385</v>
      </c>
      <c r="K157" s="275">
        <f t="shared" si="194"/>
        <v>4411</v>
      </c>
      <c r="L157" s="275">
        <f t="shared" si="194"/>
        <v>6246</v>
      </c>
      <c r="M157" s="275">
        <f t="shared" si="194"/>
        <v>13833</v>
      </c>
      <c r="N157" s="275">
        <f t="shared" si="194"/>
        <v>20784</v>
      </c>
      <c r="O157" s="275">
        <f t="shared" si="194"/>
        <v>26289</v>
      </c>
      <c r="P157" s="275">
        <f t="shared" si="194"/>
        <v>11961</v>
      </c>
      <c r="Q157" s="275">
        <f t="shared" si="194"/>
        <v>12346</v>
      </c>
      <c r="R157" s="275">
        <f t="shared" si="194"/>
        <v>18444</v>
      </c>
      <c r="S157" s="275">
        <f t="shared" si="194"/>
        <v>17590</v>
      </c>
      <c r="T157" s="275">
        <f t="shared" si="194"/>
        <v>4677</v>
      </c>
      <c r="U157" s="275">
        <f t="shared" si="194"/>
        <v>4781</v>
      </c>
      <c r="V157" s="275">
        <f t="shared" si="194"/>
        <v>18150</v>
      </c>
      <c r="W157" s="275">
        <f t="shared" si="194"/>
        <v>19524</v>
      </c>
      <c r="X157" s="275">
        <f t="shared" si="194"/>
        <v>15766</v>
      </c>
      <c r="Y157" s="275">
        <f t="shared" si="194"/>
        <v>8596</v>
      </c>
      <c r="Z157" s="275">
        <f t="shared" si="194"/>
        <v>41466</v>
      </c>
      <c r="AA157" s="275">
        <f t="shared" si="194"/>
        <v>39567</v>
      </c>
      <c r="AB157" s="171">
        <f>SUM(AB133:AB156)</f>
        <v>231877</v>
      </c>
      <c r="AC157" s="172">
        <f>SUM(AC133:AC156)</f>
        <v>231537</v>
      </c>
      <c r="BI157" s="299" t="s">
        <v>26</v>
      </c>
      <c r="BJ157" s="152">
        <f>SUM(BJ133:BJ156)</f>
        <v>1</v>
      </c>
      <c r="BK157" s="153">
        <f t="shared" ref="BK157:CK157" si="195">SUM(BK133:BK156)</f>
        <v>0.99999999999999989</v>
      </c>
      <c r="BL157" s="152">
        <f t="shared" si="195"/>
        <v>1</v>
      </c>
      <c r="BM157" s="153">
        <f t="shared" si="195"/>
        <v>0.99999999999999989</v>
      </c>
      <c r="BN157" s="152">
        <f t="shared" si="195"/>
        <v>1</v>
      </c>
      <c r="BO157" s="153">
        <f t="shared" si="195"/>
        <v>1</v>
      </c>
      <c r="BP157" s="152">
        <f t="shared" si="195"/>
        <v>1.0000000000000002</v>
      </c>
      <c r="BQ157" s="153">
        <f t="shared" si="195"/>
        <v>1</v>
      </c>
      <c r="BR157" s="152">
        <f t="shared" si="195"/>
        <v>0.99999999999999989</v>
      </c>
      <c r="BS157" s="153">
        <f t="shared" si="195"/>
        <v>1</v>
      </c>
      <c r="BT157" s="152">
        <f t="shared" si="195"/>
        <v>0.99999999999999989</v>
      </c>
      <c r="BU157" s="153">
        <f t="shared" si="195"/>
        <v>0.99999999999999989</v>
      </c>
      <c r="BV157" s="152">
        <f t="shared" si="195"/>
        <v>1</v>
      </c>
      <c r="BW157" s="153">
        <f t="shared" si="195"/>
        <v>0.99999999999999989</v>
      </c>
      <c r="BX157" s="152">
        <f t="shared" si="195"/>
        <v>1</v>
      </c>
      <c r="BY157" s="153">
        <f t="shared" si="195"/>
        <v>1.0000000000000002</v>
      </c>
      <c r="BZ157" s="152">
        <f t="shared" si="195"/>
        <v>0.99999999999999978</v>
      </c>
      <c r="CA157" s="153">
        <f t="shared" si="195"/>
        <v>0.99999999999999978</v>
      </c>
      <c r="CB157" s="152">
        <f t="shared" si="195"/>
        <v>1</v>
      </c>
      <c r="CC157" s="153">
        <f t="shared" si="195"/>
        <v>1</v>
      </c>
      <c r="CD157" s="152">
        <f t="shared" si="195"/>
        <v>0.99999999999999978</v>
      </c>
      <c r="CE157" s="153">
        <f t="shared" si="195"/>
        <v>0.99999999999999989</v>
      </c>
      <c r="CF157" s="152">
        <f t="shared" si="195"/>
        <v>1</v>
      </c>
      <c r="CG157" s="153">
        <f t="shared" si="195"/>
        <v>0.99999999999999989</v>
      </c>
      <c r="CH157" s="152">
        <f t="shared" si="195"/>
        <v>1</v>
      </c>
      <c r="CI157" s="153">
        <f t="shared" si="195"/>
        <v>0.99999999999999989</v>
      </c>
      <c r="CJ157" s="152">
        <f t="shared" si="195"/>
        <v>1</v>
      </c>
      <c r="CK157" s="153">
        <f t="shared" si="195"/>
        <v>0.99999999999999989</v>
      </c>
    </row>
    <row r="158" spans="1:89" ht="13.5" thickTop="1" x14ac:dyDescent="0.2">
      <c r="A158" s="187"/>
    </row>
    <row r="160" spans="1:89" x14ac:dyDescent="0.2">
      <c r="A160" s="306">
        <f>+A129+1</f>
        <v>43471</v>
      </c>
      <c r="B160" s="306"/>
      <c r="C160" s="306"/>
      <c r="D160" s="306"/>
      <c r="BI160" s="311">
        <f>+BI129+1</f>
        <v>43471</v>
      </c>
      <c r="BJ160" s="311"/>
      <c r="BK160" s="311"/>
      <c r="BL160" s="311"/>
    </row>
    <row r="161" spans="1:89" ht="13.5" thickBot="1" x14ac:dyDescent="0.25">
      <c r="AE161" s="242" t="s">
        <v>1</v>
      </c>
    </row>
    <row r="162" spans="1:89" ht="14.25" thickTop="1" thickBot="1" x14ac:dyDescent="0.25">
      <c r="A162" s="302" t="s">
        <v>2</v>
      </c>
      <c r="B162" s="304" t="s">
        <v>3</v>
      </c>
      <c r="C162" s="305"/>
      <c r="D162" s="304" t="s">
        <v>4</v>
      </c>
      <c r="E162" s="305"/>
      <c r="F162" s="304" t="s">
        <v>5</v>
      </c>
      <c r="G162" s="305"/>
      <c r="H162" s="304" t="s">
        <v>6</v>
      </c>
      <c r="I162" s="305"/>
      <c r="J162" s="304" t="s">
        <v>7</v>
      </c>
      <c r="K162" s="305"/>
      <c r="L162" s="304" t="s">
        <v>8</v>
      </c>
      <c r="M162" s="305"/>
      <c r="N162" s="304" t="s">
        <v>9</v>
      </c>
      <c r="O162" s="305"/>
      <c r="P162" s="304" t="s">
        <v>10</v>
      </c>
      <c r="Q162" s="305"/>
      <c r="R162" s="304" t="s">
        <v>11</v>
      </c>
      <c r="S162" s="305"/>
      <c r="T162" s="304" t="s">
        <v>12</v>
      </c>
      <c r="U162" s="305"/>
      <c r="V162" s="304" t="s">
        <v>13</v>
      </c>
      <c r="W162" s="305"/>
      <c r="X162" s="304" t="s">
        <v>14</v>
      </c>
      <c r="Y162" s="305"/>
      <c r="Z162" s="307" t="s">
        <v>15</v>
      </c>
      <c r="AA162" s="308"/>
      <c r="AB162" s="309" t="s">
        <v>16</v>
      </c>
      <c r="AC162" s="310"/>
      <c r="AE162" s="302" t="s">
        <v>2</v>
      </c>
      <c r="AF162" s="304" t="s">
        <v>3</v>
      </c>
      <c r="AG162" s="305"/>
      <c r="AH162" s="304" t="s">
        <v>4</v>
      </c>
      <c r="AI162" s="305"/>
      <c r="AJ162" s="304" t="s">
        <v>5</v>
      </c>
      <c r="AK162" s="305"/>
      <c r="AL162" s="304" t="s">
        <v>6</v>
      </c>
      <c r="AM162" s="305"/>
      <c r="AN162" s="304" t="s">
        <v>7</v>
      </c>
      <c r="AO162" s="305"/>
      <c r="AP162" s="304" t="s">
        <v>8</v>
      </c>
      <c r="AQ162" s="305"/>
      <c r="AR162" s="304" t="s">
        <v>9</v>
      </c>
      <c r="AS162" s="305"/>
      <c r="AT162" s="304" t="s">
        <v>10</v>
      </c>
      <c r="AU162" s="305"/>
      <c r="AV162" s="304" t="s">
        <v>11</v>
      </c>
      <c r="AW162" s="305"/>
      <c r="AX162" s="304" t="s">
        <v>12</v>
      </c>
      <c r="AY162" s="305"/>
      <c r="AZ162" s="304" t="s">
        <v>13</v>
      </c>
      <c r="BA162" s="305"/>
      <c r="BB162" s="304" t="s">
        <v>14</v>
      </c>
      <c r="BC162" s="305"/>
      <c r="BD162" s="307" t="s">
        <v>15</v>
      </c>
      <c r="BE162" s="308"/>
      <c r="BF162" s="309" t="s">
        <v>16</v>
      </c>
      <c r="BG162" s="310"/>
      <c r="BI162" s="302" t="s">
        <v>2</v>
      </c>
      <c r="BJ162" s="304" t="s">
        <v>3</v>
      </c>
      <c r="BK162" s="305"/>
      <c r="BL162" s="304" t="s">
        <v>4</v>
      </c>
      <c r="BM162" s="305"/>
      <c r="BN162" s="304" t="s">
        <v>5</v>
      </c>
      <c r="BO162" s="305"/>
      <c r="BP162" s="304" t="s">
        <v>6</v>
      </c>
      <c r="BQ162" s="305"/>
      <c r="BR162" s="304" t="s">
        <v>7</v>
      </c>
      <c r="BS162" s="305"/>
      <c r="BT162" s="304" t="s">
        <v>8</v>
      </c>
      <c r="BU162" s="305"/>
      <c r="BV162" s="304" t="s">
        <v>9</v>
      </c>
      <c r="BW162" s="305"/>
      <c r="BX162" s="304" t="s">
        <v>10</v>
      </c>
      <c r="BY162" s="305"/>
      <c r="BZ162" s="304" t="s">
        <v>11</v>
      </c>
      <c r="CA162" s="305"/>
      <c r="CB162" s="304" t="s">
        <v>12</v>
      </c>
      <c r="CC162" s="305"/>
      <c r="CD162" s="304" t="s">
        <v>13</v>
      </c>
      <c r="CE162" s="305"/>
      <c r="CF162" s="304" t="s">
        <v>14</v>
      </c>
      <c r="CG162" s="305"/>
      <c r="CH162" s="307" t="s">
        <v>15</v>
      </c>
      <c r="CI162" s="308"/>
      <c r="CJ162" s="304" t="s">
        <v>16</v>
      </c>
      <c r="CK162" s="305"/>
    </row>
    <row r="163" spans="1:89" ht="15" thickTop="1" thickBot="1" x14ac:dyDescent="0.3">
      <c r="A163" s="303"/>
      <c r="B163" s="113" t="s">
        <v>17</v>
      </c>
      <c r="C163" s="114" t="s">
        <v>18</v>
      </c>
      <c r="D163" s="115" t="s">
        <v>17</v>
      </c>
      <c r="E163" s="116" t="s">
        <v>18</v>
      </c>
      <c r="F163" s="113" t="s">
        <v>17</v>
      </c>
      <c r="G163" s="114" t="s">
        <v>18</v>
      </c>
      <c r="H163" s="115" t="s">
        <v>17</v>
      </c>
      <c r="I163" s="116" t="s">
        <v>18</v>
      </c>
      <c r="J163" s="113" t="s">
        <v>17</v>
      </c>
      <c r="K163" s="114" t="s">
        <v>18</v>
      </c>
      <c r="L163" s="115" t="s">
        <v>17</v>
      </c>
      <c r="M163" s="113" t="s">
        <v>18</v>
      </c>
      <c r="N163" s="117" t="s">
        <v>17</v>
      </c>
      <c r="O163" s="118" t="s">
        <v>18</v>
      </c>
      <c r="P163" s="113" t="s">
        <v>17</v>
      </c>
      <c r="Q163" s="114" t="s">
        <v>18</v>
      </c>
      <c r="R163" s="115" t="s">
        <v>17</v>
      </c>
      <c r="S163" s="116" t="s">
        <v>18</v>
      </c>
      <c r="T163" s="113" t="s">
        <v>17</v>
      </c>
      <c r="U163" s="114" t="s">
        <v>18</v>
      </c>
      <c r="V163" s="115" t="s">
        <v>17</v>
      </c>
      <c r="W163" s="116" t="s">
        <v>18</v>
      </c>
      <c r="X163" s="113" t="s">
        <v>17</v>
      </c>
      <c r="Y163" s="114" t="s">
        <v>18</v>
      </c>
      <c r="Z163" s="26" t="s">
        <v>17</v>
      </c>
      <c r="AA163" s="119" t="s">
        <v>18</v>
      </c>
      <c r="AB163" s="173" t="s">
        <v>17</v>
      </c>
      <c r="AC163" s="174" t="s">
        <v>18</v>
      </c>
      <c r="AE163" s="303"/>
      <c r="AF163" s="113" t="s">
        <v>17</v>
      </c>
      <c r="AG163" s="114" t="s">
        <v>18</v>
      </c>
      <c r="AH163" s="115" t="s">
        <v>17</v>
      </c>
      <c r="AI163" s="116" t="s">
        <v>18</v>
      </c>
      <c r="AJ163" s="113" t="s">
        <v>17</v>
      </c>
      <c r="AK163" s="114" t="s">
        <v>18</v>
      </c>
      <c r="AL163" s="115" t="s">
        <v>17</v>
      </c>
      <c r="AM163" s="116" t="s">
        <v>18</v>
      </c>
      <c r="AN163" s="113" t="s">
        <v>17</v>
      </c>
      <c r="AO163" s="114" t="s">
        <v>18</v>
      </c>
      <c r="AP163" s="115" t="s">
        <v>17</v>
      </c>
      <c r="AQ163" s="113" t="s">
        <v>18</v>
      </c>
      <c r="AR163" s="117" t="s">
        <v>17</v>
      </c>
      <c r="AS163" s="118" t="s">
        <v>18</v>
      </c>
      <c r="AT163" s="113" t="s">
        <v>17</v>
      </c>
      <c r="AU163" s="114" t="s">
        <v>18</v>
      </c>
      <c r="AV163" s="115" t="s">
        <v>17</v>
      </c>
      <c r="AW163" s="116" t="s">
        <v>18</v>
      </c>
      <c r="AX163" s="113" t="s">
        <v>17</v>
      </c>
      <c r="AY163" s="114" t="s">
        <v>18</v>
      </c>
      <c r="AZ163" s="115" t="s">
        <v>17</v>
      </c>
      <c r="BA163" s="116" t="s">
        <v>18</v>
      </c>
      <c r="BB163" s="113" t="s">
        <v>17</v>
      </c>
      <c r="BC163" s="114" t="s">
        <v>18</v>
      </c>
      <c r="BD163" s="26" t="s">
        <v>17</v>
      </c>
      <c r="BE163" s="119" t="s">
        <v>18</v>
      </c>
      <c r="BF163" s="173" t="s">
        <v>17</v>
      </c>
      <c r="BG163" s="174" t="s">
        <v>18</v>
      </c>
      <c r="BI163" s="303"/>
      <c r="BJ163" s="113" t="s">
        <v>17</v>
      </c>
      <c r="BK163" s="114" t="s">
        <v>18</v>
      </c>
      <c r="BL163" s="115" t="s">
        <v>17</v>
      </c>
      <c r="BM163" s="116" t="s">
        <v>18</v>
      </c>
      <c r="BN163" s="113" t="s">
        <v>17</v>
      </c>
      <c r="BO163" s="114" t="s">
        <v>18</v>
      </c>
      <c r="BP163" s="115" t="s">
        <v>17</v>
      </c>
      <c r="BQ163" s="116" t="s">
        <v>18</v>
      </c>
      <c r="BR163" s="113" t="s">
        <v>17</v>
      </c>
      <c r="BS163" s="114" t="s">
        <v>18</v>
      </c>
      <c r="BT163" s="115" t="s">
        <v>17</v>
      </c>
      <c r="BU163" s="113" t="s">
        <v>18</v>
      </c>
      <c r="BV163" s="117" t="s">
        <v>17</v>
      </c>
      <c r="BW163" s="118" t="s">
        <v>18</v>
      </c>
      <c r="BX163" s="113" t="s">
        <v>17</v>
      </c>
      <c r="BY163" s="114" t="s">
        <v>18</v>
      </c>
      <c r="BZ163" s="115" t="s">
        <v>17</v>
      </c>
      <c r="CA163" s="116" t="s">
        <v>18</v>
      </c>
      <c r="CB163" s="113" t="s">
        <v>17</v>
      </c>
      <c r="CC163" s="114" t="s">
        <v>18</v>
      </c>
      <c r="CD163" s="115" t="s">
        <v>17</v>
      </c>
      <c r="CE163" s="116" t="s">
        <v>18</v>
      </c>
      <c r="CF163" s="113" t="s">
        <v>17</v>
      </c>
      <c r="CG163" s="114" t="s">
        <v>18</v>
      </c>
      <c r="CH163" s="26" t="s">
        <v>17</v>
      </c>
      <c r="CI163" s="119" t="s">
        <v>18</v>
      </c>
      <c r="CJ163" s="117" t="s">
        <v>17</v>
      </c>
      <c r="CK163" s="118" t="s">
        <v>18</v>
      </c>
    </row>
    <row r="164" spans="1:89" ht="13.5" thickTop="1" x14ac:dyDescent="0.2">
      <c r="A164" s="243" t="s">
        <v>19</v>
      </c>
      <c r="B164" s="123"/>
      <c r="C164" s="186"/>
      <c r="D164" s="124"/>
      <c r="E164" s="177"/>
      <c r="F164" s="123"/>
      <c r="G164" s="125"/>
      <c r="H164" s="124"/>
      <c r="I164" s="177"/>
      <c r="J164" s="123"/>
      <c r="K164" s="125"/>
      <c r="L164" s="124"/>
      <c r="M164" s="123"/>
      <c r="N164" s="176"/>
      <c r="O164" s="178"/>
      <c r="P164" s="123"/>
      <c r="Q164" s="125"/>
      <c r="R164" s="124"/>
      <c r="S164" s="177"/>
      <c r="T164" s="123"/>
      <c r="U164" s="125"/>
      <c r="V164" s="124"/>
      <c r="W164" s="177"/>
      <c r="X164" s="123"/>
      <c r="Y164" s="125"/>
      <c r="Z164" s="183"/>
      <c r="AA164" s="184"/>
      <c r="AB164" s="167">
        <f>B164+D164+F164+H164+J164+L164+N164+P164+R164+T164+V164+X164+Z164</f>
        <v>0</v>
      </c>
      <c r="AC164" s="168">
        <f>C164+E164+G164+I164+K164+M164+O164+Q164+S164+U164+W164+Y164+AA164</f>
        <v>0</v>
      </c>
      <c r="AE164" s="249" t="str">
        <f>$AE$9</f>
        <v>07:00 - 07:59</v>
      </c>
      <c r="AF164" s="123">
        <f>SUMIF($A$9:$A$32,$AE164,B$164:B$187)</f>
        <v>1167</v>
      </c>
      <c r="AG164" s="186">
        <f t="shared" ref="AG164:BE166" si="196">SUMIF($A$9:$A$32,$AE164,C$164:C$187)</f>
        <v>458</v>
      </c>
      <c r="AH164" s="124">
        <f t="shared" si="196"/>
        <v>458</v>
      </c>
      <c r="AI164" s="177">
        <f t="shared" si="196"/>
        <v>305</v>
      </c>
      <c r="AJ164" s="123">
        <f t="shared" si="196"/>
        <v>192</v>
      </c>
      <c r="AK164" s="125">
        <f t="shared" si="196"/>
        <v>109</v>
      </c>
      <c r="AL164" s="124">
        <f t="shared" si="196"/>
        <v>778</v>
      </c>
      <c r="AM164" s="177">
        <f t="shared" si="196"/>
        <v>873</v>
      </c>
      <c r="AN164" s="123">
        <f t="shared" si="196"/>
        <v>67</v>
      </c>
      <c r="AO164" s="125">
        <f t="shared" si="196"/>
        <v>95</v>
      </c>
      <c r="AP164" s="124">
        <f t="shared" si="196"/>
        <v>110</v>
      </c>
      <c r="AQ164" s="123">
        <f t="shared" si="196"/>
        <v>294</v>
      </c>
      <c r="AR164" s="176">
        <f t="shared" si="196"/>
        <v>542</v>
      </c>
      <c r="AS164" s="178">
        <f t="shared" si="196"/>
        <v>651</v>
      </c>
      <c r="AT164" s="123">
        <f t="shared" si="196"/>
        <v>308</v>
      </c>
      <c r="AU164" s="125">
        <f t="shared" si="196"/>
        <v>293</v>
      </c>
      <c r="AV164" s="124">
        <f t="shared" si="196"/>
        <v>627</v>
      </c>
      <c r="AW164" s="177">
        <f t="shared" si="196"/>
        <v>407</v>
      </c>
      <c r="AX164" s="123">
        <f t="shared" si="196"/>
        <v>123</v>
      </c>
      <c r="AY164" s="125">
        <f t="shared" si="196"/>
        <v>139</v>
      </c>
      <c r="AZ164" s="124">
        <f t="shared" si="196"/>
        <v>267</v>
      </c>
      <c r="BA164" s="177">
        <f t="shared" si="196"/>
        <v>451</v>
      </c>
      <c r="BB164" s="123">
        <f t="shared" si="196"/>
        <v>474</v>
      </c>
      <c r="BC164" s="125">
        <f t="shared" si="196"/>
        <v>302</v>
      </c>
      <c r="BD164" s="183">
        <f t="shared" si="196"/>
        <v>1249</v>
      </c>
      <c r="BE164" s="184">
        <f t="shared" si="196"/>
        <v>1247</v>
      </c>
      <c r="BF164" s="167">
        <f>AF164+AH164+AJ164+AL164+AN164+AP164+AR164+AT164+AV164+AX164+AZ164+BB164+BD164</f>
        <v>6362</v>
      </c>
      <c r="BG164" s="168">
        <f>AG164+AI164+AK164+AM164+AO164+AQ164+AS164+AU164+AW164+AY164+BA164+BC164+BE164</f>
        <v>5624</v>
      </c>
      <c r="BI164" s="122" t="s">
        <v>19</v>
      </c>
      <c r="BJ164" s="126">
        <f t="shared" ref="BJ164:CK164" si="197">B164/B188</f>
        <v>0</v>
      </c>
      <c r="BK164" s="127">
        <f t="shared" si="197"/>
        <v>0</v>
      </c>
      <c r="BL164" s="128">
        <f t="shared" si="197"/>
        <v>0</v>
      </c>
      <c r="BM164" s="129">
        <f t="shared" si="197"/>
        <v>0</v>
      </c>
      <c r="BN164" s="126">
        <f t="shared" si="197"/>
        <v>0</v>
      </c>
      <c r="BO164" s="127">
        <f t="shared" si="197"/>
        <v>0</v>
      </c>
      <c r="BP164" s="128">
        <f t="shared" si="197"/>
        <v>0</v>
      </c>
      <c r="BQ164" s="129">
        <f t="shared" si="197"/>
        <v>0</v>
      </c>
      <c r="BR164" s="126">
        <f t="shared" si="197"/>
        <v>0</v>
      </c>
      <c r="BS164" s="127">
        <f t="shared" si="197"/>
        <v>0</v>
      </c>
      <c r="BT164" s="128">
        <f t="shared" si="197"/>
        <v>0</v>
      </c>
      <c r="BU164" s="126">
        <f t="shared" si="197"/>
        <v>0</v>
      </c>
      <c r="BV164" s="130">
        <f t="shared" si="197"/>
        <v>0</v>
      </c>
      <c r="BW164" s="131">
        <f t="shared" si="197"/>
        <v>0</v>
      </c>
      <c r="BX164" s="126">
        <f t="shared" si="197"/>
        <v>0</v>
      </c>
      <c r="BY164" s="127">
        <f t="shared" si="197"/>
        <v>0</v>
      </c>
      <c r="BZ164" s="128">
        <f t="shared" si="197"/>
        <v>0</v>
      </c>
      <c r="CA164" s="129">
        <f t="shared" si="197"/>
        <v>0</v>
      </c>
      <c r="CB164" s="126">
        <f t="shared" si="197"/>
        <v>0</v>
      </c>
      <c r="CC164" s="127">
        <f t="shared" si="197"/>
        <v>0</v>
      </c>
      <c r="CD164" s="128">
        <f t="shared" si="197"/>
        <v>0</v>
      </c>
      <c r="CE164" s="129">
        <f t="shared" si="197"/>
        <v>0</v>
      </c>
      <c r="CF164" s="126">
        <f t="shared" si="197"/>
        <v>0</v>
      </c>
      <c r="CG164" s="127">
        <f t="shared" si="197"/>
        <v>0</v>
      </c>
      <c r="CH164" s="128">
        <f t="shared" si="197"/>
        <v>0</v>
      </c>
      <c r="CI164" s="126">
        <f t="shared" si="197"/>
        <v>0</v>
      </c>
      <c r="CJ164" s="132">
        <f t="shared" si="197"/>
        <v>0</v>
      </c>
      <c r="CK164" s="133">
        <f t="shared" si="197"/>
        <v>0</v>
      </c>
    </row>
    <row r="165" spans="1:89" x14ac:dyDescent="0.2">
      <c r="A165" s="244" t="s">
        <v>21</v>
      </c>
      <c r="B165" s="189">
        <v>166</v>
      </c>
      <c r="C165" s="190">
        <v>1</v>
      </c>
      <c r="D165" s="191">
        <v>46</v>
      </c>
      <c r="E165" s="192">
        <v>0</v>
      </c>
      <c r="F165" s="189">
        <v>40</v>
      </c>
      <c r="G165" s="193">
        <v>0</v>
      </c>
      <c r="H165" s="191">
        <v>91</v>
      </c>
      <c r="I165" s="192">
        <v>3</v>
      </c>
      <c r="J165" s="189">
        <v>1</v>
      </c>
      <c r="K165" s="193">
        <v>1</v>
      </c>
      <c r="L165" s="191">
        <v>1</v>
      </c>
      <c r="M165" s="189">
        <v>0</v>
      </c>
      <c r="N165" s="194">
        <v>29</v>
      </c>
      <c r="O165" s="195">
        <v>1</v>
      </c>
      <c r="P165" s="189">
        <v>5</v>
      </c>
      <c r="Q165" s="193">
        <v>1</v>
      </c>
      <c r="R165" s="191">
        <v>4</v>
      </c>
      <c r="S165" s="192">
        <v>4</v>
      </c>
      <c r="T165" s="189">
        <v>0</v>
      </c>
      <c r="U165" s="193">
        <v>1</v>
      </c>
      <c r="V165" s="191">
        <v>1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69">
        <f>B165+D165+F165+H165+J165+L165+N165+P165+R165+T165+V165+X165+Z165</f>
        <v>384</v>
      </c>
      <c r="AC165" s="170">
        <f t="shared" ref="AC165:AC184" si="198">C165+E165+G165+I165+K165+M165+O165+Q165+S165+U165+W165+Y165+AA165</f>
        <v>12</v>
      </c>
      <c r="AE165" s="250" t="str">
        <f>$AE$10</f>
        <v>08:00 - 08:59</v>
      </c>
      <c r="AF165" s="123">
        <f>SUMIF($A$9:$A$32,$AE165,B$164:B$187)</f>
        <v>1998</v>
      </c>
      <c r="AG165" s="190">
        <f t="shared" si="196"/>
        <v>687</v>
      </c>
      <c r="AH165" s="191">
        <f t="shared" si="196"/>
        <v>634</v>
      </c>
      <c r="AI165" s="192">
        <f t="shared" si="196"/>
        <v>376</v>
      </c>
      <c r="AJ165" s="189">
        <f t="shared" si="196"/>
        <v>274</v>
      </c>
      <c r="AK165" s="193">
        <f t="shared" si="196"/>
        <v>176</v>
      </c>
      <c r="AL165" s="191">
        <f t="shared" si="196"/>
        <v>997</v>
      </c>
      <c r="AM165" s="192">
        <f t="shared" si="196"/>
        <v>893</v>
      </c>
      <c r="AN165" s="189">
        <f t="shared" si="196"/>
        <v>76</v>
      </c>
      <c r="AO165" s="193">
        <f t="shared" si="196"/>
        <v>185</v>
      </c>
      <c r="AP165" s="191">
        <f t="shared" si="196"/>
        <v>124</v>
      </c>
      <c r="AQ165" s="189">
        <f t="shared" si="196"/>
        <v>478</v>
      </c>
      <c r="AR165" s="194">
        <f t="shared" si="196"/>
        <v>650</v>
      </c>
      <c r="AS165" s="195">
        <f t="shared" si="196"/>
        <v>959</v>
      </c>
      <c r="AT165" s="189">
        <f t="shared" si="196"/>
        <v>390</v>
      </c>
      <c r="AU165" s="193">
        <f t="shared" si="196"/>
        <v>356</v>
      </c>
      <c r="AV165" s="191">
        <f t="shared" si="196"/>
        <v>698</v>
      </c>
      <c r="AW165" s="192">
        <f t="shared" si="196"/>
        <v>642</v>
      </c>
      <c r="AX165" s="189">
        <f t="shared" si="196"/>
        <v>92</v>
      </c>
      <c r="AY165" s="193">
        <f t="shared" si="196"/>
        <v>146</v>
      </c>
      <c r="AZ165" s="191">
        <f t="shared" si="196"/>
        <v>303</v>
      </c>
      <c r="BA165" s="192">
        <f t="shared" si="196"/>
        <v>667</v>
      </c>
      <c r="BB165" s="189">
        <f t="shared" si="196"/>
        <v>467</v>
      </c>
      <c r="BC165" s="193">
        <f t="shared" si="196"/>
        <v>388</v>
      </c>
      <c r="BD165" s="191">
        <f t="shared" si="196"/>
        <v>1721</v>
      </c>
      <c r="BE165" s="189">
        <f t="shared" si="196"/>
        <v>1426</v>
      </c>
      <c r="BF165" s="169">
        <f>SUM(AF165,AH165,AJ165,AL165,AN165,AP165,AR165,AT165,AV165,AX165,AZ165,BB165,BD165)</f>
        <v>8424</v>
      </c>
      <c r="BG165" s="170">
        <f>SUM(AG165,AI165,AK165,AM165,AO165,AQ165,AS165,AU165,AW165,AY165,BA165,BC165,BE165)</f>
        <v>7379</v>
      </c>
      <c r="BI165" s="134" t="s">
        <v>21</v>
      </c>
      <c r="BJ165" s="126">
        <f t="shared" ref="BJ165:CK165" si="199">B165/B188</f>
        <v>5.2678344757552675E-3</v>
      </c>
      <c r="BK165" s="127">
        <f t="shared" si="199"/>
        <v>5.0735667174023338E-5</v>
      </c>
      <c r="BL165" s="128">
        <f t="shared" si="199"/>
        <v>4.4431565729740174E-3</v>
      </c>
      <c r="BM165" s="129">
        <f t="shared" si="199"/>
        <v>0</v>
      </c>
      <c r="BN165" s="126">
        <f t="shared" si="199"/>
        <v>7.1085836147147677E-3</v>
      </c>
      <c r="BO165" s="127">
        <f t="shared" si="199"/>
        <v>0</v>
      </c>
      <c r="BP165" s="128">
        <f t="shared" si="199"/>
        <v>4.1176470588235297E-3</v>
      </c>
      <c r="BQ165" s="129">
        <f t="shared" si="199"/>
        <v>1.2054970666238045E-4</v>
      </c>
      <c r="BR165" s="126">
        <f t="shared" si="199"/>
        <v>4.9164208456243857E-4</v>
      </c>
      <c r="BS165" s="127">
        <f t="shared" si="199"/>
        <v>3.6549707602339179E-4</v>
      </c>
      <c r="BT165" s="128">
        <f t="shared" si="199"/>
        <v>2.7886224205242612E-4</v>
      </c>
      <c r="BU165" s="126">
        <f t="shared" si="199"/>
        <v>0</v>
      </c>
      <c r="BV165" s="130">
        <f t="shared" si="199"/>
        <v>2.0373752985808628E-3</v>
      </c>
      <c r="BW165" s="131">
        <f t="shared" si="199"/>
        <v>5.3484516232550676E-5</v>
      </c>
      <c r="BX165" s="126">
        <f t="shared" si="199"/>
        <v>5.9276822762299936E-4</v>
      </c>
      <c r="BY165" s="127">
        <f t="shared" si="199"/>
        <v>1.0357327809425168E-4</v>
      </c>
      <c r="BZ165" s="128">
        <f t="shared" si="199"/>
        <v>3.0147723846849563E-4</v>
      </c>
      <c r="CA165" s="129">
        <f t="shared" si="199"/>
        <v>2.6842034626224669E-4</v>
      </c>
      <c r="CB165" s="126">
        <f t="shared" si="199"/>
        <v>0</v>
      </c>
      <c r="CC165" s="127">
        <f t="shared" si="199"/>
        <v>3.8431975403535742E-4</v>
      </c>
      <c r="CD165" s="128">
        <f t="shared" si="199"/>
        <v>8.6948960959916535E-5</v>
      </c>
      <c r="CE165" s="129">
        <f t="shared" si="199"/>
        <v>0</v>
      </c>
      <c r="CF165" s="126">
        <f t="shared" si="199"/>
        <v>0</v>
      </c>
      <c r="CG165" s="127">
        <f t="shared" si="199"/>
        <v>0</v>
      </c>
      <c r="CH165" s="128">
        <f t="shared" si="199"/>
        <v>0</v>
      </c>
      <c r="CI165" s="126">
        <f t="shared" si="199"/>
        <v>0</v>
      </c>
      <c r="CJ165" s="132">
        <f t="shared" si="199"/>
        <v>2.3210270544716037E-3</v>
      </c>
      <c r="CK165" s="133">
        <f t="shared" si="199"/>
        <v>7.2627355093295894E-5</v>
      </c>
    </row>
    <row r="166" spans="1:89" ht="13.5" thickBot="1" x14ac:dyDescent="0.25">
      <c r="A166" s="245" t="s">
        <v>23</v>
      </c>
      <c r="B166" s="196">
        <v>677</v>
      </c>
      <c r="C166" s="197">
        <v>0</v>
      </c>
      <c r="D166" s="198">
        <v>259</v>
      </c>
      <c r="E166" s="199">
        <v>31</v>
      </c>
      <c r="F166" s="196">
        <v>102</v>
      </c>
      <c r="G166" s="200">
        <v>12</v>
      </c>
      <c r="H166" s="198">
        <v>434</v>
      </c>
      <c r="I166" s="199">
        <v>112</v>
      </c>
      <c r="J166" s="196">
        <v>12</v>
      </c>
      <c r="K166" s="200">
        <v>7</v>
      </c>
      <c r="L166" s="198">
        <v>22</v>
      </c>
      <c r="M166" s="196">
        <v>108</v>
      </c>
      <c r="N166" s="201">
        <v>166</v>
      </c>
      <c r="O166" s="202">
        <v>202</v>
      </c>
      <c r="P166" s="196">
        <v>84</v>
      </c>
      <c r="Q166" s="200">
        <v>69</v>
      </c>
      <c r="R166" s="198">
        <v>144</v>
      </c>
      <c r="S166" s="199">
        <v>102</v>
      </c>
      <c r="T166" s="196">
        <v>26</v>
      </c>
      <c r="U166" s="200">
        <v>59</v>
      </c>
      <c r="V166" s="198">
        <v>63</v>
      </c>
      <c r="W166" s="199">
        <v>139</v>
      </c>
      <c r="X166" s="196">
        <v>129</v>
      </c>
      <c r="Y166" s="200">
        <v>123</v>
      </c>
      <c r="Z166" s="198">
        <v>459</v>
      </c>
      <c r="AA166" s="196">
        <v>268</v>
      </c>
      <c r="AB166" s="169">
        <f>B166+D166+F166+H166+J166+L166+N166+P166+R166+T166+V166+X166+Z166</f>
        <v>2577</v>
      </c>
      <c r="AC166" s="170">
        <f t="shared" si="198"/>
        <v>1232</v>
      </c>
      <c r="AE166" s="249" t="str">
        <f>$AE$11</f>
        <v>09:00 - 09:59</v>
      </c>
      <c r="AF166" s="123">
        <f>SUMIF($A$9:$A$32,$AE166,B$164:B$187)</f>
        <v>2193</v>
      </c>
      <c r="AG166" s="197">
        <f t="shared" si="196"/>
        <v>909</v>
      </c>
      <c r="AH166" s="198">
        <f t="shared" si="196"/>
        <v>739</v>
      </c>
      <c r="AI166" s="199">
        <f t="shared" si="196"/>
        <v>411</v>
      </c>
      <c r="AJ166" s="196">
        <f t="shared" si="196"/>
        <v>354</v>
      </c>
      <c r="AK166" s="200">
        <f t="shared" si="196"/>
        <v>205</v>
      </c>
      <c r="AL166" s="198">
        <f t="shared" si="196"/>
        <v>1180</v>
      </c>
      <c r="AM166" s="199">
        <f t="shared" si="196"/>
        <v>1317</v>
      </c>
      <c r="AN166" s="196">
        <f t="shared" si="196"/>
        <v>133</v>
      </c>
      <c r="AO166" s="200">
        <f t="shared" si="196"/>
        <v>315</v>
      </c>
      <c r="AP166" s="198">
        <f t="shared" si="196"/>
        <v>103</v>
      </c>
      <c r="AQ166" s="196">
        <f t="shared" si="196"/>
        <v>687</v>
      </c>
      <c r="AR166" s="201">
        <f t="shared" si="196"/>
        <v>815</v>
      </c>
      <c r="AS166" s="202">
        <f t="shared" si="196"/>
        <v>1384</v>
      </c>
      <c r="AT166" s="196">
        <f t="shared" si="196"/>
        <v>498</v>
      </c>
      <c r="AU166" s="200">
        <f t="shared" si="196"/>
        <v>449</v>
      </c>
      <c r="AV166" s="198">
        <f t="shared" si="196"/>
        <v>1028</v>
      </c>
      <c r="AW166" s="199">
        <f t="shared" si="196"/>
        <v>681</v>
      </c>
      <c r="AX166" s="196">
        <f t="shared" si="196"/>
        <v>97</v>
      </c>
      <c r="AY166" s="200">
        <f t="shared" si="196"/>
        <v>126</v>
      </c>
      <c r="AZ166" s="198">
        <f t="shared" si="196"/>
        <v>378</v>
      </c>
      <c r="BA166" s="199">
        <f t="shared" si="196"/>
        <v>1196</v>
      </c>
      <c r="BB166" s="196">
        <f t="shared" si="196"/>
        <v>488</v>
      </c>
      <c r="BC166" s="200">
        <f t="shared" si="196"/>
        <v>306</v>
      </c>
      <c r="BD166" s="198">
        <f t="shared" si="196"/>
        <v>1940</v>
      </c>
      <c r="BE166" s="196">
        <f t="shared" si="196"/>
        <v>1682</v>
      </c>
      <c r="BF166" s="169">
        <f>SUM(AF166,AH166,AJ166,AL166,AN166,AP166,AR166,AT166,AV166,AX166,AZ166,BB166,BD166)</f>
        <v>9946</v>
      </c>
      <c r="BG166" s="170">
        <f>SUM(AG166,AI166,AK166,AM166,AO166,AQ166,AS166,AU166,AW166,AY166,BA166,BC166,BE166)</f>
        <v>9668</v>
      </c>
      <c r="BI166" s="143" t="s">
        <v>23</v>
      </c>
      <c r="BJ166" s="126">
        <f t="shared" ref="BJ166:CK166" si="200">B166/B188</f>
        <v>2.1483879157146484E-2</v>
      </c>
      <c r="BK166" s="127">
        <f t="shared" si="200"/>
        <v>0</v>
      </c>
      <c r="BL166" s="128">
        <f t="shared" si="200"/>
        <v>2.5016903313049357E-2</v>
      </c>
      <c r="BM166" s="129">
        <f t="shared" si="200"/>
        <v>3.6944345131688715E-3</v>
      </c>
      <c r="BN166" s="126">
        <f t="shared" si="200"/>
        <v>1.812688821752266E-2</v>
      </c>
      <c r="BO166" s="127">
        <f t="shared" si="200"/>
        <v>3.8375439718580109E-3</v>
      </c>
      <c r="BP166" s="128">
        <f t="shared" si="200"/>
        <v>1.9638009049773756E-2</v>
      </c>
      <c r="BQ166" s="129">
        <f t="shared" si="200"/>
        <v>4.5005223820622038E-3</v>
      </c>
      <c r="BR166" s="126">
        <f t="shared" si="200"/>
        <v>5.8997050147492625E-3</v>
      </c>
      <c r="BS166" s="127">
        <f t="shared" si="200"/>
        <v>2.5584795321637425E-3</v>
      </c>
      <c r="BT166" s="128">
        <f t="shared" si="200"/>
        <v>6.1349693251533744E-3</v>
      </c>
      <c r="BU166" s="126">
        <f t="shared" si="200"/>
        <v>1.2423789255722996E-2</v>
      </c>
      <c r="BV166" s="130">
        <f t="shared" si="200"/>
        <v>1.1662217226359422E-2</v>
      </c>
      <c r="BW166" s="131">
        <f t="shared" si="200"/>
        <v>1.0803872278975236E-2</v>
      </c>
      <c r="BX166" s="126">
        <f t="shared" si="200"/>
        <v>9.9585062240663894E-3</v>
      </c>
      <c r="BY166" s="127">
        <f t="shared" si="200"/>
        <v>7.1465561885033658E-3</v>
      </c>
      <c r="BZ166" s="128">
        <f t="shared" si="200"/>
        <v>1.0853180584865842E-2</v>
      </c>
      <c r="CA166" s="129">
        <f t="shared" si="200"/>
        <v>6.8447188296872907E-3</v>
      </c>
      <c r="CB166" s="126">
        <f t="shared" si="200"/>
        <v>1.314459049544995E-2</v>
      </c>
      <c r="CC166" s="127">
        <f t="shared" si="200"/>
        <v>2.2674865488086088E-2</v>
      </c>
      <c r="CD166" s="128">
        <f t="shared" si="200"/>
        <v>5.4777845404747416E-3</v>
      </c>
      <c r="CE166" s="129">
        <f t="shared" si="200"/>
        <v>9.3269811447359591E-3</v>
      </c>
      <c r="CF166" s="126">
        <f t="shared" si="200"/>
        <v>1.5233821445441663E-2</v>
      </c>
      <c r="CG166" s="127">
        <f t="shared" si="200"/>
        <v>2.1011274342330032E-2</v>
      </c>
      <c r="CH166" s="128">
        <f t="shared" si="200"/>
        <v>1.4189439841721281E-2</v>
      </c>
      <c r="CI166" s="126">
        <f t="shared" si="200"/>
        <v>8.6254063274435969E-3</v>
      </c>
      <c r="CJ166" s="132">
        <f t="shared" si="200"/>
        <v>1.5576267498368029E-2</v>
      </c>
      <c r="CK166" s="133">
        <f t="shared" si="200"/>
        <v>7.4564084562450447E-3</v>
      </c>
    </row>
    <row r="167" spans="1:89" ht="14.25" thickTop="1" thickBot="1" x14ac:dyDescent="0.25">
      <c r="A167" s="244" t="s">
        <v>25</v>
      </c>
      <c r="B167" s="189">
        <v>953</v>
      </c>
      <c r="C167" s="190">
        <v>197</v>
      </c>
      <c r="D167" s="191">
        <v>384</v>
      </c>
      <c r="E167" s="192">
        <v>158</v>
      </c>
      <c r="F167" s="189">
        <v>177</v>
      </c>
      <c r="G167" s="193">
        <v>78</v>
      </c>
      <c r="H167" s="191">
        <v>610</v>
      </c>
      <c r="I167" s="192">
        <v>535</v>
      </c>
      <c r="J167" s="189">
        <v>29</v>
      </c>
      <c r="K167" s="193">
        <v>50</v>
      </c>
      <c r="L167" s="191">
        <v>70</v>
      </c>
      <c r="M167" s="189">
        <v>216</v>
      </c>
      <c r="N167" s="194">
        <v>346</v>
      </c>
      <c r="O167" s="195">
        <v>445</v>
      </c>
      <c r="P167" s="189">
        <v>245</v>
      </c>
      <c r="Q167" s="193">
        <v>245</v>
      </c>
      <c r="R167" s="191">
        <v>396</v>
      </c>
      <c r="S167" s="192">
        <v>355</v>
      </c>
      <c r="T167" s="189">
        <v>100</v>
      </c>
      <c r="U167" s="193">
        <v>143</v>
      </c>
      <c r="V167" s="191">
        <v>222</v>
      </c>
      <c r="W167" s="192">
        <v>479</v>
      </c>
      <c r="X167" s="189">
        <v>331</v>
      </c>
      <c r="Y167" s="193">
        <v>264</v>
      </c>
      <c r="Z167" s="191">
        <v>946</v>
      </c>
      <c r="AA167" s="189">
        <v>826</v>
      </c>
      <c r="AB167" s="169">
        <f>B167+D167+F167+H167+J167+L167+N167+P167+R167+T167+V167+X167+Z167</f>
        <v>4809</v>
      </c>
      <c r="AC167" s="170">
        <f t="shared" si="198"/>
        <v>3991</v>
      </c>
      <c r="AE167" s="299" t="s">
        <v>26</v>
      </c>
      <c r="AF167" s="18">
        <f t="shared" ref="AF167:BG167" si="201">SUM(AF164:AF166)</f>
        <v>5358</v>
      </c>
      <c r="AG167" s="19">
        <f t="shared" si="201"/>
        <v>2054</v>
      </c>
      <c r="AH167" s="18">
        <f t="shared" si="201"/>
        <v>1831</v>
      </c>
      <c r="AI167" s="19">
        <f t="shared" si="201"/>
        <v>1092</v>
      </c>
      <c r="AJ167" s="18">
        <f t="shared" si="201"/>
        <v>820</v>
      </c>
      <c r="AK167" s="19">
        <f t="shared" si="201"/>
        <v>490</v>
      </c>
      <c r="AL167" s="18">
        <f t="shared" si="201"/>
        <v>2955</v>
      </c>
      <c r="AM167" s="19">
        <f t="shared" si="201"/>
        <v>3083</v>
      </c>
      <c r="AN167" s="18">
        <f t="shared" si="201"/>
        <v>276</v>
      </c>
      <c r="AO167" s="19">
        <f t="shared" si="201"/>
        <v>595</v>
      </c>
      <c r="AP167" s="18">
        <f t="shared" si="201"/>
        <v>337</v>
      </c>
      <c r="AQ167" s="19">
        <f t="shared" si="201"/>
        <v>1459</v>
      </c>
      <c r="AR167" s="18">
        <f t="shared" si="201"/>
        <v>2007</v>
      </c>
      <c r="AS167" s="19">
        <f t="shared" si="201"/>
        <v>2994</v>
      </c>
      <c r="AT167" s="18">
        <f t="shared" si="201"/>
        <v>1196</v>
      </c>
      <c r="AU167" s="19">
        <f t="shared" si="201"/>
        <v>1098</v>
      </c>
      <c r="AV167" s="18">
        <f t="shared" si="201"/>
        <v>2353</v>
      </c>
      <c r="AW167" s="19">
        <f t="shared" si="201"/>
        <v>1730</v>
      </c>
      <c r="AX167" s="18">
        <f t="shared" si="201"/>
        <v>312</v>
      </c>
      <c r="AY167" s="19">
        <f t="shared" si="201"/>
        <v>411</v>
      </c>
      <c r="AZ167" s="18">
        <f t="shared" si="201"/>
        <v>948</v>
      </c>
      <c r="BA167" s="19">
        <f t="shared" si="201"/>
        <v>2314</v>
      </c>
      <c r="BB167" s="18">
        <f t="shared" si="201"/>
        <v>1429</v>
      </c>
      <c r="BC167" s="19">
        <f t="shared" si="201"/>
        <v>996</v>
      </c>
      <c r="BD167" s="18">
        <f t="shared" si="201"/>
        <v>4910</v>
      </c>
      <c r="BE167" s="19">
        <f t="shared" si="201"/>
        <v>4355</v>
      </c>
      <c r="BF167" s="171">
        <f t="shared" si="201"/>
        <v>24732</v>
      </c>
      <c r="BG167" s="172">
        <f t="shared" si="201"/>
        <v>22671</v>
      </c>
      <c r="BI167" s="134" t="s">
        <v>25</v>
      </c>
      <c r="BJ167" s="126">
        <f t="shared" ref="BJ167:CK167" si="202">B167/B188</f>
        <v>3.0242447321655243E-2</v>
      </c>
      <c r="BK167" s="127">
        <f t="shared" si="202"/>
        <v>9.9949264332825985E-3</v>
      </c>
      <c r="BL167" s="128">
        <f t="shared" si="202"/>
        <v>3.7090698348304842E-2</v>
      </c>
      <c r="BM167" s="129">
        <f t="shared" si="202"/>
        <v>1.8829698486473603E-2</v>
      </c>
      <c r="BN167" s="126">
        <f t="shared" si="202"/>
        <v>3.1455482495112846E-2</v>
      </c>
      <c r="BO167" s="127">
        <f t="shared" si="202"/>
        <v>2.4944035817077069E-2</v>
      </c>
      <c r="BP167" s="128">
        <f t="shared" si="202"/>
        <v>2.760180995475113E-2</v>
      </c>
      <c r="BQ167" s="129">
        <f t="shared" si="202"/>
        <v>2.1498031021457847E-2</v>
      </c>
      <c r="BR167" s="126">
        <f t="shared" si="202"/>
        <v>1.4257620452310717E-2</v>
      </c>
      <c r="BS167" s="127">
        <f t="shared" si="202"/>
        <v>1.827485380116959E-2</v>
      </c>
      <c r="BT167" s="128">
        <f t="shared" si="202"/>
        <v>1.9520356943669825E-2</v>
      </c>
      <c r="BU167" s="126">
        <f t="shared" si="202"/>
        <v>2.4847578511445992E-2</v>
      </c>
      <c r="BV167" s="130">
        <f t="shared" si="202"/>
        <v>2.4307994941688914E-2</v>
      </c>
      <c r="BW167" s="131">
        <f t="shared" si="202"/>
        <v>2.380060972348505E-2</v>
      </c>
      <c r="BX167" s="126">
        <f t="shared" si="202"/>
        <v>2.9045643153526972E-2</v>
      </c>
      <c r="BY167" s="127">
        <f t="shared" si="202"/>
        <v>2.5375453133091662E-2</v>
      </c>
      <c r="BZ167" s="128">
        <f t="shared" si="202"/>
        <v>2.9846246608381068E-2</v>
      </c>
      <c r="CA167" s="129">
        <f t="shared" si="202"/>
        <v>2.3822305730774394E-2</v>
      </c>
      <c r="CB167" s="126">
        <f t="shared" si="202"/>
        <v>5.0556117290192111E-2</v>
      </c>
      <c r="CC167" s="127">
        <f t="shared" si="202"/>
        <v>5.4957724827056111E-2</v>
      </c>
      <c r="CD167" s="128">
        <f t="shared" si="202"/>
        <v>1.9302669333101468E-2</v>
      </c>
      <c r="CE167" s="129">
        <f t="shared" si="202"/>
        <v>3.2141179628262767E-2</v>
      </c>
      <c r="CF167" s="126">
        <f t="shared" si="202"/>
        <v>3.9088332546055739E-2</v>
      </c>
      <c r="CG167" s="127">
        <f t="shared" si="202"/>
        <v>4.5097369320122996E-2</v>
      </c>
      <c r="CH167" s="128">
        <f t="shared" si="202"/>
        <v>2.9244466427599852E-2</v>
      </c>
      <c r="CI167" s="126">
        <f t="shared" si="202"/>
        <v>2.6584274725628399E-2</v>
      </c>
      <c r="CJ167" s="132">
        <f t="shared" si="202"/>
        <v>2.9067237252484224E-2</v>
      </c>
      <c r="CK167" s="133">
        <f t="shared" si="202"/>
        <v>2.4154647848111992E-2</v>
      </c>
    </row>
    <row r="168" spans="1:89" ht="13.5" thickTop="1" x14ac:dyDescent="0.2">
      <c r="A168" s="245" t="s">
        <v>20</v>
      </c>
      <c r="B168" s="196">
        <v>1167</v>
      </c>
      <c r="C168" s="197">
        <v>458</v>
      </c>
      <c r="D168" s="198">
        <v>458</v>
      </c>
      <c r="E168" s="199">
        <v>305</v>
      </c>
      <c r="F168" s="196">
        <v>192</v>
      </c>
      <c r="G168" s="200">
        <v>109</v>
      </c>
      <c r="H168" s="198">
        <v>778</v>
      </c>
      <c r="I168" s="199">
        <v>873</v>
      </c>
      <c r="J168" s="196">
        <v>67</v>
      </c>
      <c r="K168" s="200">
        <v>95</v>
      </c>
      <c r="L168" s="198">
        <v>110</v>
      </c>
      <c r="M168" s="196">
        <v>294</v>
      </c>
      <c r="N168" s="201">
        <v>542</v>
      </c>
      <c r="O168" s="202">
        <v>651</v>
      </c>
      <c r="P168" s="196">
        <v>308</v>
      </c>
      <c r="Q168" s="200">
        <v>293</v>
      </c>
      <c r="R168" s="198">
        <v>627</v>
      </c>
      <c r="S168" s="199">
        <v>407</v>
      </c>
      <c r="T168" s="196">
        <v>123</v>
      </c>
      <c r="U168" s="200">
        <v>139</v>
      </c>
      <c r="V168" s="198">
        <v>267</v>
      </c>
      <c r="W168" s="199">
        <v>451</v>
      </c>
      <c r="X168" s="196">
        <v>474</v>
      </c>
      <c r="Y168" s="200">
        <v>302</v>
      </c>
      <c r="Z168" s="198">
        <v>1249</v>
      </c>
      <c r="AA168" s="196">
        <v>1247</v>
      </c>
      <c r="AB168" s="169">
        <f t="shared" ref="AB168:AB184" si="203">B168+D168+F168+H168+J168+L168+N168+P168+R168+T168+V168+X168+Z168</f>
        <v>6362</v>
      </c>
      <c r="AC168" s="170">
        <f t="shared" si="198"/>
        <v>5624</v>
      </c>
      <c r="BI168" s="143" t="s">
        <v>20</v>
      </c>
      <c r="BJ168" s="126">
        <f t="shared" ref="BJ168:CK168" si="204">B168/B188</f>
        <v>3.7033511043412036E-2</v>
      </c>
      <c r="BK168" s="127">
        <f t="shared" si="204"/>
        <v>2.323693556570269E-2</v>
      </c>
      <c r="BL168" s="128">
        <f t="shared" si="204"/>
        <v>4.4238385009176082E-2</v>
      </c>
      <c r="BM168" s="129">
        <f t="shared" si="204"/>
        <v>3.6348468597306637E-2</v>
      </c>
      <c r="BN168" s="126">
        <f t="shared" si="204"/>
        <v>3.4121201350630889E-2</v>
      </c>
      <c r="BO168" s="127">
        <f t="shared" si="204"/>
        <v>3.4857691077710265E-2</v>
      </c>
      <c r="BP168" s="128">
        <f t="shared" si="204"/>
        <v>3.5203619909502264E-2</v>
      </c>
      <c r="BQ168" s="129">
        <f t="shared" si="204"/>
        <v>3.5079964638752716E-2</v>
      </c>
      <c r="BR168" s="126">
        <f t="shared" si="204"/>
        <v>3.2940019665683384E-2</v>
      </c>
      <c r="BS168" s="127">
        <f t="shared" si="204"/>
        <v>3.4722222222222224E-2</v>
      </c>
      <c r="BT168" s="128">
        <f t="shared" si="204"/>
        <v>3.0674846625766871E-2</v>
      </c>
      <c r="BU168" s="126">
        <f t="shared" si="204"/>
        <v>3.382031519613482E-2</v>
      </c>
      <c r="BV168" s="130">
        <f t="shared" si="204"/>
        <v>3.8077841787269917E-2</v>
      </c>
      <c r="BW168" s="131">
        <f t="shared" si="204"/>
        <v>3.4818420067390492E-2</v>
      </c>
      <c r="BX168" s="126">
        <f t="shared" si="204"/>
        <v>3.6514522821576766E-2</v>
      </c>
      <c r="BY168" s="127">
        <f t="shared" si="204"/>
        <v>3.0346970481615745E-2</v>
      </c>
      <c r="BZ168" s="128">
        <f t="shared" si="204"/>
        <v>4.7256557129936691E-2</v>
      </c>
      <c r="CA168" s="129">
        <f t="shared" si="204"/>
        <v>2.7311770232183598E-2</v>
      </c>
      <c r="CB168" s="126">
        <f t="shared" si="204"/>
        <v>6.2184024266936297E-2</v>
      </c>
      <c r="CC168" s="127">
        <f t="shared" si="204"/>
        <v>5.342044581091468E-2</v>
      </c>
      <c r="CD168" s="128">
        <f t="shared" si="204"/>
        <v>2.3215372576297712E-2</v>
      </c>
      <c r="CE168" s="129">
        <f t="shared" si="204"/>
        <v>3.0262363282560559E-2</v>
      </c>
      <c r="CF168" s="126">
        <f t="shared" si="204"/>
        <v>5.5975436939064711E-2</v>
      </c>
      <c r="CG168" s="127">
        <f t="shared" si="204"/>
        <v>5.1588657328322511E-2</v>
      </c>
      <c r="CH168" s="128">
        <f t="shared" si="204"/>
        <v>3.8611351551873375E-2</v>
      </c>
      <c r="CI168" s="126">
        <f t="shared" si="204"/>
        <v>4.0133886904187184E-2</v>
      </c>
      <c r="CJ168" s="132">
        <f t="shared" si="204"/>
        <v>3.8454099272261309E-2</v>
      </c>
      <c r="CK168" s="133">
        <f t="shared" si="204"/>
        <v>3.4038020420391342E-2</v>
      </c>
    </row>
    <row r="169" spans="1:89" ht="13.5" thickBot="1" x14ac:dyDescent="0.25">
      <c r="A169" s="244" t="s">
        <v>22</v>
      </c>
      <c r="B169" s="189">
        <v>1998</v>
      </c>
      <c r="C169" s="190">
        <v>687</v>
      </c>
      <c r="D169" s="191">
        <v>634</v>
      </c>
      <c r="E169" s="192">
        <v>376</v>
      </c>
      <c r="F169" s="189">
        <v>274</v>
      </c>
      <c r="G169" s="193">
        <v>176</v>
      </c>
      <c r="H169" s="191">
        <v>997</v>
      </c>
      <c r="I169" s="192">
        <v>893</v>
      </c>
      <c r="J169" s="189">
        <v>76</v>
      </c>
      <c r="K169" s="193">
        <v>185</v>
      </c>
      <c r="L169" s="191">
        <v>124</v>
      </c>
      <c r="M169" s="189">
        <v>478</v>
      </c>
      <c r="N169" s="194">
        <v>650</v>
      </c>
      <c r="O169" s="195">
        <v>959</v>
      </c>
      <c r="P169" s="189">
        <v>390</v>
      </c>
      <c r="Q169" s="193">
        <v>356</v>
      </c>
      <c r="R169" s="191">
        <v>698</v>
      </c>
      <c r="S169" s="192">
        <v>642</v>
      </c>
      <c r="T169" s="189">
        <v>92</v>
      </c>
      <c r="U169" s="193">
        <v>146</v>
      </c>
      <c r="V169" s="191">
        <v>303</v>
      </c>
      <c r="W169" s="192">
        <v>667</v>
      </c>
      <c r="X169" s="189">
        <v>467</v>
      </c>
      <c r="Y169" s="193">
        <v>388</v>
      </c>
      <c r="Z169" s="191">
        <v>1721</v>
      </c>
      <c r="AA169" s="189">
        <v>1426</v>
      </c>
      <c r="AB169" s="169">
        <f t="shared" si="203"/>
        <v>8424</v>
      </c>
      <c r="AC169" s="170">
        <f t="shared" si="198"/>
        <v>7379</v>
      </c>
      <c r="AE169" s="242" t="s">
        <v>27</v>
      </c>
      <c r="BI169" s="134" t="s">
        <v>22</v>
      </c>
      <c r="BJ169" s="126">
        <f t="shared" ref="BJ169:CK169" si="205">B169/B188</f>
        <v>6.3404417364813406E-2</v>
      </c>
      <c r="BK169" s="127">
        <f t="shared" si="205"/>
        <v>3.4855403348554033E-2</v>
      </c>
      <c r="BL169" s="128">
        <f t="shared" si="205"/>
        <v>6.1238288418815803E-2</v>
      </c>
      <c r="BM169" s="129">
        <f t="shared" si="205"/>
        <v>4.4809915385532119E-2</v>
      </c>
      <c r="BN169" s="126">
        <f t="shared" si="205"/>
        <v>4.8693797760796159E-2</v>
      </c>
      <c r="BO169" s="127">
        <f t="shared" si="205"/>
        <v>5.628397825391749E-2</v>
      </c>
      <c r="BP169" s="128">
        <f t="shared" si="205"/>
        <v>4.5113122171945699E-2</v>
      </c>
      <c r="BQ169" s="129">
        <f t="shared" si="205"/>
        <v>3.5883629349835251E-2</v>
      </c>
      <c r="BR169" s="126">
        <f t="shared" si="205"/>
        <v>3.7364798426745331E-2</v>
      </c>
      <c r="BS169" s="127">
        <f t="shared" si="205"/>
        <v>6.7616959064327492E-2</v>
      </c>
      <c r="BT169" s="128">
        <f t="shared" si="205"/>
        <v>3.4578918014500838E-2</v>
      </c>
      <c r="BU169" s="126">
        <f t="shared" si="205"/>
        <v>5.4986770965144371E-2</v>
      </c>
      <c r="BV169" s="130">
        <f t="shared" si="205"/>
        <v>4.5665308416467612E-2</v>
      </c>
      <c r="BW169" s="131">
        <f t="shared" si="205"/>
        <v>5.1291651067016102E-2</v>
      </c>
      <c r="BX169" s="126">
        <f t="shared" si="205"/>
        <v>4.6235921754593956E-2</v>
      </c>
      <c r="BY169" s="127">
        <f t="shared" si="205"/>
        <v>3.6872087001553602E-2</v>
      </c>
      <c r="BZ169" s="128">
        <f t="shared" si="205"/>
        <v>5.2607778112752489E-2</v>
      </c>
      <c r="CA169" s="129">
        <f t="shared" si="205"/>
        <v>4.3081465575090593E-2</v>
      </c>
      <c r="CB169" s="126">
        <f t="shared" si="205"/>
        <v>4.6511627906976744E-2</v>
      </c>
      <c r="CC169" s="127">
        <f t="shared" si="205"/>
        <v>5.6110684089162186E-2</v>
      </c>
      <c r="CD169" s="128">
        <f t="shared" si="205"/>
        <v>2.6345535170854709E-2</v>
      </c>
      <c r="CE169" s="129">
        <f t="shared" si="205"/>
        <v>4.4756089377977586E-2</v>
      </c>
      <c r="CF169" s="126">
        <f t="shared" si="205"/>
        <v>5.5148795465281057E-2</v>
      </c>
      <c r="CG169" s="127">
        <f t="shared" si="205"/>
        <v>6.6279467031089848E-2</v>
      </c>
      <c r="CH169" s="128">
        <f t="shared" si="205"/>
        <v>5.3202670953381971E-2</v>
      </c>
      <c r="CI169" s="126">
        <f t="shared" si="205"/>
        <v>4.5894885906472276E-2</v>
      </c>
      <c r="CJ169" s="132">
        <f t="shared" si="205"/>
        <v>5.0917531007470804E-2</v>
      </c>
      <c r="CK169" s="133">
        <f t="shared" si="205"/>
        <v>4.4659771102785864E-2</v>
      </c>
    </row>
    <row r="170" spans="1:89" ht="14.25" thickTop="1" thickBot="1" x14ac:dyDescent="0.25">
      <c r="A170" s="245" t="s">
        <v>24</v>
      </c>
      <c r="B170" s="196">
        <v>2193</v>
      </c>
      <c r="C170" s="197">
        <v>909</v>
      </c>
      <c r="D170" s="198">
        <v>739</v>
      </c>
      <c r="E170" s="199">
        <v>411</v>
      </c>
      <c r="F170" s="196">
        <v>354</v>
      </c>
      <c r="G170" s="200">
        <v>205</v>
      </c>
      <c r="H170" s="198">
        <v>1180</v>
      </c>
      <c r="I170" s="199">
        <v>1317</v>
      </c>
      <c r="J170" s="196">
        <v>133</v>
      </c>
      <c r="K170" s="200">
        <v>315</v>
      </c>
      <c r="L170" s="198">
        <v>103</v>
      </c>
      <c r="M170" s="196">
        <v>687</v>
      </c>
      <c r="N170" s="201">
        <v>815</v>
      </c>
      <c r="O170" s="202">
        <v>1384</v>
      </c>
      <c r="P170" s="196">
        <v>498</v>
      </c>
      <c r="Q170" s="200">
        <v>449</v>
      </c>
      <c r="R170" s="198">
        <v>1028</v>
      </c>
      <c r="S170" s="199">
        <v>681</v>
      </c>
      <c r="T170" s="196">
        <v>97</v>
      </c>
      <c r="U170" s="200">
        <v>126</v>
      </c>
      <c r="V170" s="198">
        <v>378</v>
      </c>
      <c r="W170" s="199">
        <v>1196</v>
      </c>
      <c r="X170" s="196">
        <v>488</v>
      </c>
      <c r="Y170" s="200">
        <v>306</v>
      </c>
      <c r="Z170" s="198">
        <v>1940</v>
      </c>
      <c r="AA170" s="196">
        <v>1682</v>
      </c>
      <c r="AB170" s="169">
        <f t="shared" si="203"/>
        <v>9946</v>
      </c>
      <c r="AC170" s="170">
        <f t="shared" si="198"/>
        <v>9668</v>
      </c>
      <c r="AE170" s="302" t="s">
        <v>2</v>
      </c>
      <c r="AF170" s="304" t="s">
        <v>3</v>
      </c>
      <c r="AG170" s="305"/>
      <c r="AH170" s="304" t="s">
        <v>4</v>
      </c>
      <c r="AI170" s="305"/>
      <c r="AJ170" s="304" t="s">
        <v>5</v>
      </c>
      <c r="AK170" s="305"/>
      <c r="AL170" s="304" t="s">
        <v>6</v>
      </c>
      <c r="AM170" s="305"/>
      <c r="AN170" s="304" t="s">
        <v>7</v>
      </c>
      <c r="AO170" s="305"/>
      <c r="AP170" s="304" t="s">
        <v>8</v>
      </c>
      <c r="AQ170" s="305"/>
      <c r="AR170" s="304" t="s">
        <v>9</v>
      </c>
      <c r="AS170" s="305"/>
      <c r="AT170" s="304" t="s">
        <v>10</v>
      </c>
      <c r="AU170" s="305"/>
      <c r="AV170" s="304" t="s">
        <v>11</v>
      </c>
      <c r="AW170" s="305"/>
      <c r="AX170" s="304" t="s">
        <v>12</v>
      </c>
      <c r="AY170" s="305"/>
      <c r="AZ170" s="304" t="s">
        <v>13</v>
      </c>
      <c r="BA170" s="305"/>
      <c r="BB170" s="304" t="s">
        <v>14</v>
      </c>
      <c r="BC170" s="305"/>
      <c r="BD170" s="307" t="s">
        <v>15</v>
      </c>
      <c r="BE170" s="308"/>
      <c r="BF170" s="309" t="s">
        <v>16</v>
      </c>
      <c r="BG170" s="310"/>
      <c r="BI170" s="143" t="s">
        <v>24</v>
      </c>
      <c r="BJ170" s="126">
        <f t="shared" ref="BJ170:CK170" si="206">B170/B188</f>
        <v>6.9592536176694586E-2</v>
      </c>
      <c r="BK170" s="127">
        <f t="shared" si="206"/>
        <v>4.6118721461187215E-2</v>
      </c>
      <c r="BL170" s="128">
        <f t="shared" si="206"/>
        <v>7.1380276248430408E-2</v>
      </c>
      <c r="BM170" s="129">
        <f t="shared" si="206"/>
        <v>4.8981051126206647E-2</v>
      </c>
      <c r="BN170" s="126">
        <f t="shared" si="206"/>
        <v>6.2910964990225693E-2</v>
      </c>
      <c r="BO170" s="127">
        <f t="shared" si="206"/>
        <v>6.5558042852574355E-2</v>
      </c>
      <c r="BP170" s="128">
        <f t="shared" si="206"/>
        <v>5.3393665158371038E-2</v>
      </c>
      <c r="BQ170" s="129">
        <f t="shared" si="206"/>
        <v>5.2921321224785017E-2</v>
      </c>
      <c r="BR170" s="126">
        <f t="shared" si="206"/>
        <v>6.5388397246804328E-2</v>
      </c>
      <c r="BS170" s="127">
        <f t="shared" si="206"/>
        <v>0.11513157894736842</v>
      </c>
      <c r="BT170" s="128">
        <f t="shared" si="206"/>
        <v>2.8722810931399889E-2</v>
      </c>
      <c r="BU170" s="126">
        <f t="shared" si="206"/>
        <v>7.9029103876682383E-2</v>
      </c>
      <c r="BV170" s="130">
        <f t="shared" si="206"/>
        <v>5.7257271322186318E-2</v>
      </c>
      <c r="BW170" s="131">
        <f t="shared" si="206"/>
        <v>7.4022570465850132E-2</v>
      </c>
      <c r="BX170" s="126">
        <f t="shared" si="206"/>
        <v>5.9039715471250739E-2</v>
      </c>
      <c r="BY170" s="127">
        <f t="shared" si="206"/>
        <v>4.6504401864319006E-2</v>
      </c>
      <c r="BZ170" s="128">
        <f t="shared" si="206"/>
        <v>7.747965028640337E-2</v>
      </c>
      <c r="CA170" s="129">
        <f t="shared" si="206"/>
        <v>4.5698563951147499E-2</v>
      </c>
      <c r="CB170" s="126">
        <f t="shared" si="206"/>
        <v>4.9039433771486347E-2</v>
      </c>
      <c r="CC170" s="127">
        <f t="shared" si="206"/>
        <v>4.8424289008455038E-2</v>
      </c>
      <c r="CD170" s="128">
        <f t="shared" si="206"/>
        <v>3.2866707242848445E-2</v>
      </c>
      <c r="CE170" s="129">
        <f t="shared" si="206"/>
        <v>8.0252298194994298E-2</v>
      </c>
      <c r="CF170" s="126">
        <f t="shared" si="206"/>
        <v>5.7628719886632027E-2</v>
      </c>
      <c r="CG170" s="127">
        <f t="shared" si="206"/>
        <v>5.2271950802869831E-2</v>
      </c>
      <c r="CH170" s="128">
        <f t="shared" si="206"/>
        <v>5.9972795845183627E-2</v>
      </c>
      <c r="CI170" s="126">
        <f t="shared" si="206"/>
        <v>5.4134080010298992E-2</v>
      </c>
      <c r="CJ170" s="132">
        <f t="shared" si="206"/>
        <v>6.0117018447329612E-2</v>
      </c>
      <c r="CK170" s="133">
        <f t="shared" si="206"/>
        <v>5.8513439086832056E-2</v>
      </c>
    </row>
    <row r="171" spans="1:89" ht="15" thickTop="1" thickBot="1" x14ac:dyDescent="0.3">
      <c r="A171" s="244" t="s">
        <v>28</v>
      </c>
      <c r="B171" s="189">
        <v>2178</v>
      </c>
      <c r="C171" s="190">
        <v>1065</v>
      </c>
      <c r="D171" s="191">
        <v>739</v>
      </c>
      <c r="E171" s="192">
        <v>428</v>
      </c>
      <c r="F171" s="189">
        <v>335</v>
      </c>
      <c r="G171" s="193">
        <v>232</v>
      </c>
      <c r="H171" s="191">
        <v>1374</v>
      </c>
      <c r="I171" s="192">
        <v>1352</v>
      </c>
      <c r="J171" s="189">
        <v>121</v>
      </c>
      <c r="K171" s="193">
        <v>294</v>
      </c>
      <c r="L171" s="191">
        <v>133</v>
      </c>
      <c r="M171" s="189">
        <v>637</v>
      </c>
      <c r="N171" s="194">
        <v>839</v>
      </c>
      <c r="O171" s="195">
        <v>1239</v>
      </c>
      <c r="P171" s="189">
        <v>591</v>
      </c>
      <c r="Q171" s="193">
        <v>439</v>
      </c>
      <c r="R171" s="191">
        <v>993</v>
      </c>
      <c r="S171" s="192">
        <v>689</v>
      </c>
      <c r="T171" s="189">
        <v>101</v>
      </c>
      <c r="U171" s="193">
        <v>131</v>
      </c>
      <c r="V171" s="191">
        <v>374</v>
      </c>
      <c r="W171" s="192">
        <v>1208</v>
      </c>
      <c r="X171" s="189">
        <v>523</v>
      </c>
      <c r="Y171" s="193">
        <v>335</v>
      </c>
      <c r="Z171" s="191">
        <v>2070</v>
      </c>
      <c r="AA171" s="189">
        <v>1831</v>
      </c>
      <c r="AB171" s="169">
        <f t="shared" si="203"/>
        <v>10371</v>
      </c>
      <c r="AC171" s="170">
        <f t="shared" si="198"/>
        <v>9880</v>
      </c>
      <c r="AE171" s="303"/>
      <c r="AF171" s="113" t="s">
        <v>17</v>
      </c>
      <c r="AG171" s="114" t="s">
        <v>18</v>
      </c>
      <c r="AH171" s="115" t="s">
        <v>17</v>
      </c>
      <c r="AI171" s="116" t="s">
        <v>18</v>
      </c>
      <c r="AJ171" s="113" t="s">
        <v>17</v>
      </c>
      <c r="AK171" s="114" t="s">
        <v>18</v>
      </c>
      <c r="AL171" s="115" t="s">
        <v>17</v>
      </c>
      <c r="AM171" s="116" t="s">
        <v>18</v>
      </c>
      <c r="AN171" s="113" t="s">
        <v>17</v>
      </c>
      <c r="AO171" s="114" t="s">
        <v>18</v>
      </c>
      <c r="AP171" s="115" t="s">
        <v>17</v>
      </c>
      <c r="AQ171" s="113" t="s">
        <v>18</v>
      </c>
      <c r="AR171" s="117" t="s">
        <v>17</v>
      </c>
      <c r="AS171" s="118" t="s">
        <v>18</v>
      </c>
      <c r="AT171" s="113" t="s">
        <v>17</v>
      </c>
      <c r="AU171" s="114" t="s">
        <v>18</v>
      </c>
      <c r="AV171" s="115" t="s">
        <v>17</v>
      </c>
      <c r="AW171" s="116" t="s">
        <v>18</v>
      </c>
      <c r="AX171" s="113" t="s">
        <v>17</v>
      </c>
      <c r="AY171" s="114" t="s">
        <v>18</v>
      </c>
      <c r="AZ171" s="115" t="s">
        <v>17</v>
      </c>
      <c r="BA171" s="116" t="s">
        <v>18</v>
      </c>
      <c r="BB171" s="113" t="s">
        <v>17</v>
      </c>
      <c r="BC171" s="114" t="s">
        <v>18</v>
      </c>
      <c r="BD171" s="26" t="s">
        <v>17</v>
      </c>
      <c r="BE171" s="119" t="s">
        <v>18</v>
      </c>
      <c r="BF171" s="173" t="s">
        <v>17</v>
      </c>
      <c r="BG171" s="174" t="s">
        <v>18</v>
      </c>
      <c r="BI171" s="134" t="s">
        <v>28</v>
      </c>
      <c r="BJ171" s="126">
        <f t="shared" ref="BJ171:CK171" si="207">B171/B188</f>
        <v>6.9116527037319117E-2</v>
      </c>
      <c r="BK171" s="127">
        <f t="shared" si="207"/>
        <v>5.4033485540334852E-2</v>
      </c>
      <c r="BL171" s="128">
        <f t="shared" si="207"/>
        <v>7.1380276248430408E-2</v>
      </c>
      <c r="BM171" s="129">
        <f t="shared" si="207"/>
        <v>5.1007031343105712E-2</v>
      </c>
      <c r="BN171" s="126">
        <f t="shared" si="207"/>
        <v>5.9534387773236185E-2</v>
      </c>
      <c r="BO171" s="127">
        <f t="shared" si="207"/>
        <v>7.4192516789254884E-2</v>
      </c>
      <c r="BP171" s="128">
        <f t="shared" si="207"/>
        <v>6.2171945701357464E-2</v>
      </c>
      <c r="BQ171" s="129">
        <f t="shared" si="207"/>
        <v>5.4327734469179462E-2</v>
      </c>
      <c r="BR171" s="126">
        <f t="shared" si="207"/>
        <v>5.9488692232055065E-2</v>
      </c>
      <c r="BS171" s="127">
        <f t="shared" si="207"/>
        <v>0.10745614035087719</v>
      </c>
      <c r="BT171" s="128">
        <f t="shared" si="207"/>
        <v>3.7088678192972672E-2</v>
      </c>
      <c r="BU171" s="126">
        <f t="shared" si="207"/>
        <v>7.3277349591625449E-2</v>
      </c>
      <c r="BV171" s="130">
        <f t="shared" si="207"/>
        <v>5.8943375017563582E-2</v>
      </c>
      <c r="BW171" s="131">
        <f t="shared" si="207"/>
        <v>6.6267315612130284E-2</v>
      </c>
      <c r="BX171" s="126">
        <f t="shared" si="207"/>
        <v>7.0065204505038531E-2</v>
      </c>
      <c r="BY171" s="127">
        <f t="shared" si="207"/>
        <v>4.5468669083376489E-2</v>
      </c>
      <c r="BZ171" s="128">
        <f t="shared" si="207"/>
        <v>7.484172444980404E-2</v>
      </c>
      <c r="CA171" s="129">
        <f t="shared" si="207"/>
        <v>4.6235404643671991E-2</v>
      </c>
      <c r="CB171" s="126">
        <f t="shared" si="207"/>
        <v>5.1061678463094035E-2</v>
      </c>
      <c r="CC171" s="127">
        <f t="shared" si="207"/>
        <v>5.0345887778631825E-2</v>
      </c>
      <c r="CD171" s="128">
        <f t="shared" si="207"/>
        <v>3.2518911399008782E-2</v>
      </c>
      <c r="CE171" s="129">
        <f t="shared" si="207"/>
        <v>8.1057505200295241E-2</v>
      </c>
      <c r="CF171" s="126">
        <f t="shared" si="207"/>
        <v>6.1761927255550304E-2</v>
      </c>
      <c r="CG171" s="127">
        <f t="shared" si="207"/>
        <v>5.7225828493337891E-2</v>
      </c>
      <c r="CH171" s="128">
        <f t="shared" si="207"/>
        <v>6.3991591443056758E-2</v>
      </c>
      <c r="CI171" s="126">
        <f t="shared" si="207"/>
        <v>5.892954845354189E-2</v>
      </c>
      <c r="CJ171" s="132">
        <f t="shared" si="207"/>
        <v>6.2685863494596358E-2</v>
      </c>
      <c r="CK171" s="133">
        <f t="shared" si="207"/>
        <v>5.9796522360146952E-2</v>
      </c>
    </row>
    <row r="172" spans="1:89" ht="13.5" thickTop="1" x14ac:dyDescent="0.2">
      <c r="A172" s="245" t="s">
        <v>29</v>
      </c>
      <c r="B172" s="203">
        <v>2303</v>
      </c>
      <c r="C172" s="197">
        <v>1303</v>
      </c>
      <c r="D172" s="198">
        <v>863</v>
      </c>
      <c r="E172" s="199">
        <v>434</v>
      </c>
      <c r="F172" s="196">
        <v>387</v>
      </c>
      <c r="G172" s="200">
        <v>176</v>
      </c>
      <c r="H172" s="198">
        <v>1700</v>
      </c>
      <c r="I172" s="199">
        <v>1508</v>
      </c>
      <c r="J172" s="196">
        <v>70</v>
      </c>
      <c r="K172" s="200">
        <v>258</v>
      </c>
      <c r="L172" s="198">
        <v>138</v>
      </c>
      <c r="M172" s="196">
        <v>865</v>
      </c>
      <c r="N172" s="201">
        <v>846</v>
      </c>
      <c r="O172" s="204">
        <v>1415</v>
      </c>
      <c r="P172" s="196">
        <v>612</v>
      </c>
      <c r="Q172" s="200">
        <v>513</v>
      </c>
      <c r="R172" s="198">
        <v>1104</v>
      </c>
      <c r="S172" s="199">
        <v>827</v>
      </c>
      <c r="T172" s="196">
        <v>106</v>
      </c>
      <c r="U172" s="200">
        <v>118</v>
      </c>
      <c r="V172" s="198">
        <v>452</v>
      </c>
      <c r="W172" s="205">
        <v>1394</v>
      </c>
      <c r="X172" s="196">
        <v>544</v>
      </c>
      <c r="Y172" s="200">
        <v>369</v>
      </c>
      <c r="Z172" s="198">
        <v>2327</v>
      </c>
      <c r="AA172" s="196">
        <v>1831</v>
      </c>
      <c r="AB172" s="169">
        <f t="shared" si="203"/>
        <v>11452</v>
      </c>
      <c r="AC172" s="170">
        <f t="shared" si="198"/>
        <v>11011</v>
      </c>
      <c r="AE172" s="249" t="str">
        <f>$AE$17</f>
        <v>17:00 - 17:59</v>
      </c>
      <c r="AF172" s="123">
        <f t="shared" ref="AF172:AO174" si="208">SUMIF($A$9:$A$32,$AE172,B$164:B$187)</f>
        <v>2256</v>
      </c>
      <c r="AG172" s="186">
        <f t="shared" si="208"/>
        <v>1660</v>
      </c>
      <c r="AH172" s="124">
        <f t="shared" si="208"/>
        <v>732</v>
      </c>
      <c r="AI172" s="177">
        <f t="shared" si="208"/>
        <v>728</v>
      </c>
      <c r="AJ172" s="123">
        <f t="shared" si="208"/>
        <v>448</v>
      </c>
      <c r="AK172" s="125">
        <f t="shared" si="208"/>
        <v>271</v>
      </c>
      <c r="AL172" s="124">
        <f t="shared" si="208"/>
        <v>1734</v>
      </c>
      <c r="AM172" s="177">
        <f t="shared" si="208"/>
        <v>2118</v>
      </c>
      <c r="AN172" s="123">
        <f t="shared" si="208"/>
        <v>182</v>
      </c>
      <c r="AO172" s="125">
        <f t="shared" si="208"/>
        <v>174</v>
      </c>
      <c r="AP172" s="124">
        <f t="shared" ref="AP172:AY174" si="209">SUMIF($A$9:$A$32,$AE172,L$164:L$187)</f>
        <v>341</v>
      </c>
      <c r="AQ172" s="123">
        <f t="shared" si="209"/>
        <v>536</v>
      </c>
      <c r="AR172" s="176">
        <f t="shared" si="209"/>
        <v>1064</v>
      </c>
      <c r="AS172" s="178">
        <f t="shared" si="209"/>
        <v>1343</v>
      </c>
      <c r="AT172" s="123">
        <f t="shared" si="209"/>
        <v>586</v>
      </c>
      <c r="AU172" s="125">
        <f t="shared" si="209"/>
        <v>735</v>
      </c>
      <c r="AV172" s="124">
        <f t="shared" si="209"/>
        <v>828</v>
      </c>
      <c r="AW172" s="177">
        <f t="shared" si="209"/>
        <v>1244</v>
      </c>
      <c r="AX172" s="123">
        <f t="shared" si="209"/>
        <v>137</v>
      </c>
      <c r="AY172" s="125">
        <f t="shared" si="209"/>
        <v>196</v>
      </c>
      <c r="AZ172" s="124">
        <f t="shared" ref="AZ172:BE174" si="210">SUMIF($A$9:$A$32,$AE172,V$164:V$187)</f>
        <v>867</v>
      </c>
      <c r="BA172" s="177">
        <f t="shared" si="210"/>
        <v>1125</v>
      </c>
      <c r="BB172" s="123">
        <f t="shared" si="210"/>
        <v>645</v>
      </c>
      <c r="BC172" s="125">
        <f t="shared" si="210"/>
        <v>358</v>
      </c>
      <c r="BD172" s="183">
        <f t="shared" si="210"/>
        <v>2600</v>
      </c>
      <c r="BE172" s="184">
        <f t="shared" si="210"/>
        <v>2232</v>
      </c>
      <c r="BF172" s="167">
        <f>AF172+AH172+AJ172+AL172+AN172+AP172+AR172+AT172+AV172+AX172+AZ172+BB172+BD172</f>
        <v>12420</v>
      </c>
      <c r="BG172" s="168">
        <f>AG172+AI172+AK172+AM172+AO172+AQ172+AS172+AU172+AW172+AY172+BA172+BC172+BE172</f>
        <v>12720</v>
      </c>
      <c r="BI172" s="143" t="s">
        <v>29</v>
      </c>
      <c r="BJ172" s="126">
        <f t="shared" ref="BJ172:CK172" si="211">B172/B188</f>
        <v>7.3083269865448081E-2</v>
      </c>
      <c r="BK172" s="127">
        <f t="shared" si="211"/>
        <v>6.6108574327752412E-2</v>
      </c>
      <c r="BL172" s="128">
        <f t="shared" si="211"/>
        <v>8.3357480923403851E-2</v>
      </c>
      <c r="BM172" s="129">
        <f t="shared" si="211"/>
        <v>5.17220831843642E-2</v>
      </c>
      <c r="BN172" s="126">
        <f t="shared" si="211"/>
        <v>6.8775546472365376E-2</v>
      </c>
      <c r="BO172" s="127">
        <f t="shared" si="211"/>
        <v>5.628397825391749E-2</v>
      </c>
      <c r="BP172" s="128">
        <f t="shared" si="211"/>
        <v>7.6923076923076927E-2</v>
      </c>
      <c r="BQ172" s="129">
        <f t="shared" si="211"/>
        <v>6.0596319215623244E-2</v>
      </c>
      <c r="BR172" s="126">
        <f t="shared" si="211"/>
        <v>3.44149459193707E-2</v>
      </c>
      <c r="BS172" s="127">
        <f t="shared" si="211"/>
        <v>9.4298245614035089E-2</v>
      </c>
      <c r="BT172" s="128">
        <f t="shared" si="211"/>
        <v>3.8482989403234802E-2</v>
      </c>
      <c r="BU172" s="126">
        <f t="shared" si="211"/>
        <v>9.9505349131485107E-2</v>
      </c>
      <c r="BV172" s="130">
        <f t="shared" si="211"/>
        <v>5.9435155262048615E-2</v>
      </c>
      <c r="BW172" s="131">
        <f t="shared" si="211"/>
        <v>7.5680590469059214E-2</v>
      </c>
      <c r="BX172" s="126">
        <f t="shared" si="211"/>
        <v>7.2554831061055133E-2</v>
      </c>
      <c r="BY172" s="127">
        <f t="shared" si="211"/>
        <v>5.3133091662351112E-2</v>
      </c>
      <c r="BZ172" s="128">
        <f t="shared" si="211"/>
        <v>8.3207717817304794E-2</v>
      </c>
      <c r="CA172" s="129">
        <f t="shared" si="211"/>
        <v>5.54959065897195E-2</v>
      </c>
      <c r="CB172" s="126">
        <f t="shared" si="211"/>
        <v>5.3589484327603638E-2</v>
      </c>
      <c r="CC172" s="127">
        <f t="shared" si="211"/>
        <v>4.5349730976172176E-2</v>
      </c>
      <c r="CD172" s="128">
        <f t="shared" si="211"/>
        <v>3.9300930353882269E-2</v>
      </c>
      <c r="CE172" s="129">
        <f t="shared" si="211"/>
        <v>9.3538213782459911E-2</v>
      </c>
      <c r="CF172" s="126">
        <f t="shared" si="211"/>
        <v>6.4241851676901274E-2</v>
      </c>
      <c r="CG172" s="127">
        <f t="shared" si="211"/>
        <v>6.3033823026990093E-2</v>
      </c>
      <c r="CH172" s="128">
        <f t="shared" si="211"/>
        <v>7.1936441201929019E-2</v>
      </c>
      <c r="CI172" s="126">
        <f t="shared" si="211"/>
        <v>5.892954845354189E-2</v>
      </c>
      <c r="CJ172" s="132">
        <f t="shared" si="211"/>
        <v>6.9219796426585434E-2</v>
      </c>
      <c r="CK172" s="133">
        <f t="shared" si="211"/>
        <v>6.6641650577690087E-2</v>
      </c>
    </row>
    <row r="173" spans="1:89" x14ac:dyDescent="0.2">
      <c r="A173" s="244" t="s">
        <v>31</v>
      </c>
      <c r="B173" s="206">
        <v>2295</v>
      </c>
      <c r="C173" s="190">
        <v>1523</v>
      </c>
      <c r="D173" s="191">
        <v>871</v>
      </c>
      <c r="E173" s="192">
        <v>446</v>
      </c>
      <c r="F173" s="189">
        <v>401</v>
      </c>
      <c r="G173" s="193">
        <v>148</v>
      </c>
      <c r="H173" s="191">
        <v>1679</v>
      </c>
      <c r="I173" s="192">
        <v>1547</v>
      </c>
      <c r="J173" s="189">
        <v>144</v>
      </c>
      <c r="K173" s="190">
        <v>184</v>
      </c>
      <c r="L173" s="191">
        <v>212</v>
      </c>
      <c r="M173" s="189">
        <v>855</v>
      </c>
      <c r="N173" s="194">
        <v>926</v>
      </c>
      <c r="O173" s="207">
        <v>1473</v>
      </c>
      <c r="P173" s="189">
        <v>692</v>
      </c>
      <c r="Q173" s="190">
        <v>566</v>
      </c>
      <c r="R173" s="191">
        <v>1059</v>
      </c>
      <c r="S173" s="192">
        <v>937</v>
      </c>
      <c r="T173" s="198">
        <v>105</v>
      </c>
      <c r="U173" s="189">
        <v>174</v>
      </c>
      <c r="V173" s="191">
        <v>536</v>
      </c>
      <c r="W173" s="208">
        <v>1228</v>
      </c>
      <c r="X173" s="189">
        <v>618</v>
      </c>
      <c r="Y173" s="193">
        <v>334</v>
      </c>
      <c r="Z173" s="191">
        <v>2327</v>
      </c>
      <c r="AA173" s="189">
        <v>2218</v>
      </c>
      <c r="AB173" s="169">
        <f t="shared" si="203"/>
        <v>11865</v>
      </c>
      <c r="AC173" s="170">
        <f t="shared" si="198"/>
        <v>11633</v>
      </c>
      <c r="AE173" s="250" t="str">
        <f>$AE$18</f>
        <v>18:00 - 18:59</v>
      </c>
      <c r="AF173" s="123">
        <f t="shared" si="208"/>
        <v>2219</v>
      </c>
      <c r="AG173" s="190">
        <f t="shared" si="208"/>
        <v>1545</v>
      </c>
      <c r="AH173" s="191">
        <f t="shared" si="208"/>
        <v>642</v>
      </c>
      <c r="AI173" s="192">
        <f t="shared" si="208"/>
        <v>712</v>
      </c>
      <c r="AJ173" s="189">
        <f t="shared" si="208"/>
        <v>442</v>
      </c>
      <c r="AK173" s="193">
        <f t="shared" si="208"/>
        <v>242</v>
      </c>
      <c r="AL173" s="191">
        <f t="shared" si="208"/>
        <v>1646</v>
      </c>
      <c r="AM173" s="192">
        <f t="shared" si="208"/>
        <v>1820</v>
      </c>
      <c r="AN173" s="189">
        <f t="shared" si="208"/>
        <v>188</v>
      </c>
      <c r="AO173" s="193">
        <f t="shared" si="208"/>
        <v>135</v>
      </c>
      <c r="AP173" s="191">
        <f t="shared" si="209"/>
        <v>391</v>
      </c>
      <c r="AQ173" s="189">
        <f t="shared" si="209"/>
        <v>502</v>
      </c>
      <c r="AR173" s="194">
        <f t="shared" si="209"/>
        <v>1102</v>
      </c>
      <c r="AS173" s="195">
        <f t="shared" si="209"/>
        <v>1383</v>
      </c>
      <c r="AT173" s="189">
        <f t="shared" si="209"/>
        <v>585</v>
      </c>
      <c r="AU173" s="193">
        <f t="shared" si="209"/>
        <v>823</v>
      </c>
      <c r="AV173" s="191">
        <f t="shared" si="209"/>
        <v>759</v>
      </c>
      <c r="AW173" s="192">
        <f t="shared" si="209"/>
        <v>1301</v>
      </c>
      <c r="AX173" s="189">
        <f t="shared" si="209"/>
        <v>146</v>
      </c>
      <c r="AY173" s="193">
        <f t="shared" si="209"/>
        <v>200</v>
      </c>
      <c r="AZ173" s="191">
        <f t="shared" si="210"/>
        <v>1118</v>
      </c>
      <c r="BA173" s="192">
        <f t="shared" si="210"/>
        <v>877</v>
      </c>
      <c r="BB173" s="189">
        <f t="shared" si="210"/>
        <v>565</v>
      </c>
      <c r="BC173" s="193">
        <f t="shared" si="210"/>
        <v>458</v>
      </c>
      <c r="BD173" s="191">
        <f t="shared" si="210"/>
        <v>2254</v>
      </c>
      <c r="BE173" s="189">
        <f t="shared" si="210"/>
        <v>2279</v>
      </c>
      <c r="BF173" s="169">
        <f>SUM(AF173,AH173,AJ173,AL173,AN173,AP173,AR173,AT173,AV173,AX173,AZ173,BB173,BD173)</f>
        <v>12057</v>
      </c>
      <c r="BG173" s="170">
        <f>SUM(AG173,AI173,AK173,AM173,AO173,AQ173,AS173,AU173,AW173,AY173,BA173,BC173,BE173)</f>
        <v>12277</v>
      </c>
      <c r="BI173" s="134" t="s">
        <v>31</v>
      </c>
      <c r="BJ173" s="126">
        <f t="shared" ref="BJ173:CK173" si="212">B173/B188</f>
        <v>7.2829398324447833E-2</v>
      </c>
      <c r="BK173" s="127">
        <f t="shared" si="212"/>
        <v>7.7270421106037546E-2</v>
      </c>
      <c r="BL173" s="128">
        <f t="shared" si="212"/>
        <v>8.4130203805660192E-2</v>
      </c>
      <c r="BM173" s="129">
        <f t="shared" si="212"/>
        <v>5.3152186866881182E-2</v>
      </c>
      <c r="BN173" s="126">
        <f t="shared" si="212"/>
        <v>7.1263550737515544E-2</v>
      </c>
      <c r="BO173" s="127">
        <f t="shared" si="212"/>
        <v>4.7329708986248803E-2</v>
      </c>
      <c r="BP173" s="128">
        <f t="shared" si="212"/>
        <v>7.5972850678733037E-2</v>
      </c>
      <c r="BQ173" s="129">
        <f t="shared" si="212"/>
        <v>6.2163465402234185E-2</v>
      </c>
      <c r="BR173" s="126">
        <f t="shared" si="212"/>
        <v>7.0796460176991149E-2</v>
      </c>
      <c r="BS173" s="127">
        <f t="shared" si="212"/>
        <v>6.725146198830409E-2</v>
      </c>
      <c r="BT173" s="128">
        <f t="shared" si="212"/>
        <v>5.9118795315114332E-2</v>
      </c>
      <c r="BU173" s="126">
        <f t="shared" si="212"/>
        <v>9.8354998274473721E-2</v>
      </c>
      <c r="BV173" s="130">
        <f t="shared" si="212"/>
        <v>6.5055500913306169E-2</v>
      </c>
      <c r="BW173" s="131">
        <f t="shared" si="212"/>
        <v>7.8782692410547153E-2</v>
      </c>
      <c r="BX173" s="126">
        <f t="shared" si="212"/>
        <v>8.2039122703023118E-2</v>
      </c>
      <c r="BY173" s="127">
        <f t="shared" si="212"/>
        <v>5.8622475401346449E-2</v>
      </c>
      <c r="BZ173" s="128">
        <f t="shared" si="212"/>
        <v>7.9816098884534212E-2</v>
      </c>
      <c r="CA173" s="129">
        <f t="shared" si="212"/>
        <v>6.2877466111931291E-2</v>
      </c>
      <c r="CB173" s="126">
        <f t="shared" si="212"/>
        <v>5.3083923154701722E-2</v>
      </c>
      <c r="CC173" s="127">
        <f t="shared" si="212"/>
        <v>6.6871637202152195E-2</v>
      </c>
      <c r="CD173" s="128">
        <f t="shared" si="212"/>
        <v>4.6604643074515256E-2</v>
      </c>
      <c r="CE173" s="129">
        <f t="shared" si="212"/>
        <v>8.2399516875796816E-2</v>
      </c>
      <c r="CF173" s="126">
        <f t="shared" si="212"/>
        <v>7.2980632971185636E-2</v>
      </c>
      <c r="CG173" s="127">
        <f t="shared" si="212"/>
        <v>5.7055005124701061E-2</v>
      </c>
      <c r="CH173" s="128">
        <f t="shared" si="212"/>
        <v>7.1936441201929019E-2</v>
      </c>
      <c r="CI173" s="126">
        <f t="shared" si="212"/>
        <v>7.1384892665186189E-2</v>
      </c>
      <c r="CJ173" s="132">
        <f t="shared" si="212"/>
        <v>7.1716109378399936E-2</v>
      </c>
      <c r="CK173" s="133">
        <f t="shared" si="212"/>
        <v>7.040616848335926E-2</v>
      </c>
    </row>
    <row r="174" spans="1:89" ht="13.5" thickBot="1" x14ac:dyDescent="0.25">
      <c r="A174" s="245" t="s">
        <v>33</v>
      </c>
      <c r="B174" s="203">
        <v>2128</v>
      </c>
      <c r="C174" s="197">
        <v>1461</v>
      </c>
      <c r="D174" s="198">
        <v>733</v>
      </c>
      <c r="E174" s="199">
        <v>531</v>
      </c>
      <c r="F174" s="196">
        <v>380</v>
      </c>
      <c r="G174" s="200">
        <v>197</v>
      </c>
      <c r="H174" s="198">
        <v>1676</v>
      </c>
      <c r="I174" s="199">
        <v>1741</v>
      </c>
      <c r="J174" s="196">
        <v>123</v>
      </c>
      <c r="K174" s="197">
        <v>200</v>
      </c>
      <c r="L174" s="198">
        <v>230</v>
      </c>
      <c r="M174" s="196">
        <v>773</v>
      </c>
      <c r="N174" s="201">
        <v>1022</v>
      </c>
      <c r="O174" s="204">
        <v>1312</v>
      </c>
      <c r="P174" s="196">
        <v>700</v>
      </c>
      <c r="Q174" s="197">
        <v>644</v>
      </c>
      <c r="R174" s="198">
        <v>1090</v>
      </c>
      <c r="S174" s="199">
        <v>931</v>
      </c>
      <c r="T174" s="196">
        <v>110</v>
      </c>
      <c r="U174" s="200">
        <v>155</v>
      </c>
      <c r="V174" s="198">
        <v>650</v>
      </c>
      <c r="W174" s="205">
        <v>1235</v>
      </c>
      <c r="X174" s="196">
        <v>539</v>
      </c>
      <c r="Y174" s="200">
        <v>330</v>
      </c>
      <c r="Z174" s="198">
        <v>2289</v>
      </c>
      <c r="AA174" s="196">
        <v>2155</v>
      </c>
      <c r="AB174" s="169">
        <f t="shared" si="203"/>
        <v>11670</v>
      </c>
      <c r="AC174" s="170">
        <f t="shared" si="198"/>
        <v>11665</v>
      </c>
      <c r="AE174" s="249" t="str">
        <f>$AE$19</f>
        <v>19:00 - 19:59</v>
      </c>
      <c r="AF174" s="123">
        <f t="shared" si="208"/>
        <v>2335</v>
      </c>
      <c r="AG174" s="197">
        <f t="shared" si="208"/>
        <v>1311</v>
      </c>
      <c r="AH174" s="198">
        <f t="shared" si="208"/>
        <v>582</v>
      </c>
      <c r="AI174" s="199">
        <f t="shared" si="208"/>
        <v>630</v>
      </c>
      <c r="AJ174" s="196">
        <f t="shared" si="208"/>
        <v>438</v>
      </c>
      <c r="AK174" s="200">
        <f t="shared" si="208"/>
        <v>207</v>
      </c>
      <c r="AL174" s="198">
        <f t="shared" si="208"/>
        <v>1422</v>
      </c>
      <c r="AM174" s="199">
        <f t="shared" si="208"/>
        <v>1877</v>
      </c>
      <c r="AN174" s="196">
        <f t="shared" si="208"/>
        <v>141</v>
      </c>
      <c r="AO174" s="200">
        <f t="shared" si="208"/>
        <v>117</v>
      </c>
      <c r="AP174" s="198">
        <f t="shared" si="209"/>
        <v>306</v>
      </c>
      <c r="AQ174" s="196">
        <f t="shared" si="209"/>
        <v>401</v>
      </c>
      <c r="AR174" s="201">
        <f t="shared" si="209"/>
        <v>1036</v>
      </c>
      <c r="AS174" s="202">
        <f t="shared" si="209"/>
        <v>1233</v>
      </c>
      <c r="AT174" s="196">
        <f t="shared" si="209"/>
        <v>467</v>
      </c>
      <c r="AU174" s="200">
        <f t="shared" si="209"/>
        <v>874</v>
      </c>
      <c r="AV174" s="198">
        <f t="shared" si="209"/>
        <v>634</v>
      </c>
      <c r="AW174" s="199">
        <f t="shared" si="209"/>
        <v>1308</v>
      </c>
      <c r="AX174" s="196">
        <f t="shared" si="209"/>
        <v>135</v>
      </c>
      <c r="AY174" s="200">
        <f t="shared" si="209"/>
        <v>179</v>
      </c>
      <c r="AZ174" s="198">
        <f t="shared" si="210"/>
        <v>1271</v>
      </c>
      <c r="BA174" s="199">
        <f t="shared" si="210"/>
        <v>838</v>
      </c>
      <c r="BB174" s="196">
        <f t="shared" si="210"/>
        <v>452</v>
      </c>
      <c r="BC174" s="200">
        <f t="shared" si="210"/>
        <v>477</v>
      </c>
      <c r="BD174" s="198">
        <f t="shared" si="210"/>
        <v>1990</v>
      </c>
      <c r="BE174" s="196">
        <f t="shared" si="210"/>
        <v>2274</v>
      </c>
      <c r="BF174" s="169">
        <f>SUM(AF174,AH174,AJ174,AL174,AN174,AP174,AR174,AT174,AV174,AX174,AZ174,BB174,BD174)</f>
        <v>11209</v>
      </c>
      <c r="BG174" s="170">
        <f>SUM(AG174,AI174,AK174,AM174,AO174,AQ174,AS174,AU174,AW174,AY174,BA174,BC174,BE174)</f>
        <v>11726</v>
      </c>
      <c r="BI174" s="143" t="s">
        <v>33</v>
      </c>
      <c r="BJ174" s="126">
        <f t="shared" ref="BJ174:CK174" si="213">B174/B188</f>
        <v>6.7529829906067526E-2</v>
      </c>
      <c r="BK174" s="127">
        <f t="shared" si="213"/>
        <v>7.4124809741248091E-2</v>
      </c>
      <c r="BL174" s="128">
        <f t="shared" si="213"/>
        <v>7.0800734086738148E-2</v>
      </c>
      <c r="BM174" s="129">
        <f t="shared" si="213"/>
        <v>6.3282087951376478E-2</v>
      </c>
      <c r="BN174" s="126">
        <f t="shared" si="213"/>
        <v>6.7531544339790292E-2</v>
      </c>
      <c r="BO174" s="127">
        <f t="shared" si="213"/>
        <v>6.2999680204669006E-2</v>
      </c>
      <c r="BP174" s="128">
        <f t="shared" si="213"/>
        <v>7.5837104072398187E-2</v>
      </c>
      <c r="BQ174" s="129">
        <f t="shared" si="213"/>
        <v>6.995901309973479E-2</v>
      </c>
      <c r="BR174" s="126">
        <f t="shared" si="213"/>
        <v>6.047197640117994E-2</v>
      </c>
      <c r="BS174" s="127">
        <f t="shared" si="213"/>
        <v>7.3099415204678359E-2</v>
      </c>
      <c r="BT174" s="128">
        <f t="shared" si="213"/>
        <v>6.4138315672058008E-2</v>
      </c>
      <c r="BU174" s="126">
        <f t="shared" si="213"/>
        <v>8.8922121246980332E-2</v>
      </c>
      <c r="BV174" s="130">
        <f t="shared" si="213"/>
        <v>7.1799915694815225E-2</v>
      </c>
      <c r="BW174" s="131">
        <f t="shared" si="213"/>
        <v>7.017168529710649E-2</v>
      </c>
      <c r="BX174" s="126">
        <f t="shared" si="213"/>
        <v>8.2987551867219914E-2</v>
      </c>
      <c r="BY174" s="127">
        <f t="shared" si="213"/>
        <v>6.6701191092698078E-2</v>
      </c>
      <c r="BZ174" s="128">
        <f t="shared" si="213"/>
        <v>8.2152547482665053E-2</v>
      </c>
      <c r="CA174" s="129">
        <f t="shared" si="213"/>
        <v>6.2474835592537914E-2</v>
      </c>
      <c r="CB174" s="126">
        <f t="shared" si="213"/>
        <v>5.5611729019211326E-2</v>
      </c>
      <c r="CC174" s="127">
        <f t="shared" si="213"/>
        <v>5.9569561875480397E-2</v>
      </c>
      <c r="CD174" s="128">
        <f t="shared" si="213"/>
        <v>5.6516824623945743E-2</v>
      </c>
      <c r="CE174" s="129">
        <f t="shared" si="213"/>
        <v>8.2869220962222365E-2</v>
      </c>
      <c r="CF174" s="126">
        <f t="shared" si="213"/>
        <v>6.3651393481341523E-2</v>
      </c>
      <c r="CG174" s="127">
        <f t="shared" si="213"/>
        <v>5.6371711650153741E-2</v>
      </c>
      <c r="CH174" s="128">
        <f t="shared" si="213"/>
        <v>7.0761716334858421E-2</v>
      </c>
      <c r="CI174" s="126">
        <f t="shared" si="213"/>
        <v>6.9357278491197577E-2</v>
      </c>
      <c r="CJ174" s="132">
        <f t="shared" si="213"/>
        <v>7.0537462827301084E-2</v>
      </c>
      <c r="CK174" s="133">
        <f t="shared" si="213"/>
        <v>7.0599841430274715E-2</v>
      </c>
    </row>
    <row r="175" spans="1:89" ht="14.25" thickTop="1" thickBot="1" x14ac:dyDescent="0.25">
      <c r="A175" s="244" t="s">
        <v>35</v>
      </c>
      <c r="B175" s="206">
        <v>1940</v>
      </c>
      <c r="C175" s="190">
        <v>1526</v>
      </c>
      <c r="D175" s="191">
        <v>671</v>
      </c>
      <c r="E175" s="192">
        <v>580</v>
      </c>
      <c r="F175" s="189">
        <v>470</v>
      </c>
      <c r="G175" s="193">
        <v>202</v>
      </c>
      <c r="H175" s="191">
        <v>1619</v>
      </c>
      <c r="I175" s="192">
        <v>1902</v>
      </c>
      <c r="J175" s="189">
        <v>135</v>
      </c>
      <c r="K175" s="190">
        <v>190</v>
      </c>
      <c r="L175" s="191">
        <v>268</v>
      </c>
      <c r="M175" s="189">
        <v>629</v>
      </c>
      <c r="N175" s="194">
        <v>1033</v>
      </c>
      <c r="O175" s="207">
        <v>1166</v>
      </c>
      <c r="P175" s="189">
        <v>688</v>
      </c>
      <c r="Q175" s="190">
        <v>647</v>
      </c>
      <c r="R175" s="191">
        <v>1030</v>
      </c>
      <c r="S175" s="192">
        <v>1039</v>
      </c>
      <c r="T175" s="189">
        <v>167</v>
      </c>
      <c r="U175" s="193">
        <v>141</v>
      </c>
      <c r="V175" s="191">
        <v>766</v>
      </c>
      <c r="W175" s="208">
        <v>990</v>
      </c>
      <c r="X175" s="189">
        <v>584</v>
      </c>
      <c r="Y175" s="193">
        <v>335</v>
      </c>
      <c r="Z175" s="191">
        <v>2325</v>
      </c>
      <c r="AA175" s="189">
        <v>2371</v>
      </c>
      <c r="AB175" s="169">
        <f t="shared" si="203"/>
        <v>11696</v>
      </c>
      <c r="AC175" s="170">
        <f t="shared" si="198"/>
        <v>11718</v>
      </c>
      <c r="AE175" s="299" t="s">
        <v>26</v>
      </c>
      <c r="AF175" s="18">
        <f t="shared" ref="AF175:BG175" si="214">SUM(AF172:AF174)</f>
        <v>6810</v>
      </c>
      <c r="AG175" s="19">
        <f t="shared" si="214"/>
        <v>4516</v>
      </c>
      <c r="AH175" s="18">
        <f t="shared" si="214"/>
        <v>1956</v>
      </c>
      <c r="AI175" s="19">
        <f t="shared" si="214"/>
        <v>2070</v>
      </c>
      <c r="AJ175" s="18">
        <f t="shared" si="214"/>
        <v>1328</v>
      </c>
      <c r="AK175" s="19">
        <f t="shared" si="214"/>
        <v>720</v>
      </c>
      <c r="AL175" s="18">
        <f t="shared" si="214"/>
        <v>4802</v>
      </c>
      <c r="AM175" s="19">
        <f t="shared" si="214"/>
        <v>5815</v>
      </c>
      <c r="AN175" s="18">
        <f t="shared" si="214"/>
        <v>511</v>
      </c>
      <c r="AO175" s="19">
        <f t="shared" si="214"/>
        <v>426</v>
      </c>
      <c r="AP175" s="18">
        <f t="shared" si="214"/>
        <v>1038</v>
      </c>
      <c r="AQ175" s="19">
        <f t="shared" si="214"/>
        <v>1439</v>
      </c>
      <c r="AR175" s="18">
        <f t="shared" si="214"/>
        <v>3202</v>
      </c>
      <c r="AS175" s="19">
        <f t="shared" si="214"/>
        <v>3959</v>
      </c>
      <c r="AT175" s="18">
        <f t="shared" si="214"/>
        <v>1638</v>
      </c>
      <c r="AU175" s="19">
        <f t="shared" si="214"/>
        <v>2432</v>
      </c>
      <c r="AV175" s="18">
        <f t="shared" si="214"/>
        <v>2221</v>
      </c>
      <c r="AW175" s="19">
        <f t="shared" si="214"/>
        <v>3853</v>
      </c>
      <c r="AX175" s="18">
        <f t="shared" si="214"/>
        <v>418</v>
      </c>
      <c r="AY175" s="19">
        <f t="shared" si="214"/>
        <v>575</v>
      </c>
      <c r="AZ175" s="18">
        <f t="shared" si="214"/>
        <v>3256</v>
      </c>
      <c r="BA175" s="19">
        <f t="shared" si="214"/>
        <v>2840</v>
      </c>
      <c r="BB175" s="18">
        <f t="shared" si="214"/>
        <v>1662</v>
      </c>
      <c r="BC175" s="19">
        <f t="shared" si="214"/>
        <v>1293</v>
      </c>
      <c r="BD175" s="18">
        <f t="shared" si="214"/>
        <v>6844</v>
      </c>
      <c r="BE175" s="19">
        <f t="shared" si="214"/>
        <v>6785</v>
      </c>
      <c r="BF175" s="171">
        <f t="shared" si="214"/>
        <v>35686</v>
      </c>
      <c r="BG175" s="172">
        <f t="shared" si="214"/>
        <v>36723</v>
      </c>
      <c r="BI175" s="134" t="s">
        <v>35</v>
      </c>
      <c r="BJ175" s="126">
        <f t="shared" ref="BJ175:CK175" si="215">B175/B188</f>
        <v>6.1563848692561561E-2</v>
      </c>
      <c r="BK175" s="127">
        <f t="shared" si="215"/>
        <v>7.7422628107559621E-2</v>
      </c>
      <c r="BL175" s="128">
        <f t="shared" si="215"/>
        <v>6.481213174925142E-2</v>
      </c>
      <c r="BM175" s="129">
        <f t="shared" si="215"/>
        <v>6.912167798832082E-2</v>
      </c>
      <c r="BN175" s="126">
        <f t="shared" si="215"/>
        <v>8.3525857472898521E-2</v>
      </c>
      <c r="BO175" s="127">
        <f t="shared" si="215"/>
        <v>6.4598656859609846E-2</v>
      </c>
      <c r="BP175" s="128">
        <f t="shared" si="215"/>
        <v>7.32579185520362E-2</v>
      </c>
      <c r="BQ175" s="129">
        <f t="shared" si="215"/>
        <v>7.6428514023949207E-2</v>
      </c>
      <c r="BR175" s="126">
        <f t="shared" si="215"/>
        <v>6.637168141592921E-2</v>
      </c>
      <c r="BS175" s="127">
        <f t="shared" si="215"/>
        <v>6.9444444444444448E-2</v>
      </c>
      <c r="BT175" s="128">
        <f t="shared" si="215"/>
        <v>7.4735080870050194E-2</v>
      </c>
      <c r="BU175" s="126">
        <f t="shared" si="215"/>
        <v>7.2357068906016342E-2</v>
      </c>
      <c r="BV175" s="130">
        <f t="shared" si="215"/>
        <v>7.257271322186315E-2</v>
      </c>
      <c r="BW175" s="131">
        <f t="shared" si="215"/>
        <v>6.2362945927154086E-2</v>
      </c>
      <c r="BX175" s="126">
        <f t="shared" si="215"/>
        <v>8.156490812092472E-2</v>
      </c>
      <c r="BY175" s="127">
        <f t="shared" si="215"/>
        <v>6.7011910926980833E-2</v>
      </c>
      <c r="BZ175" s="128">
        <f t="shared" si="215"/>
        <v>7.7630388905637629E-2</v>
      </c>
      <c r="CA175" s="129">
        <f t="shared" si="215"/>
        <v>6.9722184941618581E-2</v>
      </c>
      <c r="CB175" s="126">
        <f t="shared" si="215"/>
        <v>8.4428715874620835E-2</v>
      </c>
      <c r="CC175" s="127">
        <f t="shared" si="215"/>
        <v>5.4189085318985399E-2</v>
      </c>
      <c r="CD175" s="128">
        <f t="shared" si="215"/>
        <v>6.6602904095296067E-2</v>
      </c>
      <c r="CE175" s="129">
        <f t="shared" si="215"/>
        <v>6.6429577937328052E-2</v>
      </c>
      <c r="CF175" s="126">
        <f t="shared" si="215"/>
        <v>6.8965517241379309E-2</v>
      </c>
      <c r="CG175" s="127">
        <f t="shared" si="215"/>
        <v>5.7225828493337891E-2</v>
      </c>
      <c r="CH175" s="128">
        <f t="shared" si="215"/>
        <v>7.1874613577346355E-2</v>
      </c>
      <c r="CI175" s="126">
        <f t="shared" si="215"/>
        <v>7.6309098516301369E-2</v>
      </c>
      <c r="CJ175" s="132">
        <f t="shared" si="215"/>
        <v>7.0694615700780936E-2</v>
      </c>
      <c r="CK175" s="133">
        <f t="shared" si="215"/>
        <v>7.0920612248603437E-2</v>
      </c>
    </row>
    <row r="176" spans="1:89" ht="13.5" thickTop="1" x14ac:dyDescent="0.2">
      <c r="A176" s="245" t="s">
        <v>36</v>
      </c>
      <c r="B176" s="203">
        <v>2071</v>
      </c>
      <c r="C176" s="197">
        <v>1636</v>
      </c>
      <c r="D176" s="198">
        <v>700</v>
      </c>
      <c r="E176" s="199">
        <v>734</v>
      </c>
      <c r="F176" s="196">
        <v>424</v>
      </c>
      <c r="G176" s="200">
        <v>202</v>
      </c>
      <c r="H176" s="198">
        <v>1662</v>
      </c>
      <c r="I176" s="199">
        <v>1879</v>
      </c>
      <c r="J176" s="196">
        <v>148</v>
      </c>
      <c r="K176" s="197">
        <v>156</v>
      </c>
      <c r="L176" s="198">
        <v>366</v>
      </c>
      <c r="M176" s="196">
        <v>578</v>
      </c>
      <c r="N176" s="201">
        <v>1161</v>
      </c>
      <c r="O176" s="204">
        <v>1338</v>
      </c>
      <c r="P176" s="196">
        <v>713</v>
      </c>
      <c r="Q176" s="197">
        <v>662</v>
      </c>
      <c r="R176" s="198">
        <v>996</v>
      </c>
      <c r="S176" s="199">
        <v>1036</v>
      </c>
      <c r="T176" s="196">
        <v>188</v>
      </c>
      <c r="U176" s="200">
        <v>129</v>
      </c>
      <c r="V176" s="198">
        <v>910</v>
      </c>
      <c r="W176" s="205">
        <v>989</v>
      </c>
      <c r="X176" s="196">
        <v>680</v>
      </c>
      <c r="Y176" s="200">
        <v>327</v>
      </c>
      <c r="Z176" s="198">
        <v>2521</v>
      </c>
      <c r="AA176" s="196">
        <v>2260</v>
      </c>
      <c r="AB176" s="169">
        <f t="shared" si="203"/>
        <v>12540</v>
      </c>
      <c r="AC176" s="170">
        <f t="shared" si="198"/>
        <v>11926</v>
      </c>
      <c r="BI176" s="143" t="s">
        <v>36</v>
      </c>
      <c r="BJ176" s="126">
        <f t="shared" ref="BJ176:CK176" si="216">B176/B188</f>
        <v>6.5720995176440727E-2</v>
      </c>
      <c r="BK176" s="127">
        <f t="shared" si="216"/>
        <v>8.3003551496702188E-2</v>
      </c>
      <c r="BL176" s="128">
        <f t="shared" si="216"/>
        <v>6.7613252197430695E-2</v>
      </c>
      <c r="BM176" s="129">
        <f t="shared" si="216"/>
        <v>8.7474675247288761E-2</v>
      </c>
      <c r="BN176" s="126">
        <f t="shared" si="216"/>
        <v>7.5350986315976545E-2</v>
      </c>
      <c r="BO176" s="127">
        <f t="shared" si="216"/>
        <v>6.4598656859609846E-2</v>
      </c>
      <c r="BP176" s="128">
        <f t="shared" si="216"/>
        <v>7.5203619909502264E-2</v>
      </c>
      <c r="BQ176" s="129">
        <f t="shared" si="216"/>
        <v>7.5504299606204292E-2</v>
      </c>
      <c r="BR176" s="126">
        <f t="shared" si="216"/>
        <v>7.2763028515240899E-2</v>
      </c>
      <c r="BS176" s="127">
        <f t="shared" si="216"/>
        <v>5.701754385964912E-2</v>
      </c>
      <c r="BT176" s="128">
        <f t="shared" si="216"/>
        <v>0.10206358059118795</v>
      </c>
      <c r="BU176" s="126">
        <f t="shared" si="216"/>
        <v>6.6490279535258254E-2</v>
      </c>
      <c r="BV176" s="130">
        <f t="shared" si="216"/>
        <v>8.1565266263875225E-2</v>
      </c>
      <c r="BW176" s="131">
        <f t="shared" si="216"/>
        <v>7.1562282719152812E-2</v>
      </c>
      <c r="BX176" s="126">
        <f t="shared" si="216"/>
        <v>8.452874925903972E-2</v>
      </c>
      <c r="BY176" s="127">
        <f t="shared" si="216"/>
        <v>6.8565510098394608E-2</v>
      </c>
      <c r="BZ176" s="128">
        <f t="shared" si="216"/>
        <v>7.5067832378655414E-2</v>
      </c>
      <c r="CA176" s="129">
        <f t="shared" si="216"/>
        <v>6.9520869681921893E-2</v>
      </c>
      <c r="CB176" s="126">
        <f t="shared" si="216"/>
        <v>9.5045500505561167E-2</v>
      </c>
      <c r="CC176" s="127">
        <f t="shared" si="216"/>
        <v>4.9577248270561106E-2</v>
      </c>
      <c r="CD176" s="128">
        <f t="shared" si="216"/>
        <v>7.9123554473524038E-2</v>
      </c>
      <c r="CE176" s="129">
        <f t="shared" si="216"/>
        <v>6.6362477353552982E-2</v>
      </c>
      <c r="CF176" s="126">
        <f t="shared" si="216"/>
        <v>8.0302314596126592E-2</v>
      </c>
      <c r="CG176" s="127">
        <f t="shared" si="216"/>
        <v>5.5859241544243252E-2</v>
      </c>
      <c r="CH176" s="128">
        <f t="shared" si="216"/>
        <v>7.7933720786447391E-2</v>
      </c>
      <c r="CI176" s="126">
        <f t="shared" si="216"/>
        <v>7.2736635447845255E-2</v>
      </c>
      <c r="CJ176" s="132">
        <f t="shared" si="216"/>
        <v>7.5796039747588306E-2</v>
      </c>
      <c r="CK176" s="133">
        <f t="shared" si="216"/>
        <v>7.21794864035539E-2</v>
      </c>
    </row>
    <row r="177" spans="1:89" x14ac:dyDescent="0.2">
      <c r="A177" s="244" t="s">
        <v>37</v>
      </c>
      <c r="B177" s="206">
        <v>2026</v>
      </c>
      <c r="C177" s="190">
        <v>1640</v>
      </c>
      <c r="D177" s="191">
        <v>677</v>
      </c>
      <c r="E177" s="192">
        <v>631</v>
      </c>
      <c r="F177" s="189">
        <v>407</v>
      </c>
      <c r="G177" s="193">
        <v>231</v>
      </c>
      <c r="H177" s="191">
        <v>1766</v>
      </c>
      <c r="I177" s="192">
        <v>2127</v>
      </c>
      <c r="J177" s="189">
        <v>154</v>
      </c>
      <c r="K177" s="190">
        <v>173</v>
      </c>
      <c r="L177" s="191">
        <v>364</v>
      </c>
      <c r="M177" s="189">
        <v>575</v>
      </c>
      <c r="N177" s="194">
        <v>1130</v>
      </c>
      <c r="O177" s="207">
        <v>1168</v>
      </c>
      <c r="P177" s="189">
        <v>614</v>
      </c>
      <c r="Q177" s="190">
        <v>769</v>
      </c>
      <c r="R177" s="191">
        <v>967</v>
      </c>
      <c r="S177" s="192">
        <v>1287</v>
      </c>
      <c r="T177" s="189">
        <v>162</v>
      </c>
      <c r="U177" s="193">
        <v>151</v>
      </c>
      <c r="V177" s="191">
        <v>1003</v>
      </c>
      <c r="W177" s="208">
        <v>941</v>
      </c>
      <c r="X177" s="189">
        <v>611</v>
      </c>
      <c r="Y177" s="193">
        <v>370</v>
      </c>
      <c r="Z177" s="191">
        <v>2616</v>
      </c>
      <c r="AA177" s="189">
        <v>2337</v>
      </c>
      <c r="AB177" s="169">
        <f t="shared" si="203"/>
        <v>12497</v>
      </c>
      <c r="AC177" s="170">
        <f t="shared" si="198"/>
        <v>12400</v>
      </c>
      <c r="BI177" s="134" t="s">
        <v>37</v>
      </c>
      <c r="BJ177" s="126">
        <f t="shared" ref="BJ177:CK177" si="217">B177/B188</f>
        <v>6.4292967758314293E-2</v>
      </c>
      <c r="BK177" s="127">
        <f t="shared" si="217"/>
        <v>8.320649416539827E-2</v>
      </c>
      <c r="BL177" s="128">
        <f t="shared" si="217"/>
        <v>6.5391673910943693E-2</v>
      </c>
      <c r="BM177" s="129">
        <f t="shared" si="217"/>
        <v>7.5199618639018001E-2</v>
      </c>
      <c r="BN177" s="126">
        <f t="shared" si="217"/>
        <v>7.2329838279722766E-2</v>
      </c>
      <c r="BO177" s="127">
        <f t="shared" si="217"/>
        <v>7.3872721458266705E-2</v>
      </c>
      <c r="BP177" s="128">
        <f t="shared" si="217"/>
        <v>7.9909502262443435E-2</v>
      </c>
      <c r="BQ177" s="129">
        <f t="shared" si="217"/>
        <v>8.546974202362774E-2</v>
      </c>
      <c r="BR177" s="126">
        <f t="shared" si="217"/>
        <v>7.571288102261553E-2</v>
      </c>
      <c r="BS177" s="127">
        <f t="shared" si="217"/>
        <v>6.3230994152046791E-2</v>
      </c>
      <c r="BT177" s="128">
        <f t="shared" si="217"/>
        <v>0.1015058561070831</v>
      </c>
      <c r="BU177" s="126">
        <f t="shared" si="217"/>
        <v>6.6145174278154834E-2</v>
      </c>
      <c r="BV177" s="130">
        <f t="shared" si="217"/>
        <v>7.938738232401292E-2</v>
      </c>
      <c r="BW177" s="131">
        <f t="shared" si="217"/>
        <v>6.2469914959619191E-2</v>
      </c>
      <c r="BX177" s="126">
        <f t="shared" si="217"/>
        <v>7.2791938352104332E-2</v>
      </c>
      <c r="BY177" s="127">
        <f t="shared" si="217"/>
        <v>7.9647850854479549E-2</v>
      </c>
      <c r="BZ177" s="128">
        <f t="shared" si="217"/>
        <v>7.2882122399758817E-2</v>
      </c>
      <c r="CA177" s="129">
        <f t="shared" si="217"/>
        <v>8.6364246409877873E-2</v>
      </c>
      <c r="CB177" s="126">
        <f t="shared" si="217"/>
        <v>8.1900910010111225E-2</v>
      </c>
      <c r="CC177" s="127">
        <f t="shared" si="217"/>
        <v>5.8032282859338973E-2</v>
      </c>
      <c r="CD177" s="128">
        <f t="shared" si="217"/>
        <v>8.7209807842796278E-2</v>
      </c>
      <c r="CE177" s="129">
        <f t="shared" si="217"/>
        <v>6.3141649332349198E-2</v>
      </c>
      <c r="CF177" s="126">
        <f t="shared" si="217"/>
        <v>7.2153991497401981E-2</v>
      </c>
      <c r="CG177" s="127">
        <f t="shared" si="217"/>
        <v>6.3204646395626923E-2</v>
      </c>
      <c r="CH177" s="128">
        <f t="shared" si="217"/>
        <v>8.08705329541239E-2</v>
      </c>
      <c r="CI177" s="126">
        <f t="shared" si="217"/>
        <v>7.5214830549386893E-2</v>
      </c>
      <c r="CJ177" s="132">
        <f t="shared" si="217"/>
        <v>7.5536133072217793E-2</v>
      </c>
      <c r="CK177" s="133">
        <f t="shared" si="217"/>
        <v>7.504826692973908E-2</v>
      </c>
    </row>
    <row r="178" spans="1:89" x14ac:dyDescent="0.2">
      <c r="A178" s="245" t="s">
        <v>30</v>
      </c>
      <c r="B178" s="203">
        <v>2256</v>
      </c>
      <c r="C178" s="197">
        <v>1660</v>
      </c>
      <c r="D178" s="198">
        <v>732</v>
      </c>
      <c r="E178" s="199">
        <v>728</v>
      </c>
      <c r="F178" s="196">
        <v>448</v>
      </c>
      <c r="G178" s="200">
        <v>271</v>
      </c>
      <c r="H178" s="198">
        <v>1734</v>
      </c>
      <c r="I178" s="199">
        <v>2118</v>
      </c>
      <c r="J178" s="196">
        <v>182</v>
      </c>
      <c r="K178" s="197">
        <v>174</v>
      </c>
      <c r="L178" s="198">
        <v>341</v>
      </c>
      <c r="M178" s="196">
        <v>536</v>
      </c>
      <c r="N178" s="201">
        <v>1064</v>
      </c>
      <c r="O178" s="204">
        <v>1343</v>
      </c>
      <c r="P178" s="196">
        <v>586</v>
      </c>
      <c r="Q178" s="197">
        <v>735</v>
      </c>
      <c r="R178" s="198">
        <v>828</v>
      </c>
      <c r="S178" s="199">
        <v>1244</v>
      </c>
      <c r="T178" s="196">
        <v>137</v>
      </c>
      <c r="U178" s="200">
        <v>196</v>
      </c>
      <c r="V178" s="198">
        <v>867</v>
      </c>
      <c r="W178" s="205">
        <v>1125</v>
      </c>
      <c r="X178" s="196">
        <v>645</v>
      </c>
      <c r="Y178" s="200">
        <v>358</v>
      </c>
      <c r="Z178" s="198">
        <v>2600</v>
      </c>
      <c r="AA178" s="196">
        <v>2232</v>
      </c>
      <c r="AB178" s="169">
        <f t="shared" si="203"/>
        <v>12420</v>
      </c>
      <c r="AC178" s="170">
        <f t="shared" si="198"/>
        <v>12720</v>
      </c>
      <c r="BI178" s="143" t="s">
        <v>30</v>
      </c>
      <c r="BJ178" s="126">
        <f t="shared" ref="BJ178:CK178" si="218">B178/B188</f>
        <v>7.1591774562071595E-2</v>
      </c>
      <c r="BK178" s="127">
        <f t="shared" si="218"/>
        <v>8.4221207508878737E-2</v>
      </c>
      <c r="BL178" s="128">
        <f t="shared" si="218"/>
        <v>7.0704143726456101E-2</v>
      </c>
      <c r="BM178" s="129">
        <f t="shared" si="218"/>
        <v>8.6759623406030273E-2</v>
      </c>
      <c r="BN178" s="126">
        <f t="shared" si="218"/>
        <v>7.9616136484805408E-2</v>
      </c>
      <c r="BO178" s="127">
        <f t="shared" si="218"/>
        <v>8.6664534697793408E-2</v>
      </c>
      <c r="BP178" s="128">
        <f t="shared" si="218"/>
        <v>7.8461538461538458E-2</v>
      </c>
      <c r="BQ178" s="129">
        <f t="shared" si="218"/>
        <v>8.5108092903640603E-2</v>
      </c>
      <c r="BR178" s="126">
        <f t="shared" si="218"/>
        <v>8.9478859390363819E-2</v>
      </c>
      <c r="BS178" s="127">
        <f t="shared" si="218"/>
        <v>6.3596491228070179E-2</v>
      </c>
      <c r="BT178" s="128">
        <f t="shared" si="218"/>
        <v>9.5092024539877307E-2</v>
      </c>
      <c r="BU178" s="126">
        <f t="shared" si="218"/>
        <v>6.1658805935810419E-2</v>
      </c>
      <c r="BV178" s="130">
        <f t="shared" si="218"/>
        <v>7.4750597161725441E-2</v>
      </c>
      <c r="BW178" s="131">
        <f t="shared" si="218"/>
        <v>7.1829705300315558E-2</v>
      </c>
      <c r="BX178" s="126">
        <f t="shared" si="218"/>
        <v>6.9472436277415534E-2</v>
      </c>
      <c r="BY178" s="127">
        <f t="shared" si="218"/>
        <v>7.6126359399274993E-2</v>
      </c>
      <c r="BZ178" s="128">
        <f t="shared" si="218"/>
        <v>6.2405788362978595E-2</v>
      </c>
      <c r="CA178" s="129">
        <f t="shared" si="218"/>
        <v>8.3478727687558721E-2</v>
      </c>
      <c r="CB178" s="126">
        <f t="shared" si="218"/>
        <v>6.9261880687563199E-2</v>
      </c>
      <c r="CC178" s="127">
        <f t="shared" si="218"/>
        <v>7.5326671790930055E-2</v>
      </c>
      <c r="CD178" s="128">
        <f t="shared" si="218"/>
        <v>7.5384749152247632E-2</v>
      </c>
      <c r="CE178" s="129">
        <f t="shared" si="218"/>
        <v>7.54881567469637E-2</v>
      </c>
      <c r="CF178" s="126">
        <f t="shared" si="218"/>
        <v>7.6169107227208308E-2</v>
      </c>
      <c r="CG178" s="127">
        <f t="shared" si="218"/>
        <v>6.1154765971984965E-2</v>
      </c>
      <c r="CH178" s="128">
        <f t="shared" si="218"/>
        <v>8.037591195746259E-2</v>
      </c>
      <c r="CI178" s="126">
        <f t="shared" si="218"/>
        <v>7.1835473592739216E-2</v>
      </c>
      <c r="CJ178" s="132">
        <f t="shared" si="218"/>
        <v>7.5070718793065927E-2</v>
      </c>
      <c r="CK178" s="133">
        <f t="shared" si="218"/>
        <v>7.698499639889364E-2</v>
      </c>
    </row>
    <row r="179" spans="1:89" x14ac:dyDescent="0.2">
      <c r="A179" s="244" t="s">
        <v>32</v>
      </c>
      <c r="B179" s="206">
        <v>2219</v>
      </c>
      <c r="C179" s="190">
        <v>1545</v>
      </c>
      <c r="D179" s="191">
        <v>642</v>
      </c>
      <c r="E179" s="192">
        <v>712</v>
      </c>
      <c r="F179" s="189">
        <v>442</v>
      </c>
      <c r="G179" s="193">
        <v>242</v>
      </c>
      <c r="H179" s="191">
        <v>1646</v>
      </c>
      <c r="I179" s="192">
        <v>1820</v>
      </c>
      <c r="J179" s="189">
        <v>188</v>
      </c>
      <c r="K179" s="190">
        <v>135</v>
      </c>
      <c r="L179" s="191">
        <v>391</v>
      </c>
      <c r="M179" s="189">
        <v>502</v>
      </c>
      <c r="N179" s="194">
        <v>1102</v>
      </c>
      <c r="O179" s="207">
        <v>1383</v>
      </c>
      <c r="P179" s="189">
        <v>585</v>
      </c>
      <c r="Q179" s="190">
        <v>823</v>
      </c>
      <c r="R179" s="191">
        <v>759</v>
      </c>
      <c r="S179" s="192">
        <v>1301</v>
      </c>
      <c r="T179" s="189">
        <v>146</v>
      </c>
      <c r="U179" s="193">
        <v>200</v>
      </c>
      <c r="V179" s="191">
        <v>1118</v>
      </c>
      <c r="W179" s="208">
        <v>877</v>
      </c>
      <c r="X179" s="189">
        <v>565</v>
      </c>
      <c r="Y179" s="193">
        <v>458</v>
      </c>
      <c r="Z179" s="191">
        <v>2254</v>
      </c>
      <c r="AA179" s="189">
        <v>2279</v>
      </c>
      <c r="AB179" s="169">
        <f t="shared" si="203"/>
        <v>12057</v>
      </c>
      <c r="AC179" s="170">
        <f t="shared" si="198"/>
        <v>12277</v>
      </c>
      <c r="BI179" s="134" t="s">
        <v>32</v>
      </c>
      <c r="BJ179" s="126">
        <f t="shared" ref="BJ179:CK179" si="219">B179/B188</f>
        <v>7.0417618684945421E-2</v>
      </c>
      <c r="BK179" s="127">
        <f t="shared" si="219"/>
        <v>7.8386605783866053E-2</v>
      </c>
      <c r="BL179" s="128">
        <f t="shared" si="219"/>
        <v>6.2011011301072151E-2</v>
      </c>
      <c r="BM179" s="129">
        <f t="shared" si="219"/>
        <v>8.485281849600762E-2</v>
      </c>
      <c r="BN179" s="126">
        <f t="shared" si="219"/>
        <v>7.8549848942598186E-2</v>
      </c>
      <c r="BO179" s="127">
        <f t="shared" si="219"/>
        <v>7.7390470099136549E-2</v>
      </c>
      <c r="BP179" s="128">
        <f t="shared" si="219"/>
        <v>7.4479638009049776E-2</v>
      </c>
      <c r="BQ179" s="129">
        <f t="shared" si="219"/>
        <v>7.3133488708510816E-2</v>
      </c>
      <c r="BR179" s="126">
        <f t="shared" si="219"/>
        <v>9.242871189773845E-2</v>
      </c>
      <c r="BS179" s="127">
        <f t="shared" si="219"/>
        <v>4.9342105263157895E-2</v>
      </c>
      <c r="BT179" s="128">
        <f t="shared" si="219"/>
        <v>0.1090351366424986</v>
      </c>
      <c r="BU179" s="126">
        <f t="shared" si="219"/>
        <v>5.7747613021971698E-2</v>
      </c>
      <c r="BV179" s="130">
        <f t="shared" si="219"/>
        <v>7.7420261346072786E-2</v>
      </c>
      <c r="BW179" s="131">
        <f t="shared" si="219"/>
        <v>7.3969085949617583E-2</v>
      </c>
      <c r="BX179" s="126">
        <f t="shared" si="219"/>
        <v>6.9353882631890934E-2</v>
      </c>
      <c r="BY179" s="127">
        <f t="shared" si="219"/>
        <v>8.5240807871569138E-2</v>
      </c>
      <c r="BZ179" s="128">
        <f t="shared" si="219"/>
        <v>5.7205305999397042E-2</v>
      </c>
      <c r="CA179" s="129">
        <f t="shared" si="219"/>
        <v>8.7303717621795729E-2</v>
      </c>
      <c r="CB179" s="126">
        <f t="shared" si="219"/>
        <v>7.381193124368049E-2</v>
      </c>
      <c r="CC179" s="127">
        <f t="shared" si="219"/>
        <v>7.6863950807071479E-2</v>
      </c>
      <c r="CD179" s="128">
        <f t="shared" si="219"/>
        <v>9.7208938353186683E-2</v>
      </c>
      <c r="CE179" s="129">
        <f t="shared" si="219"/>
        <v>5.8847211970744148E-2</v>
      </c>
      <c r="CF179" s="126">
        <f t="shared" si="219"/>
        <v>6.672177609825225E-2</v>
      </c>
      <c r="CG179" s="127">
        <f t="shared" si="219"/>
        <v>7.8237102835667913E-2</v>
      </c>
      <c r="CH179" s="128">
        <f t="shared" si="219"/>
        <v>6.9679732904661798E-2</v>
      </c>
      <c r="CI179" s="126">
        <f t="shared" si="219"/>
        <v>7.3348138135238647E-2</v>
      </c>
      <c r="CJ179" s="132">
        <f t="shared" si="219"/>
        <v>7.2876622905635749E-2</v>
      </c>
      <c r="CK179" s="133">
        <f t="shared" si="219"/>
        <v>7.4303836540032808E-2</v>
      </c>
    </row>
    <row r="180" spans="1:89" x14ac:dyDescent="0.2">
      <c r="A180" s="245" t="s">
        <v>34</v>
      </c>
      <c r="B180" s="203">
        <v>2335</v>
      </c>
      <c r="C180" s="197">
        <v>1311</v>
      </c>
      <c r="D180" s="198">
        <v>582</v>
      </c>
      <c r="E180" s="199">
        <v>630</v>
      </c>
      <c r="F180" s="196">
        <v>438</v>
      </c>
      <c r="G180" s="200">
        <v>207</v>
      </c>
      <c r="H180" s="198">
        <v>1422</v>
      </c>
      <c r="I180" s="199">
        <v>1877</v>
      </c>
      <c r="J180" s="196">
        <v>141</v>
      </c>
      <c r="K180" s="197">
        <v>117</v>
      </c>
      <c r="L180" s="198">
        <v>306</v>
      </c>
      <c r="M180" s="196">
        <v>401</v>
      </c>
      <c r="N180" s="201">
        <v>1036</v>
      </c>
      <c r="O180" s="204">
        <v>1233</v>
      </c>
      <c r="P180" s="196">
        <v>467</v>
      </c>
      <c r="Q180" s="197">
        <v>874</v>
      </c>
      <c r="R180" s="198">
        <v>634</v>
      </c>
      <c r="S180" s="199">
        <v>1308</v>
      </c>
      <c r="T180" s="196">
        <v>135</v>
      </c>
      <c r="U180" s="200">
        <v>179</v>
      </c>
      <c r="V180" s="198">
        <v>1271</v>
      </c>
      <c r="W180" s="205">
        <v>838</v>
      </c>
      <c r="X180" s="196">
        <v>452</v>
      </c>
      <c r="Y180" s="200">
        <v>477</v>
      </c>
      <c r="Z180" s="198">
        <v>1990</v>
      </c>
      <c r="AA180" s="196">
        <v>2274</v>
      </c>
      <c r="AB180" s="169">
        <f t="shared" si="203"/>
        <v>11209</v>
      </c>
      <c r="AC180" s="170">
        <f t="shared" si="198"/>
        <v>11726</v>
      </c>
      <c r="BI180" s="143" t="s">
        <v>34</v>
      </c>
      <c r="BJ180" s="126">
        <f t="shared" ref="BJ180:CK180" si="220">B180/B188</f>
        <v>7.4098756029449098E-2</v>
      </c>
      <c r="BK180" s="127">
        <f t="shared" si="220"/>
        <v>6.651445966514459E-2</v>
      </c>
      <c r="BL180" s="128">
        <f t="shared" si="220"/>
        <v>5.6215589684149525E-2</v>
      </c>
      <c r="BM180" s="129">
        <f t="shared" si="220"/>
        <v>7.5080443332141575E-2</v>
      </c>
      <c r="BN180" s="126">
        <f t="shared" si="220"/>
        <v>7.7838990581126713E-2</v>
      </c>
      <c r="BO180" s="127">
        <f t="shared" si="220"/>
        <v>6.6197633514550686E-2</v>
      </c>
      <c r="BP180" s="128">
        <f t="shared" si="220"/>
        <v>6.4343891402714931E-2</v>
      </c>
      <c r="BQ180" s="129">
        <f t="shared" si="220"/>
        <v>7.5423933135096044E-2</v>
      </c>
      <c r="BR180" s="126">
        <f t="shared" si="220"/>
        <v>6.9321533923303841E-2</v>
      </c>
      <c r="BS180" s="127">
        <f t="shared" si="220"/>
        <v>4.2763157894736843E-2</v>
      </c>
      <c r="BT180" s="128">
        <f t="shared" si="220"/>
        <v>8.533184606804238E-2</v>
      </c>
      <c r="BU180" s="126">
        <f t="shared" si="220"/>
        <v>4.6129069366156676E-2</v>
      </c>
      <c r="BV180" s="130">
        <f t="shared" si="220"/>
        <v>7.2783476183785306E-2</v>
      </c>
      <c r="BW180" s="131">
        <f t="shared" si="220"/>
        <v>6.5946408514734989E-2</v>
      </c>
      <c r="BX180" s="126">
        <f t="shared" si="220"/>
        <v>5.5364552459988142E-2</v>
      </c>
      <c r="BY180" s="127">
        <f t="shared" si="220"/>
        <v>9.0523045054375972E-2</v>
      </c>
      <c r="BZ180" s="128">
        <f t="shared" si="220"/>
        <v>4.7784142297256554E-2</v>
      </c>
      <c r="CA180" s="129">
        <f t="shared" si="220"/>
        <v>8.7773453227754664E-2</v>
      </c>
      <c r="CB180" s="126">
        <f t="shared" si="220"/>
        <v>6.8250758341759352E-2</v>
      </c>
      <c r="CC180" s="127">
        <f t="shared" si="220"/>
        <v>6.8793235972328975E-2</v>
      </c>
      <c r="CD180" s="128">
        <f t="shared" si="220"/>
        <v>0.11051212938005391</v>
      </c>
      <c r="CE180" s="129">
        <f t="shared" si="220"/>
        <v>5.6230289203516068E-2</v>
      </c>
      <c r="CF180" s="126">
        <f t="shared" si="220"/>
        <v>5.3377420878601797E-2</v>
      </c>
      <c r="CG180" s="127">
        <f t="shared" si="220"/>
        <v>8.1482746839767681E-2</v>
      </c>
      <c r="CH180" s="128">
        <f t="shared" si="220"/>
        <v>6.1518486459750214E-2</v>
      </c>
      <c r="CI180" s="126">
        <f t="shared" si="220"/>
        <v>7.3187216375398281E-2</v>
      </c>
      <c r="CJ180" s="132">
        <f t="shared" si="220"/>
        <v>6.7751021493677621E-2</v>
      </c>
      <c r="CK180" s="133">
        <f t="shared" si="220"/>
        <v>7.0969030485332305E-2</v>
      </c>
    </row>
    <row r="181" spans="1:89" x14ac:dyDescent="0.2">
      <c r="A181" s="244" t="s">
        <v>38</v>
      </c>
      <c r="B181" s="206">
        <v>2297</v>
      </c>
      <c r="C181" s="190">
        <v>1197</v>
      </c>
      <c r="D181" s="191">
        <v>466</v>
      </c>
      <c r="E181" s="192">
        <v>577</v>
      </c>
      <c r="F181" s="189">
        <v>267</v>
      </c>
      <c r="G181" s="193">
        <v>189</v>
      </c>
      <c r="H181" s="191">
        <v>1317</v>
      </c>
      <c r="I181" s="192">
        <v>1475</v>
      </c>
      <c r="J181" s="189">
        <v>183</v>
      </c>
      <c r="K181" s="190">
        <v>86</v>
      </c>
      <c r="L181" s="191">
        <v>223</v>
      </c>
      <c r="M181" s="189">
        <v>310</v>
      </c>
      <c r="N181" s="194">
        <v>889</v>
      </c>
      <c r="O181" s="207">
        <v>1149</v>
      </c>
      <c r="P181" s="189">
        <v>337</v>
      </c>
      <c r="Q181" s="190">
        <v>865</v>
      </c>
      <c r="R181" s="191">
        <v>529</v>
      </c>
      <c r="S181" s="192">
        <v>1224</v>
      </c>
      <c r="T181" s="189">
        <v>91</v>
      </c>
      <c r="U181" s="193">
        <v>223</v>
      </c>
      <c r="V181" s="191">
        <v>1076</v>
      </c>
      <c r="W181" s="208">
        <v>682</v>
      </c>
      <c r="X181" s="189">
        <v>442</v>
      </c>
      <c r="Y181" s="193">
        <v>429</v>
      </c>
      <c r="Z181" s="191">
        <v>1588</v>
      </c>
      <c r="AA181" s="189">
        <v>2087</v>
      </c>
      <c r="AB181" s="169">
        <f t="shared" si="203"/>
        <v>9705</v>
      </c>
      <c r="AC181" s="170">
        <f t="shared" si="198"/>
        <v>10493</v>
      </c>
      <c r="BI181" s="134" t="s">
        <v>38</v>
      </c>
      <c r="BJ181" s="126">
        <f t="shared" ref="BJ181:CK181" si="221">B181/B188</f>
        <v>7.2892866209697899E-2</v>
      </c>
      <c r="BK181" s="127">
        <f t="shared" si="221"/>
        <v>6.0730593607305934E-2</v>
      </c>
      <c r="BL181" s="128">
        <f t="shared" si="221"/>
        <v>4.5011107891432436E-2</v>
      </c>
      <c r="BM181" s="129">
        <f t="shared" si="221"/>
        <v>6.876415206769157E-2</v>
      </c>
      <c r="BN181" s="126">
        <f t="shared" si="221"/>
        <v>4.7449795628221075E-2</v>
      </c>
      <c r="BO181" s="127">
        <f t="shared" si="221"/>
        <v>6.0441317556763671E-2</v>
      </c>
      <c r="BP181" s="128">
        <f t="shared" si="221"/>
        <v>5.9592760180995477E-2</v>
      </c>
      <c r="BQ181" s="129">
        <f t="shared" si="221"/>
        <v>5.9270272442337055E-2</v>
      </c>
      <c r="BR181" s="126">
        <f t="shared" si="221"/>
        <v>8.9970501474926259E-2</v>
      </c>
      <c r="BS181" s="127">
        <f t="shared" si="221"/>
        <v>3.1432748538011694E-2</v>
      </c>
      <c r="BT181" s="128">
        <f t="shared" si="221"/>
        <v>6.2186279977691022E-2</v>
      </c>
      <c r="BU181" s="126">
        <f t="shared" si="221"/>
        <v>3.5660876567353041E-2</v>
      </c>
      <c r="BV181" s="130">
        <f t="shared" si="221"/>
        <v>6.2456091049599552E-2</v>
      </c>
      <c r="BW181" s="131">
        <f t="shared" si="221"/>
        <v>6.1453709151200728E-2</v>
      </c>
      <c r="BX181" s="126">
        <f t="shared" si="221"/>
        <v>3.9952578541790157E-2</v>
      </c>
      <c r="BY181" s="127">
        <f t="shared" si="221"/>
        <v>8.9590885551527707E-2</v>
      </c>
      <c r="BZ181" s="128">
        <f t="shared" si="221"/>
        <v>3.9870364787458548E-2</v>
      </c>
      <c r="CA181" s="129">
        <f t="shared" si="221"/>
        <v>8.2136625956247489E-2</v>
      </c>
      <c r="CB181" s="126">
        <f t="shared" si="221"/>
        <v>4.600606673407482E-2</v>
      </c>
      <c r="CC181" s="127">
        <f t="shared" si="221"/>
        <v>8.5703305149884709E-2</v>
      </c>
      <c r="CD181" s="128">
        <f t="shared" si="221"/>
        <v>9.3557081992870189E-2</v>
      </c>
      <c r="CE181" s="129">
        <f t="shared" si="221"/>
        <v>4.5762598134603774E-2</v>
      </c>
      <c r="CF181" s="126">
        <f t="shared" si="221"/>
        <v>5.2196504487482288E-2</v>
      </c>
      <c r="CG181" s="127">
        <f t="shared" si="221"/>
        <v>7.328322514519986E-2</v>
      </c>
      <c r="CH181" s="128">
        <f t="shared" si="221"/>
        <v>4.9091133918634844E-2</v>
      </c>
      <c r="CI181" s="126">
        <f t="shared" si="221"/>
        <v>6.7168742557368613E-2</v>
      </c>
      <c r="CJ181" s="132">
        <f t="shared" si="221"/>
        <v>5.8660332196997171E-2</v>
      </c>
      <c r="CK181" s="133">
        <f t="shared" si="221"/>
        <v>6.3506569749496145E-2</v>
      </c>
    </row>
    <row r="182" spans="1:89" x14ac:dyDescent="0.2">
      <c r="A182" s="245" t="s">
        <v>39</v>
      </c>
      <c r="B182" s="203">
        <v>310</v>
      </c>
      <c r="C182" s="197">
        <v>1015</v>
      </c>
      <c r="D182" s="198">
        <v>156</v>
      </c>
      <c r="E182" s="199">
        <v>429</v>
      </c>
      <c r="F182" s="196">
        <v>88</v>
      </c>
      <c r="G182" s="200">
        <v>176</v>
      </c>
      <c r="H182" s="198">
        <v>410</v>
      </c>
      <c r="I182" s="199">
        <v>1456</v>
      </c>
      <c r="J182" s="196">
        <v>107</v>
      </c>
      <c r="K182" s="197">
        <v>84</v>
      </c>
      <c r="L182" s="198">
        <v>161</v>
      </c>
      <c r="M182" s="196">
        <v>221</v>
      </c>
      <c r="N182" s="201">
        <v>605</v>
      </c>
      <c r="O182" s="204">
        <v>734</v>
      </c>
      <c r="P182" s="196">
        <v>279</v>
      </c>
      <c r="Q182" s="197">
        <v>648</v>
      </c>
      <c r="R182" s="198">
        <v>333</v>
      </c>
      <c r="S182" s="199">
        <v>842</v>
      </c>
      <c r="T182" s="196">
        <v>89</v>
      </c>
      <c r="U182" s="200">
        <v>188</v>
      </c>
      <c r="V182" s="198">
        <v>1216</v>
      </c>
      <c r="W182" s="205">
        <v>452</v>
      </c>
      <c r="X182" s="196">
        <v>346</v>
      </c>
      <c r="Y182" s="200">
        <v>337</v>
      </c>
      <c r="Z182" s="198">
        <v>1126</v>
      </c>
      <c r="AA182" s="196">
        <v>1730</v>
      </c>
      <c r="AB182" s="169">
        <f t="shared" si="203"/>
        <v>5226</v>
      </c>
      <c r="AC182" s="170">
        <f t="shared" si="198"/>
        <v>8312</v>
      </c>
      <c r="BI182" s="143" t="s">
        <v>39</v>
      </c>
      <c r="BJ182" s="126">
        <f t="shared" ref="BJ182:CK182" si="222">B182/B188</f>
        <v>9.8375222137598375E-3</v>
      </c>
      <c r="BK182" s="127">
        <f t="shared" si="222"/>
        <v>5.1496702181633686E-2</v>
      </c>
      <c r="BL182" s="128">
        <f t="shared" si="222"/>
        <v>1.5068096203998842E-2</v>
      </c>
      <c r="BM182" s="129">
        <f t="shared" si="222"/>
        <v>5.1126206649982124E-2</v>
      </c>
      <c r="BN182" s="126">
        <f t="shared" si="222"/>
        <v>1.5638883952372489E-2</v>
      </c>
      <c r="BO182" s="127">
        <f t="shared" si="222"/>
        <v>5.628397825391749E-2</v>
      </c>
      <c r="BP182" s="128">
        <f t="shared" si="222"/>
        <v>1.8552036199095023E-2</v>
      </c>
      <c r="BQ182" s="129">
        <f t="shared" si="222"/>
        <v>5.850679096680865E-2</v>
      </c>
      <c r="BR182" s="126">
        <f t="shared" si="222"/>
        <v>5.2605703048180921E-2</v>
      </c>
      <c r="BS182" s="127">
        <f t="shared" si="222"/>
        <v>3.0701754385964911E-2</v>
      </c>
      <c r="BT182" s="128">
        <f t="shared" si="222"/>
        <v>4.48968209704406E-2</v>
      </c>
      <c r="BU182" s="126">
        <f t="shared" si="222"/>
        <v>2.5422753939951685E-2</v>
      </c>
      <c r="BV182" s="130">
        <f t="shared" si="222"/>
        <v>4.250386398763524E-2</v>
      </c>
      <c r="BW182" s="131">
        <f t="shared" si="222"/>
        <v>3.9257634914692197E-2</v>
      </c>
      <c r="BX182" s="126">
        <f t="shared" si="222"/>
        <v>3.3076467101363367E-2</v>
      </c>
      <c r="BY182" s="127">
        <f t="shared" si="222"/>
        <v>6.7115484205075085E-2</v>
      </c>
      <c r="BZ182" s="128">
        <f t="shared" si="222"/>
        <v>2.5097980102502263E-2</v>
      </c>
      <c r="CA182" s="129">
        <f t="shared" si="222"/>
        <v>5.6502482888202928E-2</v>
      </c>
      <c r="CB182" s="126">
        <f t="shared" si="222"/>
        <v>4.499494438827098E-2</v>
      </c>
      <c r="CC182" s="127">
        <f t="shared" si="222"/>
        <v>7.2252113758647193E-2</v>
      </c>
      <c r="CD182" s="128">
        <f t="shared" si="222"/>
        <v>0.1057299365272585</v>
      </c>
      <c r="CE182" s="129">
        <f t="shared" si="222"/>
        <v>3.0329463866335636E-2</v>
      </c>
      <c r="CF182" s="126">
        <f t="shared" si="222"/>
        <v>4.0859707132735006E-2</v>
      </c>
      <c r="CG182" s="127">
        <f t="shared" si="222"/>
        <v>5.7567475230611551E-2</v>
      </c>
      <c r="CH182" s="128">
        <f t="shared" si="222"/>
        <v>3.4808952640039567E-2</v>
      </c>
      <c r="CI182" s="126">
        <f t="shared" si="222"/>
        <v>5.56789289047665E-2</v>
      </c>
      <c r="CJ182" s="132">
        <f t="shared" si="222"/>
        <v>3.1587727569449484E-2</v>
      </c>
      <c r="CK182" s="133">
        <f t="shared" si="222"/>
        <v>5.0306547961289617E-2</v>
      </c>
    </row>
    <row r="183" spans="1:89" x14ac:dyDescent="0.2">
      <c r="A183" s="244" t="s">
        <v>40</v>
      </c>
      <c r="B183" s="206">
        <v>0</v>
      </c>
      <c r="C183" s="190">
        <v>576</v>
      </c>
      <c r="D183" s="191">
        <v>1</v>
      </c>
      <c r="E183" s="192">
        <v>250</v>
      </c>
      <c r="F183" s="189">
        <v>1</v>
      </c>
      <c r="G183" s="193">
        <v>74</v>
      </c>
      <c r="H183" s="191">
        <v>5</v>
      </c>
      <c r="I183" s="192">
        <v>351</v>
      </c>
      <c r="J183" s="189">
        <v>20</v>
      </c>
      <c r="K183" s="190">
        <v>32</v>
      </c>
      <c r="L183" s="191">
        <v>23</v>
      </c>
      <c r="M183" s="189">
        <v>28</v>
      </c>
      <c r="N183" s="194">
        <v>33</v>
      </c>
      <c r="O183" s="207">
        <v>102</v>
      </c>
      <c r="P183" s="189">
        <v>41</v>
      </c>
      <c r="Q183" s="190">
        <v>57</v>
      </c>
      <c r="R183" s="191">
        <v>49</v>
      </c>
      <c r="S183" s="192">
        <v>46</v>
      </c>
      <c r="T183" s="189">
        <v>3</v>
      </c>
      <c r="U183" s="193">
        <v>3</v>
      </c>
      <c r="V183" s="191">
        <v>28</v>
      </c>
      <c r="W183" s="208">
        <v>12</v>
      </c>
      <c r="X183" s="189">
        <v>30</v>
      </c>
      <c r="Y183" s="193">
        <v>12</v>
      </c>
      <c r="Z183" s="191">
        <v>0</v>
      </c>
      <c r="AA183" s="189">
        <v>17</v>
      </c>
      <c r="AB183" s="169">
        <f t="shared" si="203"/>
        <v>234</v>
      </c>
      <c r="AC183" s="170">
        <f t="shared" si="198"/>
        <v>1560</v>
      </c>
      <c r="BI183" s="134" t="s">
        <v>40</v>
      </c>
      <c r="BJ183" s="126">
        <f t="shared" ref="BJ183:CK183" si="223">B183/B188</f>
        <v>0</v>
      </c>
      <c r="BK183" s="127">
        <f t="shared" si="223"/>
        <v>2.9223744292237442E-2</v>
      </c>
      <c r="BL183" s="128">
        <f t="shared" si="223"/>
        <v>9.6590360282043858E-5</v>
      </c>
      <c r="BM183" s="129">
        <f t="shared" si="223"/>
        <v>2.9793826719103803E-2</v>
      </c>
      <c r="BN183" s="126">
        <f t="shared" si="223"/>
        <v>1.7771459036786921E-4</v>
      </c>
      <c r="BO183" s="127">
        <f t="shared" si="223"/>
        <v>2.3664854493124401E-2</v>
      </c>
      <c r="BP183" s="128">
        <f t="shared" si="223"/>
        <v>2.2624434389140272E-4</v>
      </c>
      <c r="BQ183" s="129">
        <f t="shared" si="223"/>
        <v>1.4104315679498514E-2</v>
      </c>
      <c r="BR183" s="126">
        <f t="shared" si="223"/>
        <v>9.8328416912487702E-3</v>
      </c>
      <c r="BS183" s="127">
        <f t="shared" si="223"/>
        <v>1.1695906432748537E-2</v>
      </c>
      <c r="BT183" s="128">
        <f t="shared" si="223"/>
        <v>6.4138315672058006E-3</v>
      </c>
      <c r="BU183" s="126">
        <f t="shared" si="223"/>
        <v>3.2209823996318877E-3</v>
      </c>
      <c r="BV183" s="130">
        <f t="shared" si="223"/>
        <v>2.3183925811437402E-3</v>
      </c>
      <c r="BW183" s="131">
        <f t="shared" si="223"/>
        <v>5.455420655720169E-3</v>
      </c>
      <c r="BX183" s="126">
        <f t="shared" si="223"/>
        <v>4.8606994665085952E-3</v>
      </c>
      <c r="BY183" s="127">
        <f t="shared" si="223"/>
        <v>5.9036768513723459E-3</v>
      </c>
      <c r="BZ183" s="128">
        <f t="shared" si="223"/>
        <v>3.6930961712390714E-3</v>
      </c>
      <c r="CA183" s="129">
        <f t="shared" si="223"/>
        <v>3.0868339820158369E-3</v>
      </c>
      <c r="CB183" s="126">
        <f t="shared" si="223"/>
        <v>1.5166835187057635E-3</v>
      </c>
      <c r="CC183" s="127">
        <f t="shared" si="223"/>
        <v>1.1529592621060721E-3</v>
      </c>
      <c r="CD183" s="128">
        <f t="shared" si="223"/>
        <v>2.4345709068776629E-3</v>
      </c>
      <c r="CE183" s="129">
        <f t="shared" si="223"/>
        <v>8.0520700530094616E-4</v>
      </c>
      <c r="CF183" s="126">
        <f t="shared" si="223"/>
        <v>3.5427491733585263E-3</v>
      </c>
      <c r="CG183" s="127">
        <f t="shared" si="223"/>
        <v>2.0498804236419544E-3</v>
      </c>
      <c r="CH183" s="128">
        <f t="shared" si="223"/>
        <v>0</v>
      </c>
      <c r="CI183" s="126">
        <f t="shared" si="223"/>
        <v>5.4713398345724305E-4</v>
      </c>
      <c r="CJ183" s="132">
        <f t="shared" si="223"/>
        <v>1.4143758613186334E-3</v>
      </c>
      <c r="CK183" s="133">
        <f t="shared" si="223"/>
        <v>9.4415561621284654E-3</v>
      </c>
    </row>
    <row r="184" spans="1:89" x14ac:dyDescent="0.2">
      <c r="A184" s="245" t="s">
        <v>41</v>
      </c>
      <c r="B184" s="203">
        <v>0</v>
      </c>
      <c r="C184" s="197">
        <v>0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69">
        <f t="shared" si="203"/>
        <v>0</v>
      </c>
      <c r="AC184" s="170">
        <f t="shared" si="198"/>
        <v>0</v>
      </c>
      <c r="BI184" s="143" t="s">
        <v>41</v>
      </c>
      <c r="BJ184" s="126">
        <f t="shared" ref="BJ184:CK184" si="224">B184/B188</f>
        <v>0</v>
      </c>
      <c r="BK184" s="127">
        <f t="shared" si="224"/>
        <v>0</v>
      </c>
      <c r="BL184" s="128">
        <f t="shared" si="224"/>
        <v>0</v>
      </c>
      <c r="BM184" s="129">
        <f t="shared" si="224"/>
        <v>0</v>
      </c>
      <c r="BN184" s="126">
        <f t="shared" si="224"/>
        <v>0</v>
      </c>
      <c r="BO184" s="127">
        <f t="shared" si="224"/>
        <v>0</v>
      </c>
      <c r="BP184" s="128">
        <f t="shared" si="224"/>
        <v>0</v>
      </c>
      <c r="BQ184" s="129">
        <f t="shared" si="224"/>
        <v>0</v>
      </c>
      <c r="BR184" s="126">
        <f t="shared" si="224"/>
        <v>0</v>
      </c>
      <c r="BS184" s="127">
        <f t="shared" si="224"/>
        <v>0</v>
      </c>
      <c r="BT184" s="128">
        <f t="shared" si="224"/>
        <v>0</v>
      </c>
      <c r="BU184" s="126">
        <f t="shared" si="224"/>
        <v>0</v>
      </c>
      <c r="BV184" s="130">
        <f t="shared" si="224"/>
        <v>0</v>
      </c>
      <c r="BW184" s="131">
        <f t="shared" si="224"/>
        <v>0</v>
      </c>
      <c r="BX184" s="126">
        <f t="shared" si="224"/>
        <v>0</v>
      </c>
      <c r="BY184" s="127">
        <f t="shared" si="224"/>
        <v>0</v>
      </c>
      <c r="BZ184" s="128">
        <f t="shared" si="224"/>
        <v>0</v>
      </c>
      <c r="CA184" s="129">
        <f t="shared" si="224"/>
        <v>0</v>
      </c>
      <c r="CB184" s="126">
        <f t="shared" si="224"/>
        <v>0</v>
      </c>
      <c r="CC184" s="127">
        <f t="shared" si="224"/>
        <v>0</v>
      </c>
      <c r="CD184" s="128">
        <f t="shared" si="224"/>
        <v>0</v>
      </c>
      <c r="CE184" s="129">
        <f t="shared" si="224"/>
        <v>0</v>
      </c>
      <c r="CF184" s="126">
        <f t="shared" si="224"/>
        <v>0</v>
      </c>
      <c r="CG184" s="127">
        <f t="shared" si="224"/>
        <v>0</v>
      </c>
      <c r="CH184" s="128">
        <f t="shared" si="224"/>
        <v>0</v>
      </c>
      <c r="CI184" s="126">
        <f t="shared" si="224"/>
        <v>0</v>
      </c>
      <c r="CJ184" s="132">
        <f t="shared" si="224"/>
        <v>0</v>
      </c>
      <c r="CK184" s="133">
        <f t="shared" si="224"/>
        <v>0</v>
      </c>
    </row>
    <row r="185" spans="1:89" x14ac:dyDescent="0.2">
      <c r="A185" s="244" t="s">
        <v>42</v>
      </c>
      <c r="B185" s="58"/>
      <c r="C185" s="59"/>
      <c r="D185" s="136"/>
      <c r="E185" s="137"/>
      <c r="F185" s="135"/>
      <c r="G185" s="138"/>
      <c r="H185" s="136"/>
      <c r="I185" s="137"/>
      <c r="J185" s="135"/>
      <c r="K185" s="138"/>
      <c r="L185" s="136"/>
      <c r="M185" s="135"/>
      <c r="N185" s="139"/>
      <c r="O185" s="140"/>
      <c r="P185" s="135"/>
      <c r="Q185" s="138"/>
      <c r="R185" s="136"/>
      <c r="S185" s="137"/>
      <c r="T185" s="135"/>
      <c r="U185" s="138"/>
      <c r="V185" s="136"/>
      <c r="W185" s="137"/>
      <c r="X185" s="135"/>
      <c r="Y185" s="138"/>
      <c r="Z185" s="141"/>
      <c r="AA185" s="142"/>
      <c r="AB185" s="169">
        <f t="shared" ref="AB185" si="225">B185+D185+F185+H185+J185+L185+N185+P185+R185+T185+V185+X185+Z185</f>
        <v>0</v>
      </c>
      <c r="AC185" s="170">
        <f t="shared" ref="AC185" si="226">C185+E185+G185+I185+K185+M185+O185+Q185+S185+U185+W185+Y185+AA185</f>
        <v>0</v>
      </c>
      <c r="BI185" s="134" t="s">
        <v>42</v>
      </c>
      <c r="BJ185" s="126">
        <f t="shared" ref="BJ185:CK185" si="227">B185/B188</f>
        <v>0</v>
      </c>
      <c r="BK185" s="127">
        <f t="shared" si="227"/>
        <v>0</v>
      </c>
      <c r="BL185" s="128">
        <f t="shared" si="227"/>
        <v>0</v>
      </c>
      <c r="BM185" s="129">
        <f t="shared" si="227"/>
        <v>0</v>
      </c>
      <c r="BN185" s="126">
        <f t="shared" si="227"/>
        <v>0</v>
      </c>
      <c r="BO185" s="127">
        <f t="shared" si="227"/>
        <v>0</v>
      </c>
      <c r="BP185" s="128">
        <f t="shared" si="227"/>
        <v>0</v>
      </c>
      <c r="BQ185" s="129">
        <f t="shared" si="227"/>
        <v>0</v>
      </c>
      <c r="BR185" s="126">
        <f t="shared" si="227"/>
        <v>0</v>
      </c>
      <c r="BS185" s="127">
        <f t="shared" si="227"/>
        <v>0</v>
      </c>
      <c r="BT185" s="128">
        <f t="shared" si="227"/>
        <v>0</v>
      </c>
      <c r="BU185" s="126">
        <f t="shared" si="227"/>
        <v>0</v>
      </c>
      <c r="BV185" s="130">
        <f t="shared" si="227"/>
        <v>0</v>
      </c>
      <c r="BW185" s="131">
        <f t="shared" si="227"/>
        <v>0</v>
      </c>
      <c r="BX185" s="126">
        <f t="shared" si="227"/>
        <v>0</v>
      </c>
      <c r="BY185" s="127">
        <f t="shared" si="227"/>
        <v>0</v>
      </c>
      <c r="BZ185" s="128">
        <f t="shared" si="227"/>
        <v>0</v>
      </c>
      <c r="CA185" s="129">
        <f t="shared" si="227"/>
        <v>0</v>
      </c>
      <c r="CB185" s="126">
        <f t="shared" si="227"/>
        <v>0</v>
      </c>
      <c r="CC185" s="127">
        <f t="shared" si="227"/>
        <v>0</v>
      </c>
      <c r="CD185" s="128">
        <f t="shared" si="227"/>
        <v>0</v>
      </c>
      <c r="CE185" s="129">
        <f t="shared" si="227"/>
        <v>0</v>
      </c>
      <c r="CF185" s="126">
        <f t="shared" si="227"/>
        <v>0</v>
      </c>
      <c r="CG185" s="127">
        <f t="shared" si="227"/>
        <v>0</v>
      </c>
      <c r="CH185" s="128">
        <f t="shared" si="227"/>
        <v>0</v>
      </c>
      <c r="CI185" s="126">
        <f t="shared" si="227"/>
        <v>0</v>
      </c>
      <c r="CJ185" s="132">
        <f t="shared" si="227"/>
        <v>0</v>
      </c>
      <c r="CK185" s="133">
        <f t="shared" si="227"/>
        <v>0</v>
      </c>
    </row>
    <row r="186" spans="1:89" x14ac:dyDescent="0.2">
      <c r="A186" s="245" t="s">
        <v>43</v>
      </c>
      <c r="B186" s="56"/>
      <c r="C186" s="57"/>
      <c r="D186" s="149"/>
      <c r="E186" s="146"/>
      <c r="F186" s="147"/>
      <c r="G186" s="148"/>
      <c r="H186" s="149"/>
      <c r="I186" s="146"/>
      <c r="J186" s="147"/>
      <c r="K186" s="148"/>
      <c r="L186" s="149"/>
      <c r="M186" s="147"/>
      <c r="N186" s="151"/>
      <c r="O186" s="150"/>
      <c r="P186" s="147"/>
      <c r="Q186" s="148"/>
      <c r="R186" s="149"/>
      <c r="S186" s="146"/>
      <c r="T186" s="147"/>
      <c r="U186" s="148"/>
      <c r="V186" s="149"/>
      <c r="W186" s="146"/>
      <c r="X186" s="147"/>
      <c r="Y186" s="148"/>
      <c r="Z186" s="145"/>
      <c r="AA186" s="144"/>
      <c r="AB186" s="169"/>
      <c r="AC186" s="170"/>
      <c r="BI186" s="143" t="s">
        <v>43</v>
      </c>
      <c r="BJ186" s="126">
        <f t="shared" ref="BJ186:CK186" si="228">B186/B188</f>
        <v>0</v>
      </c>
      <c r="BK186" s="127">
        <f t="shared" si="228"/>
        <v>0</v>
      </c>
      <c r="BL186" s="128">
        <f t="shared" si="228"/>
        <v>0</v>
      </c>
      <c r="BM186" s="129">
        <f t="shared" si="228"/>
        <v>0</v>
      </c>
      <c r="BN186" s="126">
        <f t="shared" si="228"/>
        <v>0</v>
      </c>
      <c r="BO186" s="127">
        <f t="shared" si="228"/>
        <v>0</v>
      </c>
      <c r="BP186" s="128">
        <f t="shared" si="228"/>
        <v>0</v>
      </c>
      <c r="BQ186" s="129">
        <f t="shared" si="228"/>
        <v>0</v>
      </c>
      <c r="BR186" s="126">
        <f t="shared" si="228"/>
        <v>0</v>
      </c>
      <c r="BS186" s="127">
        <f t="shared" si="228"/>
        <v>0</v>
      </c>
      <c r="BT186" s="128">
        <f t="shared" si="228"/>
        <v>0</v>
      </c>
      <c r="BU186" s="126">
        <f t="shared" si="228"/>
        <v>0</v>
      </c>
      <c r="BV186" s="130">
        <f t="shared" si="228"/>
        <v>0</v>
      </c>
      <c r="BW186" s="131">
        <f t="shared" si="228"/>
        <v>0</v>
      </c>
      <c r="BX186" s="126">
        <f t="shared" si="228"/>
        <v>0</v>
      </c>
      <c r="BY186" s="127">
        <f t="shared" si="228"/>
        <v>0</v>
      </c>
      <c r="BZ186" s="128">
        <f t="shared" si="228"/>
        <v>0</v>
      </c>
      <c r="CA186" s="129">
        <f t="shared" si="228"/>
        <v>0</v>
      </c>
      <c r="CB186" s="126">
        <f t="shared" si="228"/>
        <v>0</v>
      </c>
      <c r="CC186" s="127">
        <f t="shared" si="228"/>
        <v>0</v>
      </c>
      <c r="CD186" s="128">
        <f t="shared" si="228"/>
        <v>0</v>
      </c>
      <c r="CE186" s="129">
        <f t="shared" si="228"/>
        <v>0</v>
      </c>
      <c r="CF186" s="126">
        <f t="shared" si="228"/>
        <v>0</v>
      </c>
      <c r="CG186" s="127">
        <f t="shared" si="228"/>
        <v>0</v>
      </c>
      <c r="CH186" s="128">
        <f t="shared" si="228"/>
        <v>0</v>
      </c>
      <c r="CI186" s="126">
        <f t="shared" si="228"/>
        <v>0</v>
      </c>
      <c r="CJ186" s="132">
        <f t="shared" si="228"/>
        <v>0</v>
      </c>
      <c r="CK186" s="133">
        <f t="shared" si="228"/>
        <v>0</v>
      </c>
    </row>
    <row r="187" spans="1:89" ht="13.5" thickBot="1" x14ac:dyDescent="0.25">
      <c r="A187" s="244" t="s">
        <v>44</v>
      </c>
      <c r="B187" s="58"/>
      <c r="C187" s="59"/>
      <c r="D187" s="136"/>
      <c r="E187" s="137"/>
      <c r="F187" s="135"/>
      <c r="G187" s="138"/>
      <c r="H187" s="136"/>
      <c r="I187" s="137"/>
      <c r="J187" s="135"/>
      <c r="K187" s="138"/>
      <c r="L187" s="136"/>
      <c r="M187" s="135"/>
      <c r="N187" s="139"/>
      <c r="O187" s="140"/>
      <c r="P187" s="135"/>
      <c r="Q187" s="138"/>
      <c r="R187" s="136"/>
      <c r="S187" s="137"/>
      <c r="T187" s="135"/>
      <c r="U187" s="138"/>
      <c r="V187" s="136"/>
      <c r="W187" s="137"/>
      <c r="X187" s="135"/>
      <c r="Y187" s="138"/>
      <c r="Z187" s="141"/>
      <c r="AA187" s="142"/>
      <c r="AB187" s="169"/>
      <c r="AC187" s="170"/>
      <c r="BI187" s="134" t="s">
        <v>44</v>
      </c>
      <c r="BJ187" s="126">
        <f t="shared" ref="BJ187:CK187" si="229">B187/B188</f>
        <v>0</v>
      </c>
      <c r="BK187" s="127">
        <f t="shared" si="229"/>
        <v>0</v>
      </c>
      <c r="BL187" s="128">
        <f t="shared" si="229"/>
        <v>0</v>
      </c>
      <c r="BM187" s="129">
        <f t="shared" si="229"/>
        <v>0</v>
      </c>
      <c r="BN187" s="126">
        <f t="shared" si="229"/>
        <v>0</v>
      </c>
      <c r="BO187" s="127">
        <f t="shared" si="229"/>
        <v>0</v>
      </c>
      <c r="BP187" s="128">
        <f t="shared" si="229"/>
        <v>0</v>
      </c>
      <c r="BQ187" s="129">
        <f t="shared" si="229"/>
        <v>0</v>
      </c>
      <c r="BR187" s="126">
        <f t="shared" si="229"/>
        <v>0</v>
      </c>
      <c r="BS187" s="127">
        <f t="shared" si="229"/>
        <v>0</v>
      </c>
      <c r="BT187" s="128">
        <f t="shared" si="229"/>
        <v>0</v>
      </c>
      <c r="BU187" s="126">
        <f t="shared" si="229"/>
        <v>0</v>
      </c>
      <c r="BV187" s="130">
        <f t="shared" si="229"/>
        <v>0</v>
      </c>
      <c r="BW187" s="131">
        <f t="shared" si="229"/>
        <v>0</v>
      </c>
      <c r="BX187" s="126">
        <f t="shared" si="229"/>
        <v>0</v>
      </c>
      <c r="BY187" s="127">
        <f t="shared" si="229"/>
        <v>0</v>
      </c>
      <c r="BZ187" s="128">
        <f t="shared" si="229"/>
        <v>0</v>
      </c>
      <c r="CA187" s="129">
        <f t="shared" si="229"/>
        <v>0</v>
      </c>
      <c r="CB187" s="126">
        <f t="shared" si="229"/>
        <v>0</v>
      </c>
      <c r="CC187" s="127">
        <f t="shared" si="229"/>
        <v>0</v>
      </c>
      <c r="CD187" s="128">
        <f t="shared" si="229"/>
        <v>0</v>
      </c>
      <c r="CE187" s="129">
        <f t="shared" si="229"/>
        <v>0</v>
      </c>
      <c r="CF187" s="126">
        <f t="shared" si="229"/>
        <v>0</v>
      </c>
      <c r="CG187" s="127">
        <f t="shared" si="229"/>
        <v>0</v>
      </c>
      <c r="CH187" s="128">
        <f t="shared" si="229"/>
        <v>0</v>
      </c>
      <c r="CI187" s="126">
        <f t="shared" si="229"/>
        <v>0</v>
      </c>
      <c r="CJ187" s="132">
        <f t="shared" si="229"/>
        <v>0</v>
      </c>
      <c r="CK187" s="133">
        <f t="shared" si="229"/>
        <v>0</v>
      </c>
    </row>
    <row r="188" spans="1:89" ht="14.25" thickTop="1" thickBot="1" x14ac:dyDescent="0.25">
      <c r="A188" s="299" t="s">
        <v>26</v>
      </c>
      <c r="B188" s="275">
        <f>SUM(B165:B187)</f>
        <v>31512</v>
      </c>
      <c r="C188" s="275">
        <f t="shared" ref="C188:AA188" si="230">SUM(C165:C187)</f>
        <v>19710</v>
      </c>
      <c r="D188" s="275">
        <f t="shared" si="230"/>
        <v>10353</v>
      </c>
      <c r="E188" s="275">
        <f t="shared" si="230"/>
        <v>8391</v>
      </c>
      <c r="F188" s="275">
        <f t="shared" si="230"/>
        <v>5627</v>
      </c>
      <c r="G188" s="275">
        <f t="shared" si="230"/>
        <v>3127</v>
      </c>
      <c r="H188" s="275">
        <f t="shared" si="230"/>
        <v>22100</v>
      </c>
      <c r="I188" s="275">
        <f t="shared" si="230"/>
        <v>24886</v>
      </c>
      <c r="J188" s="275">
        <f t="shared" si="230"/>
        <v>2034</v>
      </c>
      <c r="K188" s="275">
        <f t="shared" si="230"/>
        <v>2736</v>
      </c>
      <c r="L188" s="275">
        <f t="shared" si="230"/>
        <v>3586</v>
      </c>
      <c r="M188" s="275">
        <f t="shared" si="230"/>
        <v>8693</v>
      </c>
      <c r="N188" s="275">
        <f t="shared" si="230"/>
        <v>14234</v>
      </c>
      <c r="O188" s="275">
        <f t="shared" si="230"/>
        <v>18697</v>
      </c>
      <c r="P188" s="275">
        <f t="shared" si="230"/>
        <v>8435</v>
      </c>
      <c r="Q188" s="275">
        <f t="shared" si="230"/>
        <v>9655</v>
      </c>
      <c r="R188" s="275">
        <f t="shared" si="230"/>
        <v>13268</v>
      </c>
      <c r="S188" s="275">
        <f t="shared" si="230"/>
        <v>14902</v>
      </c>
      <c r="T188" s="275">
        <f t="shared" si="230"/>
        <v>1978</v>
      </c>
      <c r="U188" s="275">
        <f t="shared" si="230"/>
        <v>2602</v>
      </c>
      <c r="V188" s="275">
        <f t="shared" si="230"/>
        <v>11501</v>
      </c>
      <c r="W188" s="275">
        <f t="shared" si="230"/>
        <v>14903</v>
      </c>
      <c r="X188" s="275">
        <f t="shared" si="230"/>
        <v>8468</v>
      </c>
      <c r="Y188" s="275">
        <f t="shared" si="230"/>
        <v>5854</v>
      </c>
      <c r="Z188" s="275">
        <f t="shared" si="230"/>
        <v>32348</v>
      </c>
      <c r="AA188" s="275">
        <f t="shared" si="230"/>
        <v>31071</v>
      </c>
      <c r="AB188" s="171">
        <f>SUM(AB164:AB187)</f>
        <v>165444</v>
      </c>
      <c r="AC188" s="172">
        <f>SUM(AC164:AC187)</f>
        <v>165227</v>
      </c>
      <c r="BI188" s="299" t="s">
        <v>26</v>
      </c>
      <c r="BJ188" s="152">
        <f>SUM(BJ164:BJ187)</f>
        <v>1</v>
      </c>
      <c r="BK188" s="153">
        <f t="shared" ref="BK188:CK188" si="231">SUM(BK164:BK187)</f>
        <v>0.99999999999999989</v>
      </c>
      <c r="BL188" s="152">
        <f t="shared" si="231"/>
        <v>0.99999999999999989</v>
      </c>
      <c r="BM188" s="153">
        <f t="shared" si="231"/>
        <v>1</v>
      </c>
      <c r="BN188" s="152">
        <f t="shared" si="231"/>
        <v>0.99999999999999989</v>
      </c>
      <c r="BO188" s="153">
        <f t="shared" si="231"/>
        <v>1</v>
      </c>
      <c r="BP188" s="152">
        <f t="shared" si="231"/>
        <v>1</v>
      </c>
      <c r="BQ188" s="153">
        <f t="shared" si="231"/>
        <v>1</v>
      </c>
      <c r="BR188" s="152">
        <f t="shared" si="231"/>
        <v>1</v>
      </c>
      <c r="BS188" s="153">
        <f t="shared" si="231"/>
        <v>0.99999999999999989</v>
      </c>
      <c r="BT188" s="152">
        <f t="shared" si="231"/>
        <v>0.99999999999999989</v>
      </c>
      <c r="BU188" s="153">
        <f t="shared" si="231"/>
        <v>0.99999999999999989</v>
      </c>
      <c r="BV188" s="152">
        <f t="shared" si="231"/>
        <v>1</v>
      </c>
      <c r="BW188" s="153">
        <f t="shared" si="231"/>
        <v>0.99999999999999989</v>
      </c>
      <c r="BX188" s="152">
        <f t="shared" si="231"/>
        <v>0.99999999999999989</v>
      </c>
      <c r="BY188" s="153">
        <f t="shared" si="231"/>
        <v>1</v>
      </c>
      <c r="BZ188" s="152">
        <f t="shared" si="231"/>
        <v>1</v>
      </c>
      <c r="CA188" s="153">
        <f t="shared" si="231"/>
        <v>0.99999999999999978</v>
      </c>
      <c r="CB188" s="152">
        <f t="shared" si="231"/>
        <v>0.99999999999999989</v>
      </c>
      <c r="CC188" s="153">
        <f t="shared" si="231"/>
        <v>0.99999999999999989</v>
      </c>
      <c r="CD188" s="152">
        <f t="shared" si="231"/>
        <v>1</v>
      </c>
      <c r="CE188" s="153">
        <f t="shared" si="231"/>
        <v>1</v>
      </c>
      <c r="CF188" s="152">
        <f t="shared" si="231"/>
        <v>0.99999999999999978</v>
      </c>
      <c r="CG188" s="153">
        <f t="shared" si="231"/>
        <v>1</v>
      </c>
      <c r="CH188" s="152">
        <f t="shared" si="231"/>
        <v>1</v>
      </c>
      <c r="CI188" s="153">
        <f t="shared" si="231"/>
        <v>1.0000000000000002</v>
      </c>
      <c r="CJ188" s="152">
        <f t="shared" si="231"/>
        <v>1</v>
      </c>
      <c r="CK188" s="153">
        <f t="shared" si="231"/>
        <v>1</v>
      </c>
    </row>
    <row r="189" spans="1:89" ht="13.5" thickTop="1" x14ac:dyDescent="0.2">
      <c r="A189" s="187"/>
    </row>
    <row r="191" spans="1:89" x14ac:dyDescent="0.2">
      <c r="A191" s="306">
        <f>+A160+1</f>
        <v>43472</v>
      </c>
      <c r="B191" s="306"/>
      <c r="C191" s="306"/>
      <c r="D191" s="306"/>
      <c r="BI191" s="311">
        <f>+BI160+1</f>
        <v>43472</v>
      </c>
      <c r="BJ191" s="311"/>
      <c r="BK191" s="311"/>
      <c r="BL191" s="311"/>
    </row>
    <row r="192" spans="1:89" ht="13.5" thickBot="1" x14ac:dyDescent="0.25">
      <c r="AE192" s="242" t="s">
        <v>1</v>
      </c>
    </row>
    <row r="193" spans="1:89" ht="14.25" thickTop="1" thickBot="1" x14ac:dyDescent="0.25">
      <c r="A193" s="302" t="s">
        <v>2</v>
      </c>
      <c r="B193" s="304" t="s">
        <v>3</v>
      </c>
      <c r="C193" s="305"/>
      <c r="D193" s="304" t="s">
        <v>4</v>
      </c>
      <c r="E193" s="305"/>
      <c r="F193" s="304" t="s">
        <v>5</v>
      </c>
      <c r="G193" s="305"/>
      <c r="H193" s="304" t="s">
        <v>6</v>
      </c>
      <c r="I193" s="305"/>
      <c r="J193" s="304" t="s">
        <v>7</v>
      </c>
      <c r="K193" s="305"/>
      <c r="L193" s="304" t="s">
        <v>8</v>
      </c>
      <c r="M193" s="305"/>
      <c r="N193" s="304" t="s">
        <v>9</v>
      </c>
      <c r="O193" s="305"/>
      <c r="P193" s="304" t="s">
        <v>10</v>
      </c>
      <c r="Q193" s="305"/>
      <c r="R193" s="304" t="s">
        <v>11</v>
      </c>
      <c r="S193" s="305"/>
      <c r="T193" s="304" t="s">
        <v>12</v>
      </c>
      <c r="U193" s="305"/>
      <c r="V193" s="304" t="s">
        <v>13</v>
      </c>
      <c r="W193" s="305"/>
      <c r="X193" s="304" t="s">
        <v>14</v>
      </c>
      <c r="Y193" s="305"/>
      <c r="Z193" s="307" t="s">
        <v>15</v>
      </c>
      <c r="AA193" s="308"/>
      <c r="AB193" s="309" t="s">
        <v>16</v>
      </c>
      <c r="AC193" s="310"/>
      <c r="AE193" s="302" t="s">
        <v>2</v>
      </c>
      <c r="AF193" s="304" t="s">
        <v>3</v>
      </c>
      <c r="AG193" s="305"/>
      <c r="AH193" s="304" t="s">
        <v>4</v>
      </c>
      <c r="AI193" s="305"/>
      <c r="AJ193" s="304" t="s">
        <v>5</v>
      </c>
      <c r="AK193" s="305"/>
      <c r="AL193" s="304" t="s">
        <v>6</v>
      </c>
      <c r="AM193" s="305"/>
      <c r="AN193" s="304" t="s">
        <v>7</v>
      </c>
      <c r="AO193" s="305"/>
      <c r="AP193" s="304" t="s">
        <v>8</v>
      </c>
      <c r="AQ193" s="305"/>
      <c r="AR193" s="304" t="s">
        <v>9</v>
      </c>
      <c r="AS193" s="305"/>
      <c r="AT193" s="304" t="s">
        <v>10</v>
      </c>
      <c r="AU193" s="305"/>
      <c r="AV193" s="304" t="s">
        <v>11</v>
      </c>
      <c r="AW193" s="305"/>
      <c r="AX193" s="304" t="s">
        <v>12</v>
      </c>
      <c r="AY193" s="305"/>
      <c r="AZ193" s="304" t="s">
        <v>13</v>
      </c>
      <c r="BA193" s="305"/>
      <c r="BB193" s="304" t="s">
        <v>14</v>
      </c>
      <c r="BC193" s="305"/>
      <c r="BD193" s="307" t="s">
        <v>15</v>
      </c>
      <c r="BE193" s="308"/>
      <c r="BF193" s="309" t="s">
        <v>16</v>
      </c>
      <c r="BG193" s="310"/>
      <c r="BI193" s="302" t="s">
        <v>2</v>
      </c>
      <c r="BJ193" s="304" t="s">
        <v>3</v>
      </c>
      <c r="BK193" s="305"/>
      <c r="BL193" s="304" t="s">
        <v>4</v>
      </c>
      <c r="BM193" s="305"/>
      <c r="BN193" s="304" t="s">
        <v>5</v>
      </c>
      <c r="BO193" s="305"/>
      <c r="BP193" s="304" t="s">
        <v>6</v>
      </c>
      <c r="BQ193" s="305"/>
      <c r="BR193" s="304" t="s">
        <v>7</v>
      </c>
      <c r="BS193" s="305"/>
      <c r="BT193" s="304" t="s">
        <v>8</v>
      </c>
      <c r="BU193" s="305"/>
      <c r="BV193" s="304" t="s">
        <v>9</v>
      </c>
      <c r="BW193" s="305"/>
      <c r="BX193" s="304" t="s">
        <v>10</v>
      </c>
      <c r="BY193" s="305"/>
      <c r="BZ193" s="304" t="s">
        <v>11</v>
      </c>
      <c r="CA193" s="305"/>
      <c r="CB193" s="304" t="s">
        <v>12</v>
      </c>
      <c r="CC193" s="305"/>
      <c r="CD193" s="304" t="s">
        <v>13</v>
      </c>
      <c r="CE193" s="305"/>
      <c r="CF193" s="304" t="s">
        <v>14</v>
      </c>
      <c r="CG193" s="305"/>
      <c r="CH193" s="307" t="s">
        <v>15</v>
      </c>
      <c r="CI193" s="308"/>
      <c r="CJ193" s="304" t="s">
        <v>16</v>
      </c>
      <c r="CK193" s="305"/>
    </row>
    <row r="194" spans="1:89" ht="15" thickTop="1" thickBot="1" x14ac:dyDescent="0.3">
      <c r="A194" s="303"/>
      <c r="B194" s="113" t="s">
        <v>17</v>
      </c>
      <c r="C194" s="114" t="s">
        <v>18</v>
      </c>
      <c r="D194" s="115" t="s">
        <v>17</v>
      </c>
      <c r="E194" s="116" t="s">
        <v>18</v>
      </c>
      <c r="F194" s="113" t="s">
        <v>17</v>
      </c>
      <c r="G194" s="114" t="s">
        <v>18</v>
      </c>
      <c r="H194" s="115" t="s">
        <v>17</v>
      </c>
      <c r="I194" s="116" t="s">
        <v>18</v>
      </c>
      <c r="J194" s="113" t="s">
        <v>17</v>
      </c>
      <c r="K194" s="114" t="s">
        <v>18</v>
      </c>
      <c r="L194" s="115" t="s">
        <v>17</v>
      </c>
      <c r="M194" s="113" t="s">
        <v>18</v>
      </c>
      <c r="N194" s="117" t="s">
        <v>17</v>
      </c>
      <c r="O194" s="118" t="s">
        <v>18</v>
      </c>
      <c r="P194" s="113" t="s">
        <v>17</v>
      </c>
      <c r="Q194" s="114" t="s">
        <v>18</v>
      </c>
      <c r="R194" s="115" t="s">
        <v>17</v>
      </c>
      <c r="S194" s="116" t="s">
        <v>18</v>
      </c>
      <c r="T194" s="113" t="s">
        <v>17</v>
      </c>
      <c r="U194" s="114" t="s">
        <v>18</v>
      </c>
      <c r="V194" s="115" t="s">
        <v>17</v>
      </c>
      <c r="W194" s="116" t="s">
        <v>18</v>
      </c>
      <c r="X194" s="113" t="s">
        <v>17</v>
      </c>
      <c r="Y194" s="114" t="s">
        <v>18</v>
      </c>
      <c r="Z194" s="26" t="s">
        <v>17</v>
      </c>
      <c r="AA194" s="119" t="s">
        <v>18</v>
      </c>
      <c r="AB194" s="173" t="s">
        <v>17</v>
      </c>
      <c r="AC194" s="174" t="s">
        <v>18</v>
      </c>
      <c r="AE194" s="303"/>
      <c r="AF194" s="113" t="s">
        <v>17</v>
      </c>
      <c r="AG194" s="114" t="s">
        <v>18</v>
      </c>
      <c r="AH194" s="115" t="s">
        <v>17</v>
      </c>
      <c r="AI194" s="116" t="s">
        <v>18</v>
      </c>
      <c r="AJ194" s="113" t="s">
        <v>17</v>
      </c>
      <c r="AK194" s="114" t="s">
        <v>18</v>
      </c>
      <c r="AL194" s="115" t="s">
        <v>17</v>
      </c>
      <c r="AM194" s="116" t="s">
        <v>18</v>
      </c>
      <c r="AN194" s="113" t="s">
        <v>17</v>
      </c>
      <c r="AO194" s="114" t="s">
        <v>18</v>
      </c>
      <c r="AP194" s="115" t="s">
        <v>17</v>
      </c>
      <c r="AQ194" s="113" t="s">
        <v>18</v>
      </c>
      <c r="AR194" s="117" t="s">
        <v>17</v>
      </c>
      <c r="AS194" s="118" t="s">
        <v>18</v>
      </c>
      <c r="AT194" s="113" t="s">
        <v>17</v>
      </c>
      <c r="AU194" s="114" t="s">
        <v>18</v>
      </c>
      <c r="AV194" s="115" t="s">
        <v>17</v>
      </c>
      <c r="AW194" s="116" t="s">
        <v>18</v>
      </c>
      <c r="AX194" s="113" t="s">
        <v>17</v>
      </c>
      <c r="AY194" s="114" t="s">
        <v>18</v>
      </c>
      <c r="AZ194" s="115" t="s">
        <v>17</v>
      </c>
      <c r="BA194" s="116" t="s">
        <v>18</v>
      </c>
      <c r="BB194" s="113" t="s">
        <v>17</v>
      </c>
      <c r="BC194" s="114" t="s">
        <v>18</v>
      </c>
      <c r="BD194" s="26" t="s">
        <v>17</v>
      </c>
      <c r="BE194" s="119" t="s">
        <v>18</v>
      </c>
      <c r="BF194" s="173" t="s">
        <v>17</v>
      </c>
      <c r="BG194" s="174" t="s">
        <v>18</v>
      </c>
      <c r="BI194" s="303"/>
      <c r="BJ194" s="113" t="s">
        <v>17</v>
      </c>
      <c r="BK194" s="114" t="s">
        <v>18</v>
      </c>
      <c r="BL194" s="115" t="s">
        <v>17</v>
      </c>
      <c r="BM194" s="116" t="s">
        <v>18</v>
      </c>
      <c r="BN194" s="113" t="s">
        <v>17</v>
      </c>
      <c r="BO194" s="114" t="s">
        <v>18</v>
      </c>
      <c r="BP194" s="115" t="s">
        <v>17</v>
      </c>
      <c r="BQ194" s="116" t="s">
        <v>18</v>
      </c>
      <c r="BR194" s="113" t="s">
        <v>17</v>
      </c>
      <c r="BS194" s="114" t="s">
        <v>18</v>
      </c>
      <c r="BT194" s="115" t="s">
        <v>17</v>
      </c>
      <c r="BU194" s="113" t="s">
        <v>18</v>
      </c>
      <c r="BV194" s="117" t="s">
        <v>17</v>
      </c>
      <c r="BW194" s="118" t="s">
        <v>18</v>
      </c>
      <c r="BX194" s="113" t="s">
        <v>17</v>
      </c>
      <c r="BY194" s="114" t="s">
        <v>18</v>
      </c>
      <c r="BZ194" s="115" t="s">
        <v>17</v>
      </c>
      <c r="CA194" s="116" t="s">
        <v>18</v>
      </c>
      <c r="CB194" s="113" t="s">
        <v>17</v>
      </c>
      <c r="CC194" s="114" t="s">
        <v>18</v>
      </c>
      <c r="CD194" s="115" t="s">
        <v>17</v>
      </c>
      <c r="CE194" s="116" t="s">
        <v>18</v>
      </c>
      <c r="CF194" s="113" t="s">
        <v>17</v>
      </c>
      <c r="CG194" s="114" t="s">
        <v>18</v>
      </c>
      <c r="CH194" s="26" t="s">
        <v>17</v>
      </c>
      <c r="CI194" s="119" t="s">
        <v>18</v>
      </c>
      <c r="CJ194" s="117" t="s">
        <v>17</v>
      </c>
      <c r="CK194" s="118" t="s">
        <v>18</v>
      </c>
    </row>
    <row r="195" spans="1:89" ht="13.5" thickTop="1" x14ac:dyDescent="0.2">
      <c r="A195" s="243" t="s">
        <v>19</v>
      </c>
      <c r="B195" s="123"/>
      <c r="C195" s="186"/>
      <c r="D195" s="124"/>
      <c r="E195" s="177"/>
      <c r="F195" s="123"/>
      <c r="G195" s="125"/>
      <c r="H195" s="124"/>
      <c r="I195" s="177"/>
      <c r="J195" s="123"/>
      <c r="K195" s="125"/>
      <c r="L195" s="124"/>
      <c r="M195" s="123"/>
      <c r="N195" s="176"/>
      <c r="O195" s="178"/>
      <c r="P195" s="123"/>
      <c r="Q195" s="125"/>
      <c r="R195" s="124"/>
      <c r="S195" s="177"/>
      <c r="T195" s="123"/>
      <c r="U195" s="125"/>
      <c r="V195" s="124"/>
      <c r="W195" s="177"/>
      <c r="X195" s="123"/>
      <c r="Y195" s="125"/>
      <c r="Z195" s="183"/>
      <c r="AA195" s="184"/>
      <c r="AB195" s="167">
        <f>B195+D195+F195+H195+J195+L195+N195+P195+R195+T195+V195+X195+Z195</f>
        <v>0</v>
      </c>
      <c r="AC195" s="168">
        <f>C195+E195+G195+I195+K195+M195+O195+Q195+S195+U195+W195+Y195+AA195</f>
        <v>0</v>
      </c>
      <c r="AE195" s="249" t="str">
        <f>$AE$9</f>
        <v>07:00 - 07:59</v>
      </c>
      <c r="AF195" s="123">
        <f>SUMIF($A$9:$A$32,$AE195,B$195:B$218)</f>
        <v>5861</v>
      </c>
      <c r="AG195" s="186">
        <f t="shared" ref="AG195:BE197" si="232">SUMIF($A$9:$A$32,$AE195,C$195:C$218)</f>
        <v>878</v>
      </c>
      <c r="AH195" s="124">
        <f t="shared" si="232"/>
        <v>1575</v>
      </c>
      <c r="AI195" s="177">
        <f t="shared" si="232"/>
        <v>1351</v>
      </c>
      <c r="AJ195" s="123">
        <f t="shared" si="232"/>
        <v>1009</v>
      </c>
      <c r="AK195" s="125">
        <f t="shared" si="232"/>
        <v>597</v>
      </c>
      <c r="AL195" s="124">
        <f t="shared" si="232"/>
        <v>1414</v>
      </c>
      <c r="AM195" s="177">
        <f t="shared" si="232"/>
        <v>1511</v>
      </c>
      <c r="AN195" s="123">
        <f t="shared" si="232"/>
        <v>448</v>
      </c>
      <c r="AO195" s="125">
        <f t="shared" si="232"/>
        <v>806</v>
      </c>
      <c r="AP195" s="124">
        <f t="shared" si="232"/>
        <v>454</v>
      </c>
      <c r="AQ195" s="123">
        <f t="shared" si="232"/>
        <v>1926</v>
      </c>
      <c r="AR195" s="176">
        <f t="shared" si="232"/>
        <v>1702</v>
      </c>
      <c r="AS195" s="178">
        <f t="shared" si="232"/>
        <v>2840</v>
      </c>
      <c r="AT195" s="123">
        <f t="shared" si="232"/>
        <v>1512</v>
      </c>
      <c r="AU195" s="125">
        <f t="shared" si="232"/>
        <v>1513</v>
      </c>
      <c r="AV195" s="124">
        <f t="shared" si="232"/>
        <v>1796</v>
      </c>
      <c r="AW195" s="177">
        <f t="shared" si="232"/>
        <v>1667</v>
      </c>
      <c r="AX195" s="123">
        <f t="shared" si="232"/>
        <v>286</v>
      </c>
      <c r="AY195" s="125">
        <f t="shared" si="232"/>
        <v>1829</v>
      </c>
      <c r="AZ195" s="124">
        <f t="shared" si="232"/>
        <v>636</v>
      </c>
      <c r="BA195" s="177">
        <f t="shared" si="232"/>
        <v>2857</v>
      </c>
      <c r="BB195" s="123">
        <f t="shared" si="232"/>
        <v>1201</v>
      </c>
      <c r="BC195" s="125">
        <f t="shared" si="232"/>
        <v>1731</v>
      </c>
      <c r="BD195" s="183">
        <f t="shared" si="232"/>
        <v>5051</v>
      </c>
      <c r="BE195" s="184">
        <f t="shared" si="232"/>
        <v>2124</v>
      </c>
      <c r="BF195" s="167">
        <f>AF195+AH195+AJ195+AL195+AN195+AP195+AR195+AT195+AV195+AX195+AZ195+BB195+BD195</f>
        <v>22945</v>
      </c>
      <c r="BG195" s="168">
        <f>AG195+AI195+AK195+AM195+AO195+AQ195+AS195+AU195+AW195+AY195+BA195+BC195+BE195</f>
        <v>21630</v>
      </c>
      <c r="BI195" s="122" t="s">
        <v>19</v>
      </c>
      <c r="BJ195" s="126">
        <f t="shared" ref="BJ195:CK195" si="233">B195/B219</f>
        <v>0</v>
      </c>
      <c r="BK195" s="127">
        <f t="shared" si="233"/>
        <v>0</v>
      </c>
      <c r="BL195" s="128">
        <f t="shared" si="233"/>
        <v>0</v>
      </c>
      <c r="BM195" s="129">
        <f t="shared" si="233"/>
        <v>0</v>
      </c>
      <c r="BN195" s="126">
        <f t="shared" si="233"/>
        <v>0</v>
      </c>
      <c r="BO195" s="127">
        <f t="shared" si="233"/>
        <v>0</v>
      </c>
      <c r="BP195" s="128">
        <f t="shared" si="233"/>
        <v>0</v>
      </c>
      <c r="BQ195" s="129">
        <f t="shared" si="233"/>
        <v>0</v>
      </c>
      <c r="BR195" s="126">
        <f t="shared" si="233"/>
        <v>0</v>
      </c>
      <c r="BS195" s="127">
        <f t="shared" si="233"/>
        <v>0</v>
      </c>
      <c r="BT195" s="128">
        <f t="shared" si="233"/>
        <v>0</v>
      </c>
      <c r="BU195" s="126">
        <f t="shared" si="233"/>
        <v>0</v>
      </c>
      <c r="BV195" s="130">
        <f t="shared" si="233"/>
        <v>0</v>
      </c>
      <c r="BW195" s="131">
        <f t="shared" si="233"/>
        <v>0</v>
      </c>
      <c r="BX195" s="126">
        <f t="shared" si="233"/>
        <v>0</v>
      </c>
      <c r="BY195" s="127">
        <f t="shared" si="233"/>
        <v>0</v>
      </c>
      <c r="BZ195" s="128">
        <f t="shared" si="233"/>
        <v>0</v>
      </c>
      <c r="CA195" s="129">
        <f t="shared" si="233"/>
        <v>0</v>
      </c>
      <c r="CB195" s="126">
        <f t="shared" si="233"/>
        <v>0</v>
      </c>
      <c r="CC195" s="127">
        <f t="shared" si="233"/>
        <v>0</v>
      </c>
      <c r="CD195" s="128">
        <f t="shared" si="233"/>
        <v>0</v>
      </c>
      <c r="CE195" s="129">
        <f t="shared" si="233"/>
        <v>0</v>
      </c>
      <c r="CF195" s="126">
        <f t="shared" si="233"/>
        <v>0</v>
      </c>
      <c r="CG195" s="127">
        <f t="shared" si="233"/>
        <v>0</v>
      </c>
      <c r="CH195" s="128">
        <f t="shared" si="233"/>
        <v>0</v>
      </c>
      <c r="CI195" s="126">
        <f t="shared" si="233"/>
        <v>0</v>
      </c>
      <c r="CJ195" s="132">
        <f t="shared" si="233"/>
        <v>0</v>
      </c>
      <c r="CK195" s="133">
        <f t="shared" si="233"/>
        <v>0</v>
      </c>
    </row>
    <row r="196" spans="1:89" x14ac:dyDescent="0.2">
      <c r="A196" s="244" t="s">
        <v>21</v>
      </c>
      <c r="B196" s="189">
        <v>973</v>
      </c>
      <c r="C196" s="190">
        <v>1</v>
      </c>
      <c r="D196" s="191">
        <v>213</v>
      </c>
      <c r="E196" s="192">
        <v>0</v>
      </c>
      <c r="F196" s="189">
        <v>185</v>
      </c>
      <c r="G196" s="193">
        <v>0</v>
      </c>
      <c r="H196" s="191">
        <v>401</v>
      </c>
      <c r="I196" s="192">
        <v>7</v>
      </c>
      <c r="J196" s="189">
        <v>11</v>
      </c>
      <c r="K196" s="193">
        <v>9</v>
      </c>
      <c r="L196" s="191">
        <v>5</v>
      </c>
      <c r="M196" s="189">
        <v>17</v>
      </c>
      <c r="N196" s="194">
        <v>87</v>
      </c>
      <c r="O196" s="195">
        <v>31</v>
      </c>
      <c r="P196" s="189">
        <v>22</v>
      </c>
      <c r="Q196" s="193">
        <v>17</v>
      </c>
      <c r="R196" s="191">
        <v>17</v>
      </c>
      <c r="S196" s="192">
        <v>0</v>
      </c>
      <c r="T196" s="189">
        <v>2</v>
      </c>
      <c r="U196" s="193">
        <v>0</v>
      </c>
      <c r="V196" s="191">
        <v>1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69">
        <f>B196+D196+F196+H196+J196+L196+N196+P196+R196+T196+V196+X196+Z196</f>
        <v>1917</v>
      </c>
      <c r="AC196" s="170">
        <f t="shared" ref="AC196:AC215" si="234">C196+E196+G196+I196+K196+M196+O196+Q196+S196+U196+W196+Y196+AA196</f>
        <v>82</v>
      </c>
      <c r="AE196" s="250" t="str">
        <f>$AE$10</f>
        <v>08:00 - 08:59</v>
      </c>
      <c r="AF196" s="123">
        <f>SUMIF($A$9:$A$32,$AE196,B$195:B$218)</f>
        <v>5600</v>
      </c>
      <c r="AG196" s="190">
        <f t="shared" si="232"/>
        <v>1045</v>
      </c>
      <c r="AH196" s="191">
        <f t="shared" si="232"/>
        <v>1480</v>
      </c>
      <c r="AI196" s="192">
        <f t="shared" si="232"/>
        <v>1251</v>
      </c>
      <c r="AJ196" s="189">
        <f t="shared" si="232"/>
        <v>883</v>
      </c>
      <c r="AK196" s="193">
        <f t="shared" si="232"/>
        <v>590</v>
      </c>
      <c r="AL196" s="191">
        <f t="shared" si="232"/>
        <v>1620</v>
      </c>
      <c r="AM196" s="192">
        <f t="shared" si="232"/>
        <v>1629</v>
      </c>
      <c r="AN196" s="189">
        <f t="shared" si="232"/>
        <v>370</v>
      </c>
      <c r="AO196" s="193">
        <f t="shared" si="232"/>
        <v>953</v>
      </c>
      <c r="AP196" s="191">
        <f t="shared" si="232"/>
        <v>459</v>
      </c>
      <c r="AQ196" s="189">
        <f t="shared" si="232"/>
        <v>2509</v>
      </c>
      <c r="AR196" s="194">
        <f t="shared" si="232"/>
        <v>1545</v>
      </c>
      <c r="AS196" s="195">
        <f t="shared" si="232"/>
        <v>3103</v>
      </c>
      <c r="AT196" s="189">
        <f t="shared" si="232"/>
        <v>1344</v>
      </c>
      <c r="AU196" s="193">
        <f t="shared" si="232"/>
        <v>1386</v>
      </c>
      <c r="AV196" s="191">
        <f t="shared" si="232"/>
        <v>1694</v>
      </c>
      <c r="AW196" s="192">
        <f t="shared" si="232"/>
        <v>1429</v>
      </c>
      <c r="AX196" s="189">
        <f t="shared" si="232"/>
        <v>243</v>
      </c>
      <c r="AY196" s="193">
        <f t="shared" si="232"/>
        <v>1735</v>
      </c>
      <c r="AZ196" s="191">
        <f t="shared" si="232"/>
        <v>538</v>
      </c>
      <c r="BA196" s="192">
        <f t="shared" si="232"/>
        <v>2481</v>
      </c>
      <c r="BB196" s="189">
        <f t="shared" si="232"/>
        <v>1191</v>
      </c>
      <c r="BC196" s="193">
        <f t="shared" si="232"/>
        <v>1751</v>
      </c>
      <c r="BD196" s="191">
        <f t="shared" si="232"/>
        <v>4844</v>
      </c>
      <c r="BE196" s="189">
        <f t="shared" si="232"/>
        <v>2352</v>
      </c>
      <c r="BF196" s="169">
        <f>SUM(AF196,AH196,AJ196,AL196,AN196,AP196,AR196,AT196,AV196,AX196,AZ196,BB196,BD196)</f>
        <v>21811</v>
      </c>
      <c r="BG196" s="170">
        <f>SUM(AG196,AI196,AK196,AM196,AO196,AQ196,AS196,AU196,AW196,AY196,BA196,BC196,BE196)</f>
        <v>22214</v>
      </c>
      <c r="BI196" s="134" t="s">
        <v>21</v>
      </c>
      <c r="BJ196" s="126">
        <f t="shared" ref="BJ196:CK196" si="235">B196/B219</f>
        <v>1.5680144392696566E-2</v>
      </c>
      <c r="BK196" s="127">
        <f t="shared" si="235"/>
        <v>2.7994736989445986E-5</v>
      </c>
      <c r="BL196" s="128">
        <f t="shared" si="235"/>
        <v>8.2905184493227459E-3</v>
      </c>
      <c r="BM196" s="129">
        <f t="shared" si="235"/>
        <v>0</v>
      </c>
      <c r="BN196" s="126">
        <f t="shared" si="235"/>
        <v>1.3564044284771612E-2</v>
      </c>
      <c r="BO196" s="127">
        <f t="shared" si="235"/>
        <v>0</v>
      </c>
      <c r="BP196" s="128">
        <f t="shared" si="235"/>
        <v>1.3152715822618736E-2</v>
      </c>
      <c r="BQ196" s="129">
        <f t="shared" si="235"/>
        <v>1.6905354167169801E-4</v>
      </c>
      <c r="BR196" s="126">
        <f t="shared" si="235"/>
        <v>1.5745777268823362E-3</v>
      </c>
      <c r="BS196" s="127">
        <f t="shared" si="235"/>
        <v>1.0804321728691477E-3</v>
      </c>
      <c r="BT196" s="128">
        <f t="shared" si="235"/>
        <v>3.9831116067872221E-4</v>
      </c>
      <c r="BU196" s="126">
        <f t="shared" si="235"/>
        <v>7.2229775662814414E-4</v>
      </c>
      <c r="BV196" s="130">
        <f t="shared" si="235"/>
        <v>3.1445404272237684E-3</v>
      </c>
      <c r="BW196" s="131">
        <f t="shared" si="235"/>
        <v>8.1516737226853186E-4</v>
      </c>
      <c r="BX196" s="126">
        <f t="shared" si="235"/>
        <v>1.2934328884708095E-3</v>
      </c>
      <c r="BY196" s="127">
        <f t="shared" si="235"/>
        <v>7.8056843748565137E-4</v>
      </c>
      <c r="BZ196" s="128">
        <f t="shared" si="235"/>
        <v>7.7575978826321078E-4</v>
      </c>
      <c r="CA196" s="129">
        <f t="shared" si="235"/>
        <v>0</v>
      </c>
      <c r="CB196" s="126">
        <f t="shared" si="235"/>
        <v>2.158894645941278E-4</v>
      </c>
      <c r="CC196" s="127">
        <f t="shared" si="235"/>
        <v>0</v>
      </c>
      <c r="CD196" s="128">
        <f t="shared" si="235"/>
        <v>4.1713594460434659E-5</v>
      </c>
      <c r="CE196" s="129">
        <f t="shared" si="235"/>
        <v>0</v>
      </c>
      <c r="CF196" s="126">
        <f t="shared" si="235"/>
        <v>0</v>
      </c>
      <c r="CG196" s="127">
        <f t="shared" si="235"/>
        <v>0</v>
      </c>
      <c r="CH196" s="128">
        <f t="shared" si="235"/>
        <v>0</v>
      </c>
      <c r="CI196" s="126">
        <f t="shared" si="235"/>
        <v>0</v>
      </c>
      <c r="CJ196" s="132">
        <f t="shared" si="235"/>
        <v>5.704915691047717E-3</v>
      </c>
      <c r="CK196" s="133">
        <f t="shared" si="235"/>
        <v>2.4443682649456723E-4</v>
      </c>
    </row>
    <row r="197" spans="1:89" ht="13.5" thickBot="1" x14ac:dyDescent="0.25">
      <c r="A197" s="245" t="s">
        <v>23</v>
      </c>
      <c r="B197" s="196">
        <v>4201</v>
      </c>
      <c r="C197" s="197">
        <v>0</v>
      </c>
      <c r="D197" s="198">
        <v>1437</v>
      </c>
      <c r="E197" s="199">
        <v>100</v>
      </c>
      <c r="F197" s="196">
        <v>697</v>
      </c>
      <c r="G197" s="200">
        <v>53</v>
      </c>
      <c r="H197" s="198">
        <v>1373</v>
      </c>
      <c r="I197" s="199">
        <v>299</v>
      </c>
      <c r="J197" s="196">
        <v>89</v>
      </c>
      <c r="K197" s="200">
        <v>138</v>
      </c>
      <c r="L197" s="198">
        <v>78</v>
      </c>
      <c r="M197" s="196">
        <v>509</v>
      </c>
      <c r="N197" s="201">
        <v>642</v>
      </c>
      <c r="O197" s="202">
        <v>929</v>
      </c>
      <c r="P197" s="196">
        <v>282</v>
      </c>
      <c r="Q197" s="200">
        <v>511</v>
      </c>
      <c r="R197" s="198">
        <v>470</v>
      </c>
      <c r="S197" s="199">
        <v>820</v>
      </c>
      <c r="T197" s="196">
        <v>50</v>
      </c>
      <c r="U197" s="200">
        <v>423</v>
      </c>
      <c r="V197" s="198">
        <v>121</v>
      </c>
      <c r="W197" s="199">
        <v>850</v>
      </c>
      <c r="X197" s="196">
        <v>404</v>
      </c>
      <c r="Y197" s="200">
        <v>608</v>
      </c>
      <c r="Z197" s="198">
        <v>1676</v>
      </c>
      <c r="AA197" s="196">
        <v>707</v>
      </c>
      <c r="AB197" s="169">
        <f>B197+D197+F197+H197+J197+L197+N197+P197+R197+T197+V197+X197+Z197</f>
        <v>11520</v>
      </c>
      <c r="AC197" s="170">
        <f t="shared" si="234"/>
        <v>5947</v>
      </c>
      <c r="AE197" s="249" t="str">
        <f>$AE$11</f>
        <v>09:00 - 09:59</v>
      </c>
      <c r="AF197" s="123">
        <f>SUMIF($A$9:$A$32,$AE197,B$195:B$218)</f>
        <v>4724</v>
      </c>
      <c r="AG197" s="197">
        <f t="shared" si="232"/>
        <v>921</v>
      </c>
      <c r="AH197" s="198">
        <f t="shared" si="232"/>
        <v>1336</v>
      </c>
      <c r="AI197" s="199">
        <f t="shared" si="232"/>
        <v>1263</v>
      </c>
      <c r="AJ197" s="196">
        <f t="shared" si="232"/>
        <v>888</v>
      </c>
      <c r="AK197" s="200">
        <f t="shared" si="232"/>
        <v>633</v>
      </c>
      <c r="AL197" s="198">
        <f t="shared" si="232"/>
        <v>1801</v>
      </c>
      <c r="AM197" s="199">
        <f t="shared" si="232"/>
        <v>1810</v>
      </c>
      <c r="AN197" s="196">
        <f t="shared" si="232"/>
        <v>353</v>
      </c>
      <c r="AO197" s="200">
        <f t="shared" si="232"/>
        <v>941</v>
      </c>
      <c r="AP197" s="198">
        <f t="shared" si="232"/>
        <v>453</v>
      </c>
      <c r="AQ197" s="196">
        <f t="shared" si="232"/>
        <v>2246</v>
      </c>
      <c r="AR197" s="201">
        <f t="shared" si="232"/>
        <v>1453</v>
      </c>
      <c r="AS197" s="202">
        <f t="shared" si="232"/>
        <v>2881</v>
      </c>
      <c r="AT197" s="196">
        <f t="shared" si="232"/>
        <v>916</v>
      </c>
      <c r="AU197" s="200">
        <f t="shared" si="232"/>
        <v>1469</v>
      </c>
      <c r="AV197" s="198">
        <f t="shared" si="232"/>
        <v>1506</v>
      </c>
      <c r="AW197" s="199">
        <f t="shared" si="232"/>
        <v>1243</v>
      </c>
      <c r="AX197" s="196">
        <f t="shared" si="232"/>
        <v>308</v>
      </c>
      <c r="AY197" s="200">
        <f t="shared" si="232"/>
        <v>1077</v>
      </c>
      <c r="AZ197" s="198">
        <f t="shared" si="232"/>
        <v>678</v>
      </c>
      <c r="BA197" s="199">
        <f t="shared" si="232"/>
        <v>2307</v>
      </c>
      <c r="BB197" s="196">
        <f t="shared" si="232"/>
        <v>1360</v>
      </c>
      <c r="BC197" s="200">
        <f t="shared" si="232"/>
        <v>1410</v>
      </c>
      <c r="BD197" s="198">
        <f t="shared" si="232"/>
        <v>4642</v>
      </c>
      <c r="BE197" s="196">
        <f t="shared" si="232"/>
        <v>2177</v>
      </c>
      <c r="BF197" s="169">
        <f>SUM(AF197,AH197,AJ197,AL197,AN197,AP197,AR197,AT197,AV197,AX197,AZ197,BB197,BD197)</f>
        <v>20418</v>
      </c>
      <c r="BG197" s="170">
        <f>SUM(AG197,AI197,AK197,AM197,AO197,AQ197,AS197,AU197,AW197,AY197,BA197,BC197,BE197)</f>
        <v>20378</v>
      </c>
      <c r="BI197" s="143" t="s">
        <v>23</v>
      </c>
      <c r="BJ197" s="126">
        <f t="shared" ref="BJ197:CK197" si="236">B197/B219</f>
        <v>6.7700191771550122E-2</v>
      </c>
      <c r="BK197" s="127">
        <f t="shared" si="236"/>
        <v>0</v>
      </c>
      <c r="BL197" s="128">
        <f t="shared" si="236"/>
        <v>5.5931807566557683E-2</v>
      </c>
      <c r="BM197" s="129">
        <f t="shared" si="236"/>
        <v>4.6746447270007482E-3</v>
      </c>
      <c r="BN197" s="126">
        <f t="shared" si="236"/>
        <v>5.1103453332355747E-2</v>
      </c>
      <c r="BO197" s="127">
        <f t="shared" si="236"/>
        <v>6.5230769230769231E-3</v>
      </c>
      <c r="BP197" s="128">
        <f t="shared" si="236"/>
        <v>4.5034111781684601E-2</v>
      </c>
      <c r="BQ197" s="129">
        <f t="shared" si="236"/>
        <v>7.2210012799768155E-3</v>
      </c>
      <c r="BR197" s="126">
        <f t="shared" si="236"/>
        <v>1.2739765244775264E-2</v>
      </c>
      <c r="BS197" s="127">
        <f t="shared" si="236"/>
        <v>1.6566626650660263E-2</v>
      </c>
      <c r="BT197" s="128">
        <f t="shared" si="236"/>
        <v>6.2136541065880664E-3</v>
      </c>
      <c r="BU197" s="126">
        <f t="shared" si="236"/>
        <v>2.1626444595513255E-2</v>
      </c>
      <c r="BV197" s="130">
        <f t="shared" si="236"/>
        <v>2.3204539704340912E-2</v>
      </c>
      <c r="BW197" s="131">
        <f t="shared" si="236"/>
        <v>2.4428725446369877E-2</v>
      </c>
      <c r="BX197" s="126">
        <f t="shared" si="236"/>
        <v>1.6579457934034921E-2</v>
      </c>
      <c r="BY197" s="127">
        <f t="shared" si="236"/>
        <v>2.3462968915009871E-2</v>
      </c>
      <c r="BZ197" s="128">
        <f t="shared" si="236"/>
        <v>2.1447476499041707E-2</v>
      </c>
      <c r="CA197" s="129">
        <f t="shared" si="236"/>
        <v>3.1945147843702518E-2</v>
      </c>
      <c r="CB197" s="126">
        <f t="shared" si="236"/>
        <v>5.397236614853195E-3</v>
      </c>
      <c r="CC197" s="127">
        <f t="shared" si="236"/>
        <v>3.3044293414576986E-2</v>
      </c>
      <c r="CD197" s="128">
        <f t="shared" si="236"/>
        <v>5.047344929712593E-3</v>
      </c>
      <c r="CE197" s="129">
        <f t="shared" si="236"/>
        <v>2.6644932760728504E-2</v>
      </c>
      <c r="CF197" s="126">
        <f t="shared" si="236"/>
        <v>1.6869884750292299E-2</v>
      </c>
      <c r="CG197" s="127">
        <f t="shared" si="236"/>
        <v>3.669724770642202E-2</v>
      </c>
      <c r="CH197" s="128">
        <f t="shared" si="236"/>
        <v>2.7547666009204472E-2</v>
      </c>
      <c r="CI197" s="126">
        <f t="shared" si="236"/>
        <v>1.4081701754735396E-2</v>
      </c>
      <c r="CJ197" s="132">
        <f t="shared" si="236"/>
        <v>3.4283061429770313E-2</v>
      </c>
      <c r="CK197" s="133">
        <f t="shared" si="236"/>
        <v>1.7727631794673064E-2</v>
      </c>
    </row>
    <row r="198" spans="1:89" ht="14.25" thickTop="1" thickBot="1" x14ac:dyDescent="0.25">
      <c r="A198" s="244" t="s">
        <v>25</v>
      </c>
      <c r="B198" s="189">
        <v>5827</v>
      </c>
      <c r="C198" s="190">
        <v>547</v>
      </c>
      <c r="D198" s="191">
        <v>2148</v>
      </c>
      <c r="E198" s="192">
        <v>786</v>
      </c>
      <c r="F198" s="189">
        <v>853</v>
      </c>
      <c r="G198" s="193">
        <v>398</v>
      </c>
      <c r="H198" s="191">
        <v>1092</v>
      </c>
      <c r="I198" s="192">
        <v>1028</v>
      </c>
      <c r="J198" s="189">
        <v>278</v>
      </c>
      <c r="K198" s="193">
        <v>493</v>
      </c>
      <c r="L198" s="191">
        <v>281</v>
      </c>
      <c r="M198" s="189">
        <v>1123</v>
      </c>
      <c r="N198" s="194">
        <v>1145</v>
      </c>
      <c r="O198" s="195">
        <v>1763</v>
      </c>
      <c r="P198" s="189">
        <v>936</v>
      </c>
      <c r="Q198" s="193">
        <v>907</v>
      </c>
      <c r="R198" s="191">
        <v>1249</v>
      </c>
      <c r="S198" s="192">
        <v>1359</v>
      </c>
      <c r="T198" s="189">
        <v>188</v>
      </c>
      <c r="U198" s="193">
        <v>1100</v>
      </c>
      <c r="V198" s="191">
        <v>434</v>
      </c>
      <c r="W198" s="192">
        <v>2315</v>
      </c>
      <c r="X198" s="189">
        <v>923</v>
      </c>
      <c r="Y198" s="193">
        <v>1302</v>
      </c>
      <c r="Z198" s="191">
        <v>3479</v>
      </c>
      <c r="AA198" s="189">
        <v>1810</v>
      </c>
      <c r="AB198" s="169">
        <f>B198+D198+F198+H198+J198+L198+N198+P198+R198+T198+V198+X198+Z198</f>
        <v>18833</v>
      </c>
      <c r="AC198" s="170">
        <f t="shared" si="234"/>
        <v>14931</v>
      </c>
      <c r="AE198" s="299" t="s">
        <v>26</v>
      </c>
      <c r="AF198" s="18">
        <f t="shared" ref="AF198:BG198" si="237">SUM(AF195:AF197)</f>
        <v>16185</v>
      </c>
      <c r="AG198" s="19">
        <f t="shared" si="237"/>
        <v>2844</v>
      </c>
      <c r="AH198" s="18">
        <f t="shared" si="237"/>
        <v>4391</v>
      </c>
      <c r="AI198" s="19">
        <f t="shared" si="237"/>
        <v>3865</v>
      </c>
      <c r="AJ198" s="18">
        <f t="shared" si="237"/>
        <v>2780</v>
      </c>
      <c r="AK198" s="19">
        <f t="shared" si="237"/>
        <v>1820</v>
      </c>
      <c r="AL198" s="18">
        <f t="shared" si="237"/>
        <v>4835</v>
      </c>
      <c r="AM198" s="19">
        <f t="shared" si="237"/>
        <v>4950</v>
      </c>
      <c r="AN198" s="18">
        <f t="shared" si="237"/>
        <v>1171</v>
      </c>
      <c r="AO198" s="19">
        <f t="shared" si="237"/>
        <v>2700</v>
      </c>
      <c r="AP198" s="18">
        <f t="shared" si="237"/>
        <v>1366</v>
      </c>
      <c r="AQ198" s="19">
        <f t="shared" si="237"/>
        <v>6681</v>
      </c>
      <c r="AR198" s="18">
        <f t="shared" si="237"/>
        <v>4700</v>
      </c>
      <c r="AS198" s="19">
        <f t="shared" si="237"/>
        <v>8824</v>
      </c>
      <c r="AT198" s="18">
        <f t="shared" si="237"/>
        <v>3772</v>
      </c>
      <c r="AU198" s="19">
        <f t="shared" si="237"/>
        <v>4368</v>
      </c>
      <c r="AV198" s="18">
        <f t="shared" si="237"/>
        <v>4996</v>
      </c>
      <c r="AW198" s="19">
        <f t="shared" si="237"/>
        <v>4339</v>
      </c>
      <c r="AX198" s="18">
        <f t="shared" si="237"/>
        <v>837</v>
      </c>
      <c r="AY198" s="19">
        <f t="shared" si="237"/>
        <v>4641</v>
      </c>
      <c r="AZ198" s="18">
        <f t="shared" si="237"/>
        <v>1852</v>
      </c>
      <c r="BA198" s="19">
        <f t="shared" si="237"/>
        <v>7645</v>
      </c>
      <c r="BB198" s="18">
        <f t="shared" si="237"/>
        <v>3752</v>
      </c>
      <c r="BC198" s="19">
        <f t="shared" si="237"/>
        <v>4892</v>
      </c>
      <c r="BD198" s="18">
        <f t="shared" si="237"/>
        <v>14537</v>
      </c>
      <c r="BE198" s="19">
        <f t="shared" si="237"/>
        <v>6653</v>
      </c>
      <c r="BF198" s="171">
        <f t="shared" si="237"/>
        <v>65174</v>
      </c>
      <c r="BG198" s="172">
        <f t="shared" si="237"/>
        <v>64222</v>
      </c>
      <c r="BI198" s="134" t="s">
        <v>25</v>
      </c>
      <c r="BJ198" s="126">
        <f t="shared" ref="BJ198:CK198" si="238">B198/B219</f>
        <v>9.3903598536734731E-2</v>
      </c>
      <c r="BK198" s="127">
        <f t="shared" si="238"/>
        <v>1.5313121133226953E-2</v>
      </c>
      <c r="BL198" s="128">
        <f t="shared" si="238"/>
        <v>8.3605791686127973E-2</v>
      </c>
      <c r="BM198" s="129">
        <f t="shared" si="238"/>
        <v>3.674270755422588E-2</v>
      </c>
      <c r="BN198" s="126">
        <f t="shared" si="238"/>
        <v>6.254124202654153E-2</v>
      </c>
      <c r="BO198" s="127">
        <f t="shared" si="238"/>
        <v>4.8984615384615383E-2</v>
      </c>
      <c r="BP198" s="128">
        <f t="shared" si="238"/>
        <v>3.581737076882708E-2</v>
      </c>
      <c r="BQ198" s="129">
        <f t="shared" si="238"/>
        <v>2.4826720119786511E-2</v>
      </c>
      <c r="BR198" s="126">
        <f t="shared" si="238"/>
        <v>3.9793873461208128E-2</v>
      </c>
      <c r="BS198" s="127">
        <f t="shared" si="238"/>
        <v>5.9183673469387757E-2</v>
      </c>
      <c r="BT198" s="128">
        <f t="shared" si="238"/>
        <v>2.238508723014419E-2</v>
      </c>
      <c r="BU198" s="126">
        <f t="shared" si="238"/>
        <v>4.7714140040788576E-2</v>
      </c>
      <c r="BV198" s="130">
        <f t="shared" si="238"/>
        <v>4.1385043553692123E-2</v>
      </c>
      <c r="BW198" s="131">
        <f t="shared" si="238"/>
        <v>4.6359357332561989E-2</v>
      </c>
      <c r="BX198" s="126">
        <f t="shared" si="238"/>
        <v>5.5029690164030809E-2</v>
      </c>
      <c r="BY198" s="127">
        <f t="shared" si="238"/>
        <v>4.1645621929381517E-2</v>
      </c>
      <c r="BZ198" s="128">
        <f t="shared" si="238"/>
        <v>5.6995527972985308E-2</v>
      </c>
      <c r="CA198" s="129">
        <f t="shared" si="238"/>
        <v>5.2943238926331369E-2</v>
      </c>
      <c r="CB198" s="126">
        <f t="shared" si="238"/>
        <v>2.0293609671848015E-2</v>
      </c>
      <c r="CC198" s="127">
        <f t="shared" si="238"/>
        <v>8.5930786657292396E-2</v>
      </c>
      <c r="CD198" s="128">
        <f t="shared" si="238"/>
        <v>1.8103699995828639E-2</v>
      </c>
      <c r="CE198" s="129">
        <f t="shared" si="238"/>
        <v>7.2568258048337039E-2</v>
      </c>
      <c r="CF198" s="126">
        <f t="shared" si="238"/>
        <v>3.8541840654751962E-2</v>
      </c>
      <c r="CG198" s="127">
        <f t="shared" si="238"/>
        <v>7.8585224529212946E-2</v>
      </c>
      <c r="CH198" s="128">
        <f t="shared" si="238"/>
        <v>5.7182774490466798E-2</v>
      </c>
      <c r="CI198" s="126">
        <f t="shared" si="238"/>
        <v>3.6050749895432908E-2</v>
      </c>
      <c r="CJ198" s="132">
        <f t="shared" si="238"/>
        <v>5.6046258325248642E-2</v>
      </c>
      <c r="CK198" s="133">
        <f t="shared" si="238"/>
        <v>4.4508368980370527E-2</v>
      </c>
    </row>
    <row r="199" spans="1:89" ht="13.5" thickTop="1" x14ac:dyDescent="0.2">
      <c r="A199" s="245" t="s">
        <v>20</v>
      </c>
      <c r="B199" s="196">
        <v>5861</v>
      </c>
      <c r="C199" s="197">
        <v>878</v>
      </c>
      <c r="D199" s="198">
        <v>1575</v>
      </c>
      <c r="E199" s="199">
        <v>1351</v>
      </c>
      <c r="F199" s="196">
        <v>1009</v>
      </c>
      <c r="G199" s="200">
        <v>597</v>
      </c>
      <c r="H199" s="198">
        <v>1414</v>
      </c>
      <c r="I199" s="199">
        <v>1511</v>
      </c>
      <c r="J199" s="196">
        <v>448</v>
      </c>
      <c r="K199" s="200">
        <v>806</v>
      </c>
      <c r="L199" s="198">
        <v>454</v>
      </c>
      <c r="M199" s="196">
        <v>1926</v>
      </c>
      <c r="N199" s="201">
        <v>1702</v>
      </c>
      <c r="O199" s="202">
        <v>2840</v>
      </c>
      <c r="P199" s="196">
        <v>1512</v>
      </c>
      <c r="Q199" s="200">
        <v>1513</v>
      </c>
      <c r="R199" s="198">
        <v>1796</v>
      </c>
      <c r="S199" s="199">
        <v>1667</v>
      </c>
      <c r="T199" s="196">
        <v>286</v>
      </c>
      <c r="U199" s="200">
        <v>1829</v>
      </c>
      <c r="V199" s="198">
        <v>636</v>
      </c>
      <c r="W199" s="199">
        <v>2857</v>
      </c>
      <c r="X199" s="196">
        <v>1201</v>
      </c>
      <c r="Y199" s="200">
        <v>1731</v>
      </c>
      <c r="Z199" s="198">
        <v>5051</v>
      </c>
      <c r="AA199" s="196">
        <v>2124</v>
      </c>
      <c r="AB199" s="169">
        <f t="shared" ref="AB199:AB215" si="239">B199+D199+F199+H199+J199+L199+N199+P199+R199+T199+V199+X199+Z199</f>
        <v>22945</v>
      </c>
      <c r="AC199" s="170">
        <f t="shared" si="234"/>
        <v>21630</v>
      </c>
      <c r="BI199" s="143" t="s">
        <v>20</v>
      </c>
      <c r="BJ199" s="126">
        <f t="shared" ref="BJ199:CK199" si="240">B199/B219</f>
        <v>9.4451517251381886E-2</v>
      </c>
      <c r="BK199" s="127">
        <f t="shared" si="240"/>
        <v>2.4579379076733573E-2</v>
      </c>
      <c r="BL199" s="128">
        <f t="shared" si="240"/>
        <v>6.1303129378794959E-2</v>
      </c>
      <c r="BM199" s="129">
        <f t="shared" si="240"/>
        <v>6.3154450261780098E-2</v>
      </c>
      <c r="BN199" s="126">
        <f t="shared" si="240"/>
        <v>7.3979030720727326E-2</v>
      </c>
      <c r="BO199" s="127">
        <f t="shared" si="240"/>
        <v>7.3476923076923079E-2</v>
      </c>
      <c r="BP199" s="128">
        <f t="shared" si="240"/>
        <v>4.6378903175019678E-2</v>
      </c>
      <c r="BQ199" s="129">
        <f t="shared" si="240"/>
        <v>3.649141449513367E-2</v>
      </c>
      <c r="BR199" s="126">
        <f t="shared" si="240"/>
        <v>6.4128256513026047E-2</v>
      </c>
      <c r="BS199" s="127">
        <f t="shared" si="240"/>
        <v>9.6758703481392552E-2</v>
      </c>
      <c r="BT199" s="128">
        <f t="shared" si="240"/>
        <v>3.6166653389627976E-2</v>
      </c>
      <c r="BU199" s="126">
        <f t="shared" si="240"/>
        <v>8.1832087015635616E-2</v>
      </c>
      <c r="BV199" s="130">
        <f t="shared" si="240"/>
        <v>6.1517331116492574E-2</v>
      </c>
      <c r="BW199" s="131">
        <f t="shared" si="240"/>
        <v>7.4679849588471958E-2</v>
      </c>
      <c r="BX199" s="126">
        <f t="shared" si="240"/>
        <v>8.8894114880357464E-2</v>
      </c>
      <c r="BY199" s="127">
        <f t="shared" si="240"/>
        <v>6.9470590936222973E-2</v>
      </c>
      <c r="BZ199" s="128">
        <f t="shared" si="240"/>
        <v>8.1956739983572141E-2</v>
      </c>
      <c r="CA199" s="129">
        <f t="shared" si="240"/>
        <v>6.4942148116405002E-2</v>
      </c>
      <c r="CB199" s="126">
        <f t="shared" si="240"/>
        <v>3.0872193436960276E-2</v>
      </c>
      <c r="CC199" s="127">
        <f t="shared" si="240"/>
        <v>0.14287946254198891</v>
      </c>
      <c r="CD199" s="128">
        <f t="shared" si="240"/>
        <v>2.6529846076836439E-2</v>
      </c>
      <c r="CE199" s="129">
        <f t="shared" si="240"/>
        <v>8.9558321055766277E-2</v>
      </c>
      <c r="CF199" s="126">
        <f t="shared" si="240"/>
        <v>5.0150325705695671E-2</v>
      </c>
      <c r="CG199" s="127">
        <f t="shared" si="240"/>
        <v>0.10447851279575085</v>
      </c>
      <c r="CH199" s="128">
        <f t="shared" si="240"/>
        <v>8.3021038790269563E-2</v>
      </c>
      <c r="CI199" s="126">
        <f t="shared" si="240"/>
        <v>4.2304857888342262E-2</v>
      </c>
      <c r="CJ199" s="132">
        <f t="shared" si="240"/>
        <v>6.8283406641152775E-2</v>
      </c>
      <c r="CK199" s="133">
        <f t="shared" si="240"/>
        <v>6.4477665330213291E-2</v>
      </c>
    </row>
    <row r="200" spans="1:89" ht="13.5" thickBot="1" x14ac:dyDescent="0.25">
      <c r="A200" s="244" t="s">
        <v>22</v>
      </c>
      <c r="B200" s="189">
        <v>5600</v>
      </c>
      <c r="C200" s="190">
        <v>1045</v>
      </c>
      <c r="D200" s="191">
        <v>1480</v>
      </c>
      <c r="E200" s="192">
        <v>1251</v>
      </c>
      <c r="F200" s="189">
        <v>883</v>
      </c>
      <c r="G200" s="193">
        <v>590</v>
      </c>
      <c r="H200" s="191">
        <v>1620</v>
      </c>
      <c r="I200" s="192">
        <v>1629</v>
      </c>
      <c r="J200" s="189">
        <v>370</v>
      </c>
      <c r="K200" s="193">
        <v>953</v>
      </c>
      <c r="L200" s="191">
        <v>459</v>
      </c>
      <c r="M200" s="189">
        <v>2509</v>
      </c>
      <c r="N200" s="194">
        <v>1545</v>
      </c>
      <c r="O200" s="195">
        <v>3103</v>
      </c>
      <c r="P200" s="189">
        <v>1344</v>
      </c>
      <c r="Q200" s="193">
        <v>1386</v>
      </c>
      <c r="R200" s="191">
        <v>1694</v>
      </c>
      <c r="S200" s="192">
        <v>1429</v>
      </c>
      <c r="T200" s="189">
        <v>243</v>
      </c>
      <c r="U200" s="193">
        <v>1735</v>
      </c>
      <c r="V200" s="191">
        <v>538</v>
      </c>
      <c r="W200" s="192">
        <v>2481</v>
      </c>
      <c r="X200" s="189">
        <v>1191</v>
      </c>
      <c r="Y200" s="193">
        <v>1751</v>
      </c>
      <c r="Z200" s="191">
        <v>4844</v>
      </c>
      <c r="AA200" s="189">
        <v>2352</v>
      </c>
      <c r="AB200" s="169">
        <f t="shared" si="239"/>
        <v>21811</v>
      </c>
      <c r="AC200" s="170">
        <f t="shared" si="234"/>
        <v>22214</v>
      </c>
      <c r="AE200" s="242" t="s">
        <v>27</v>
      </c>
      <c r="BI200" s="134" t="s">
        <v>22</v>
      </c>
      <c r="BJ200" s="126">
        <f t="shared" ref="BJ200:CK200" si="241">B200/B219</f>
        <v>9.0245435353649303E-2</v>
      </c>
      <c r="BK200" s="127">
        <f t="shared" si="241"/>
        <v>2.9254500153971054E-2</v>
      </c>
      <c r="BL200" s="128">
        <f t="shared" si="241"/>
        <v>5.7605480305153355E-2</v>
      </c>
      <c r="BM200" s="129">
        <f t="shared" si="241"/>
        <v>5.8479805534779356E-2</v>
      </c>
      <c r="BN200" s="126">
        <f t="shared" si="241"/>
        <v>6.4740816775423413E-2</v>
      </c>
      <c r="BO200" s="127">
        <f t="shared" si="241"/>
        <v>7.2615384615384609E-2</v>
      </c>
      <c r="BP200" s="128">
        <f t="shared" si="241"/>
        <v>5.3135659931776436E-2</v>
      </c>
      <c r="BQ200" s="129">
        <f t="shared" si="241"/>
        <v>3.9341174197599436E-2</v>
      </c>
      <c r="BR200" s="126">
        <f t="shared" si="241"/>
        <v>5.2963068995133124E-2</v>
      </c>
      <c r="BS200" s="127">
        <f t="shared" si="241"/>
        <v>0.11440576230492197</v>
      </c>
      <c r="BT200" s="128">
        <f t="shared" si="241"/>
        <v>3.6564964550306701E-2</v>
      </c>
      <c r="BU200" s="126">
        <f t="shared" si="241"/>
        <v>0.10660265125764785</v>
      </c>
      <c r="BV200" s="130">
        <f t="shared" si="241"/>
        <v>5.5842700690353131E-2</v>
      </c>
      <c r="BW200" s="131">
        <f t="shared" si="241"/>
        <v>8.1595624391911439E-2</v>
      </c>
      <c r="BX200" s="126">
        <f t="shared" si="241"/>
        <v>7.9016991004762185E-2</v>
      </c>
      <c r="BY200" s="127">
        <f t="shared" si="241"/>
        <v>6.3639285550300753E-2</v>
      </c>
      <c r="BZ200" s="128">
        <f t="shared" si="241"/>
        <v>7.730218125399288E-2</v>
      </c>
      <c r="CA200" s="129">
        <f t="shared" si="241"/>
        <v>5.5670263742257198E-2</v>
      </c>
      <c r="CB200" s="126">
        <f t="shared" si="241"/>
        <v>2.6230569948186528E-2</v>
      </c>
      <c r="CC200" s="127">
        <f t="shared" si="241"/>
        <v>0.13553628622763847</v>
      </c>
      <c r="CD200" s="128">
        <f t="shared" si="241"/>
        <v>2.2441913819713846E-2</v>
      </c>
      <c r="CE200" s="129">
        <f t="shared" si="241"/>
        <v>7.7771856681608728E-2</v>
      </c>
      <c r="CF200" s="126">
        <f t="shared" si="241"/>
        <v>4.973275430098547E-2</v>
      </c>
      <c r="CG200" s="127">
        <f t="shared" si="241"/>
        <v>0.10568565910188314</v>
      </c>
      <c r="CH200" s="128">
        <f t="shared" si="241"/>
        <v>7.9618671926364237E-2</v>
      </c>
      <c r="CI200" s="126">
        <f t="shared" si="241"/>
        <v>4.6846057322684091E-2</v>
      </c>
      <c r="CJ200" s="132">
        <f t="shared" si="241"/>
        <v>6.4908667781659754E-2</v>
      </c>
      <c r="CK200" s="133">
        <f t="shared" si="241"/>
        <v>6.6218532484759965E-2</v>
      </c>
    </row>
    <row r="201" spans="1:89" ht="14.25" thickTop="1" thickBot="1" x14ac:dyDescent="0.25">
      <c r="A201" s="245" t="s">
        <v>24</v>
      </c>
      <c r="B201" s="196">
        <v>4724</v>
      </c>
      <c r="C201" s="197">
        <v>921</v>
      </c>
      <c r="D201" s="198">
        <v>1336</v>
      </c>
      <c r="E201" s="199">
        <v>1263</v>
      </c>
      <c r="F201" s="196">
        <v>888</v>
      </c>
      <c r="G201" s="200">
        <v>633</v>
      </c>
      <c r="H201" s="198">
        <v>1801</v>
      </c>
      <c r="I201" s="199">
        <v>1810</v>
      </c>
      <c r="J201" s="196">
        <v>353</v>
      </c>
      <c r="K201" s="200">
        <v>941</v>
      </c>
      <c r="L201" s="198">
        <v>453</v>
      </c>
      <c r="M201" s="196">
        <v>2246</v>
      </c>
      <c r="N201" s="201">
        <v>1453</v>
      </c>
      <c r="O201" s="202">
        <v>2881</v>
      </c>
      <c r="P201" s="196">
        <v>916</v>
      </c>
      <c r="Q201" s="200">
        <v>1469</v>
      </c>
      <c r="R201" s="198">
        <v>1506</v>
      </c>
      <c r="S201" s="199">
        <v>1243</v>
      </c>
      <c r="T201" s="196">
        <v>308</v>
      </c>
      <c r="U201" s="200">
        <v>1077</v>
      </c>
      <c r="V201" s="198">
        <v>678</v>
      </c>
      <c r="W201" s="199">
        <v>2307</v>
      </c>
      <c r="X201" s="196">
        <v>1360</v>
      </c>
      <c r="Y201" s="200">
        <v>1410</v>
      </c>
      <c r="Z201" s="198">
        <v>4642</v>
      </c>
      <c r="AA201" s="196">
        <v>2177</v>
      </c>
      <c r="AB201" s="169">
        <f t="shared" si="239"/>
        <v>20418</v>
      </c>
      <c r="AC201" s="170">
        <f t="shared" si="234"/>
        <v>20378</v>
      </c>
      <c r="AE201" s="302" t="s">
        <v>2</v>
      </c>
      <c r="AF201" s="304" t="s">
        <v>3</v>
      </c>
      <c r="AG201" s="305"/>
      <c r="AH201" s="304" t="s">
        <v>4</v>
      </c>
      <c r="AI201" s="305"/>
      <c r="AJ201" s="304" t="s">
        <v>5</v>
      </c>
      <c r="AK201" s="305"/>
      <c r="AL201" s="304" t="s">
        <v>6</v>
      </c>
      <c r="AM201" s="305"/>
      <c r="AN201" s="304" t="s">
        <v>7</v>
      </c>
      <c r="AO201" s="305"/>
      <c r="AP201" s="304" t="s">
        <v>8</v>
      </c>
      <c r="AQ201" s="305"/>
      <c r="AR201" s="304" t="s">
        <v>9</v>
      </c>
      <c r="AS201" s="305"/>
      <c r="AT201" s="304" t="s">
        <v>10</v>
      </c>
      <c r="AU201" s="305"/>
      <c r="AV201" s="304" t="s">
        <v>11</v>
      </c>
      <c r="AW201" s="305"/>
      <c r="AX201" s="304" t="s">
        <v>12</v>
      </c>
      <c r="AY201" s="305"/>
      <c r="AZ201" s="304" t="s">
        <v>13</v>
      </c>
      <c r="BA201" s="305"/>
      <c r="BB201" s="304" t="s">
        <v>14</v>
      </c>
      <c r="BC201" s="305"/>
      <c r="BD201" s="307" t="s">
        <v>15</v>
      </c>
      <c r="BE201" s="308"/>
      <c r="BF201" s="309" t="s">
        <v>16</v>
      </c>
      <c r="BG201" s="310"/>
      <c r="BI201" s="143" t="s">
        <v>24</v>
      </c>
      <c r="BJ201" s="126">
        <f t="shared" ref="BJ201:CK201" si="242">B201/B219</f>
        <v>7.6128470823328451E-2</v>
      </c>
      <c r="BK201" s="127">
        <f t="shared" si="242"/>
        <v>2.578315276727975E-2</v>
      </c>
      <c r="BL201" s="128">
        <f t="shared" si="242"/>
        <v>5.2000622761949243E-2</v>
      </c>
      <c r="BM201" s="129">
        <f t="shared" si="242"/>
        <v>5.9040762902019449E-2</v>
      </c>
      <c r="BN201" s="126">
        <f t="shared" si="242"/>
        <v>6.5107412566903736E-2</v>
      </c>
      <c r="BO201" s="127">
        <f t="shared" si="242"/>
        <v>7.7907692307692303E-2</v>
      </c>
      <c r="BP201" s="128">
        <f t="shared" si="242"/>
        <v>5.9072421936499607E-2</v>
      </c>
      <c r="BQ201" s="129">
        <f t="shared" si="242"/>
        <v>4.3712415775110487E-2</v>
      </c>
      <c r="BR201" s="126">
        <f t="shared" si="242"/>
        <v>5.0529630689951331E-2</v>
      </c>
      <c r="BS201" s="127">
        <f t="shared" si="242"/>
        <v>0.11296518607442978</v>
      </c>
      <c r="BT201" s="128">
        <f t="shared" si="242"/>
        <v>3.6086991157492233E-2</v>
      </c>
      <c r="BU201" s="126">
        <f t="shared" si="242"/>
        <v>9.5428280081577152E-2</v>
      </c>
      <c r="BV201" s="130">
        <f t="shared" si="242"/>
        <v>5.2517439548921095E-2</v>
      </c>
      <c r="BW201" s="131">
        <f t="shared" si="242"/>
        <v>7.57579741776013E-2</v>
      </c>
      <c r="BX201" s="126">
        <f t="shared" si="242"/>
        <v>5.3853842083602797E-2</v>
      </c>
      <c r="BY201" s="127">
        <f t="shared" si="242"/>
        <v>6.7450296156848347E-2</v>
      </c>
      <c r="BZ201" s="128">
        <f t="shared" si="242"/>
        <v>6.8723190654376196E-2</v>
      </c>
      <c r="CA201" s="129">
        <f t="shared" si="242"/>
        <v>4.842416923136858E-2</v>
      </c>
      <c r="CB201" s="126">
        <f t="shared" si="242"/>
        <v>3.3246977547495685E-2</v>
      </c>
      <c r="CC201" s="127">
        <f t="shared" si="242"/>
        <v>8.413405202718538E-2</v>
      </c>
      <c r="CD201" s="128">
        <f t="shared" si="242"/>
        <v>2.8281817044174696E-2</v>
      </c>
      <c r="CE201" s="129">
        <f t="shared" si="242"/>
        <v>7.2317482210589007E-2</v>
      </c>
      <c r="CF201" s="126">
        <f t="shared" si="242"/>
        <v>5.6789711040587942E-2</v>
      </c>
      <c r="CG201" s="127">
        <f t="shared" si="242"/>
        <v>8.5103814582327381E-2</v>
      </c>
      <c r="CH201" s="128">
        <f t="shared" si="242"/>
        <v>7.6298487836949369E-2</v>
      </c>
      <c r="CI201" s="126">
        <f t="shared" si="242"/>
        <v>4.3360487581412949E-2</v>
      </c>
      <c r="CJ201" s="132">
        <f t="shared" si="242"/>
        <v>6.0763155232035619E-2</v>
      </c>
      <c r="CK201" s="133">
        <f t="shared" si="242"/>
        <v>6.0745532320808433E-2</v>
      </c>
    </row>
    <row r="202" spans="1:89" ht="15" thickTop="1" thickBot="1" x14ac:dyDescent="0.3">
      <c r="A202" s="244" t="s">
        <v>28</v>
      </c>
      <c r="B202" s="189">
        <v>4504</v>
      </c>
      <c r="C202" s="190">
        <v>1223</v>
      </c>
      <c r="D202" s="191">
        <v>2002</v>
      </c>
      <c r="E202" s="192">
        <v>1092</v>
      </c>
      <c r="F202" s="189">
        <v>815</v>
      </c>
      <c r="G202" s="193">
        <v>534</v>
      </c>
      <c r="H202" s="191">
        <v>1736</v>
      </c>
      <c r="I202" s="192">
        <v>2003</v>
      </c>
      <c r="J202" s="189">
        <v>369</v>
      </c>
      <c r="K202" s="193">
        <v>948</v>
      </c>
      <c r="L202" s="191">
        <v>420</v>
      </c>
      <c r="M202" s="189">
        <v>2393</v>
      </c>
      <c r="N202" s="194">
        <v>1351</v>
      </c>
      <c r="O202" s="195">
        <v>3319</v>
      </c>
      <c r="P202" s="189">
        <v>816</v>
      </c>
      <c r="Q202" s="193">
        <v>1568</v>
      </c>
      <c r="R202" s="191">
        <v>1393</v>
      </c>
      <c r="S202" s="192">
        <v>1521</v>
      </c>
      <c r="T202" s="189">
        <v>372</v>
      </c>
      <c r="U202" s="193">
        <v>1064</v>
      </c>
      <c r="V202" s="191">
        <v>687</v>
      </c>
      <c r="W202" s="192">
        <v>2527</v>
      </c>
      <c r="X202" s="189">
        <v>1121</v>
      </c>
      <c r="Y202" s="193">
        <v>1126</v>
      </c>
      <c r="Z202" s="191">
        <v>3863</v>
      </c>
      <c r="AA202" s="189">
        <v>2519</v>
      </c>
      <c r="AB202" s="169">
        <f t="shared" si="239"/>
        <v>19449</v>
      </c>
      <c r="AC202" s="170">
        <f t="shared" si="234"/>
        <v>21837</v>
      </c>
      <c r="AE202" s="303"/>
      <c r="AF202" s="113" t="s">
        <v>17</v>
      </c>
      <c r="AG202" s="114" t="s">
        <v>18</v>
      </c>
      <c r="AH202" s="115" t="s">
        <v>17</v>
      </c>
      <c r="AI202" s="116" t="s">
        <v>18</v>
      </c>
      <c r="AJ202" s="113" t="s">
        <v>17</v>
      </c>
      <c r="AK202" s="114" t="s">
        <v>18</v>
      </c>
      <c r="AL202" s="115" t="s">
        <v>17</v>
      </c>
      <c r="AM202" s="116" t="s">
        <v>18</v>
      </c>
      <c r="AN202" s="113" t="s">
        <v>17</v>
      </c>
      <c r="AO202" s="114" t="s">
        <v>18</v>
      </c>
      <c r="AP202" s="115" t="s">
        <v>17</v>
      </c>
      <c r="AQ202" s="113" t="s">
        <v>18</v>
      </c>
      <c r="AR202" s="117" t="s">
        <v>17</v>
      </c>
      <c r="AS202" s="118" t="s">
        <v>18</v>
      </c>
      <c r="AT202" s="113" t="s">
        <v>17</v>
      </c>
      <c r="AU202" s="114" t="s">
        <v>18</v>
      </c>
      <c r="AV202" s="115" t="s">
        <v>17</v>
      </c>
      <c r="AW202" s="116" t="s">
        <v>18</v>
      </c>
      <c r="AX202" s="113" t="s">
        <v>17</v>
      </c>
      <c r="AY202" s="114" t="s">
        <v>18</v>
      </c>
      <c r="AZ202" s="115" t="s">
        <v>17</v>
      </c>
      <c r="BA202" s="116" t="s">
        <v>18</v>
      </c>
      <c r="BB202" s="113" t="s">
        <v>17</v>
      </c>
      <c r="BC202" s="114" t="s">
        <v>18</v>
      </c>
      <c r="BD202" s="26" t="s">
        <v>17</v>
      </c>
      <c r="BE202" s="119" t="s">
        <v>18</v>
      </c>
      <c r="BF202" s="173" t="s">
        <v>17</v>
      </c>
      <c r="BG202" s="174" t="s">
        <v>18</v>
      </c>
      <c r="BI202" s="134" t="s">
        <v>28</v>
      </c>
      <c r="BJ202" s="126">
        <f t="shared" ref="BJ202:CK202" si="243">B202/B219</f>
        <v>7.2583114434435075E-2</v>
      </c>
      <c r="BK202" s="127">
        <f t="shared" si="243"/>
        <v>3.4237563338092442E-2</v>
      </c>
      <c r="BL202" s="128">
        <f t="shared" si="243"/>
        <v>7.7923088899268259E-2</v>
      </c>
      <c r="BM202" s="129">
        <f t="shared" si="243"/>
        <v>5.1047120418848166E-2</v>
      </c>
      <c r="BN202" s="126">
        <f t="shared" si="243"/>
        <v>5.9755114011291154E-2</v>
      </c>
      <c r="BO202" s="127">
        <f t="shared" si="243"/>
        <v>6.5723076923076926E-2</v>
      </c>
      <c r="BP202" s="128">
        <f t="shared" si="243"/>
        <v>5.6940435581212277E-2</v>
      </c>
      <c r="BQ202" s="129">
        <f t="shared" si="243"/>
        <v>4.8373463424058731E-2</v>
      </c>
      <c r="BR202" s="126">
        <f t="shared" si="243"/>
        <v>5.2819925565416551E-2</v>
      </c>
      <c r="BS202" s="127">
        <f t="shared" si="243"/>
        <v>0.11380552220888356</v>
      </c>
      <c r="BT202" s="128">
        <f t="shared" si="243"/>
        <v>3.3458137497012666E-2</v>
      </c>
      <c r="BU202" s="126">
        <f t="shared" si="243"/>
        <v>0.10167403127124405</v>
      </c>
      <c r="BV202" s="130">
        <f t="shared" si="243"/>
        <v>4.8830736979072538E-2</v>
      </c>
      <c r="BW202" s="131">
        <f t="shared" si="243"/>
        <v>8.7275500276105075E-2</v>
      </c>
      <c r="BX202" s="126">
        <f t="shared" si="243"/>
        <v>4.7974601681462753E-2</v>
      </c>
      <c r="BY202" s="127">
        <f t="shared" si="243"/>
        <v>7.1995959410441249E-2</v>
      </c>
      <c r="BZ202" s="128">
        <f t="shared" si="243"/>
        <v>6.356666970886192E-2</v>
      </c>
      <c r="CA202" s="129">
        <f t="shared" si="243"/>
        <v>5.925435350033114E-2</v>
      </c>
      <c r="CB202" s="126">
        <f t="shared" si="243"/>
        <v>4.0155440414507769E-2</v>
      </c>
      <c r="CC202" s="127">
        <f t="shared" si="243"/>
        <v>8.3118506366690104E-2</v>
      </c>
      <c r="CD202" s="128">
        <f t="shared" si="243"/>
        <v>2.865723939431861E-2</v>
      </c>
      <c r="CE202" s="129">
        <f t="shared" si="243"/>
        <v>7.9213817748659918E-2</v>
      </c>
      <c r="CF202" s="126">
        <f t="shared" si="243"/>
        <v>4.6809754468014032E-2</v>
      </c>
      <c r="CG202" s="127">
        <f t="shared" si="243"/>
        <v>6.7962337035248677E-2</v>
      </c>
      <c r="CH202" s="128">
        <f t="shared" si="243"/>
        <v>6.3494411571334647E-2</v>
      </c>
      <c r="CI202" s="126">
        <f t="shared" si="243"/>
        <v>5.0172286732925689E-2</v>
      </c>
      <c r="CJ202" s="132">
        <f t="shared" si="243"/>
        <v>5.7879449804479413E-2</v>
      </c>
      <c r="CK202" s="133">
        <f t="shared" si="243"/>
        <v>6.5094719270266652E-2</v>
      </c>
    </row>
    <row r="203" spans="1:89" ht="13.5" thickTop="1" x14ac:dyDescent="0.2">
      <c r="A203" s="245" t="s">
        <v>29</v>
      </c>
      <c r="B203" s="203">
        <v>4245</v>
      </c>
      <c r="C203" s="197">
        <v>1358</v>
      </c>
      <c r="D203" s="198">
        <v>1677</v>
      </c>
      <c r="E203" s="199">
        <v>939</v>
      </c>
      <c r="F203" s="196">
        <v>779</v>
      </c>
      <c r="G203" s="200">
        <v>435</v>
      </c>
      <c r="H203" s="198">
        <v>1858</v>
      </c>
      <c r="I203" s="199">
        <v>2369</v>
      </c>
      <c r="J203" s="196">
        <v>340</v>
      </c>
      <c r="K203" s="200">
        <v>641</v>
      </c>
      <c r="L203" s="198">
        <v>480</v>
      </c>
      <c r="M203" s="196">
        <v>1639</v>
      </c>
      <c r="N203" s="201">
        <v>1465</v>
      </c>
      <c r="O203" s="204">
        <v>2659</v>
      </c>
      <c r="P203" s="196">
        <v>778</v>
      </c>
      <c r="Q203" s="200">
        <v>1036</v>
      </c>
      <c r="R203" s="198">
        <v>1292</v>
      </c>
      <c r="S203" s="199">
        <v>1345</v>
      </c>
      <c r="T203" s="196">
        <v>379</v>
      </c>
      <c r="U203" s="200">
        <v>749</v>
      </c>
      <c r="V203" s="198">
        <v>829</v>
      </c>
      <c r="W203" s="205">
        <v>2354</v>
      </c>
      <c r="X203" s="196">
        <v>1045</v>
      </c>
      <c r="Y203" s="200">
        <v>890</v>
      </c>
      <c r="Z203" s="198">
        <v>3604</v>
      </c>
      <c r="AA203" s="196">
        <v>2628</v>
      </c>
      <c r="AB203" s="169">
        <f t="shared" si="239"/>
        <v>18771</v>
      </c>
      <c r="AC203" s="170">
        <f t="shared" si="234"/>
        <v>19042</v>
      </c>
      <c r="AE203" s="249" t="str">
        <f>$AE$17</f>
        <v>17:00 - 17:59</v>
      </c>
      <c r="AF203" s="123">
        <f t="shared" ref="AF203:AO205" si="244">SUMIF($A$9:$A$32,$AE203,B$195:B$218)</f>
        <v>2945</v>
      </c>
      <c r="AG203" s="186">
        <f t="shared" si="244"/>
        <v>3858</v>
      </c>
      <c r="AH203" s="124">
        <f t="shared" si="244"/>
        <v>2104</v>
      </c>
      <c r="AI203" s="177">
        <f t="shared" si="244"/>
        <v>1782</v>
      </c>
      <c r="AJ203" s="123">
        <f t="shared" si="244"/>
        <v>1195</v>
      </c>
      <c r="AK203" s="125">
        <f t="shared" si="244"/>
        <v>444</v>
      </c>
      <c r="AL203" s="124">
        <f t="shared" si="244"/>
        <v>2288</v>
      </c>
      <c r="AM203" s="177">
        <f t="shared" si="244"/>
        <v>3495</v>
      </c>
      <c r="AN203" s="123">
        <f t="shared" si="244"/>
        <v>835</v>
      </c>
      <c r="AO203" s="125">
        <f t="shared" si="244"/>
        <v>312</v>
      </c>
      <c r="AP203" s="124">
        <f t="shared" ref="AP203:AY205" si="245">SUMIF($A$9:$A$32,$AE203,L$195:L$218)</f>
        <v>1551</v>
      </c>
      <c r="AQ203" s="123">
        <f t="shared" si="245"/>
        <v>1111</v>
      </c>
      <c r="AR203" s="176">
        <f t="shared" si="245"/>
        <v>2376</v>
      </c>
      <c r="AS203" s="178">
        <f t="shared" si="245"/>
        <v>2280</v>
      </c>
      <c r="AT203" s="123">
        <f t="shared" si="245"/>
        <v>1394</v>
      </c>
      <c r="AU203" s="125">
        <f t="shared" si="245"/>
        <v>1340</v>
      </c>
      <c r="AV203" s="124">
        <f t="shared" si="245"/>
        <v>1526</v>
      </c>
      <c r="AW203" s="177">
        <f t="shared" si="245"/>
        <v>1936</v>
      </c>
      <c r="AX203" s="123">
        <f t="shared" si="245"/>
        <v>1260</v>
      </c>
      <c r="AY203" s="125">
        <f t="shared" si="245"/>
        <v>472</v>
      </c>
      <c r="AZ203" s="124">
        <f t="shared" ref="AZ203:BE205" si="246">SUMIF($A$9:$A$32,$AE203,V$195:V$218)</f>
        <v>2642</v>
      </c>
      <c r="BA203" s="177">
        <f t="shared" si="246"/>
        <v>1639</v>
      </c>
      <c r="BB203" s="123">
        <f t="shared" si="246"/>
        <v>2835</v>
      </c>
      <c r="BC203" s="125">
        <f t="shared" si="246"/>
        <v>729</v>
      </c>
      <c r="BD203" s="183">
        <f t="shared" si="246"/>
        <v>4554</v>
      </c>
      <c r="BE203" s="184">
        <f t="shared" si="246"/>
        <v>4488</v>
      </c>
      <c r="BF203" s="167">
        <f>AF203+AH203+AJ203+AL203+AN203+AP203+AR203+AT203+AV203+AX203+AZ203+BB203+BD203</f>
        <v>27505</v>
      </c>
      <c r="BG203" s="168">
        <f>AG203+AI203+AK203+AM203+AO203+AQ203+AS203+AU203+AW203+AY203+BA203+BC203+BE203</f>
        <v>23886</v>
      </c>
      <c r="BI203" s="143" t="s">
        <v>29</v>
      </c>
      <c r="BJ203" s="126">
        <f t="shared" ref="BJ203:CK203" si="247">B203/B219</f>
        <v>6.8409263049328803E-2</v>
      </c>
      <c r="BK203" s="127">
        <f t="shared" si="247"/>
        <v>3.8016852831667648E-2</v>
      </c>
      <c r="BL203" s="128">
        <f t="shared" si="247"/>
        <v>6.52732368052312E-2</v>
      </c>
      <c r="BM203" s="129">
        <f t="shared" si="247"/>
        <v>4.3894913986537026E-2</v>
      </c>
      <c r="BN203" s="126">
        <f t="shared" si="247"/>
        <v>5.7115624312632889E-2</v>
      </c>
      <c r="BO203" s="127">
        <f t="shared" si="247"/>
        <v>5.3538461538461542E-2</v>
      </c>
      <c r="BP203" s="128">
        <f t="shared" si="247"/>
        <v>6.0942009971136184E-2</v>
      </c>
      <c r="BQ203" s="129">
        <f t="shared" si="247"/>
        <v>5.721254860289323E-2</v>
      </c>
      <c r="BR203" s="126">
        <f t="shared" si="247"/>
        <v>4.8668766103635845E-2</v>
      </c>
      <c r="BS203" s="127">
        <f t="shared" si="247"/>
        <v>7.695078031212485E-2</v>
      </c>
      <c r="BT203" s="128">
        <f t="shared" si="247"/>
        <v>3.8237871425157333E-2</v>
      </c>
      <c r="BU203" s="126">
        <f t="shared" si="247"/>
        <v>6.9638001359619311E-2</v>
      </c>
      <c r="BV203" s="130">
        <f t="shared" si="247"/>
        <v>5.2951169263020931E-2</v>
      </c>
      <c r="BW203" s="131">
        <f t="shared" si="247"/>
        <v>6.9920323963291175E-2</v>
      </c>
      <c r="BX203" s="126">
        <f t="shared" si="247"/>
        <v>4.574049032864954E-2</v>
      </c>
      <c r="BY203" s="127">
        <f t="shared" si="247"/>
        <v>4.75687588961844E-2</v>
      </c>
      <c r="BZ203" s="128">
        <f t="shared" si="247"/>
        <v>5.8957743908004019E-2</v>
      </c>
      <c r="CA203" s="129">
        <f t="shared" si="247"/>
        <v>5.2397833963146206E-2</v>
      </c>
      <c r="CB203" s="126">
        <f t="shared" si="247"/>
        <v>4.0911053540587217E-2</v>
      </c>
      <c r="CC203" s="127">
        <f t="shared" si="247"/>
        <v>5.8511053823920009E-2</v>
      </c>
      <c r="CD203" s="128">
        <f t="shared" si="247"/>
        <v>3.4580569807700329E-2</v>
      </c>
      <c r="CE203" s="129">
        <f t="shared" si="247"/>
        <v>7.3790790257358699E-2</v>
      </c>
      <c r="CF203" s="126">
        <f t="shared" si="247"/>
        <v>4.3636211792216467E-2</v>
      </c>
      <c r="CG203" s="127">
        <f t="shared" si="247"/>
        <v>5.3718010622887495E-2</v>
      </c>
      <c r="CH203" s="128">
        <f t="shared" si="247"/>
        <v>5.9237343852728469E-2</v>
      </c>
      <c r="CI203" s="126">
        <f t="shared" si="247"/>
        <v>5.2343298743203141E-2</v>
      </c>
      <c r="CJ203" s="132">
        <f t="shared" si="247"/>
        <v>5.5861748793248144E-2</v>
      </c>
      <c r="CK203" s="133">
        <f t="shared" si="247"/>
        <v>5.6763000611092067E-2</v>
      </c>
    </row>
    <row r="204" spans="1:89" x14ac:dyDescent="0.2">
      <c r="A204" s="244" t="s">
        <v>31</v>
      </c>
      <c r="B204" s="206">
        <v>3648</v>
      </c>
      <c r="C204" s="190">
        <v>1553</v>
      </c>
      <c r="D204" s="191">
        <v>1587</v>
      </c>
      <c r="E204" s="192">
        <v>979</v>
      </c>
      <c r="F204" s="189">
        <v>847</v>
      </c>
      <c r="G204" s="193">
        <v>486</v>
      </c>
      <c r="H204" s="191">
        <v>1979</v>
      </c>
      <c r="I204" s="192">
        <v>2229</v>
      </c>
      <c r="J204" s="189">
        <v>377</v>
      </c>
      <c r="K204" s="190">
        <v>541</v>
      </c>
      <c r="L204" s="191">
        <v>537</v>
      </c>
      <c r="M204" s="189">
        <v>1578</v>
      </c>
      <c r="N204" s="194">
        <v>1462</v>
      </c>
      <c r="O204" s="207">
        <v>2226</v>
      </c>
      <c r="P204" s="189">
        <v>849</v>
      </c>
      <c r="Q204" s="190">
        <v>1194</v>
      </c>
      <c r="R204" s="191">
        <v>1191</v>
      </c>
      <c r="S204" s="192">
        <v>1192</v>
      </c>
      <c r="T204" s="198">
        <v>428</v>
      </c>
      <c r="U204" s="189">
        <v>639</v>
      </c>
      <c r="V204" s="191">
        <v>867</v>
      </c>
      <c r="W204" s="208">
        <v>2263</v>
      </c>
      <c r="X204" s="189">
        <v>985</v>
      </c>
      <c r="Y204" s="193">
        <v>867</v>
      </c>
      <c r="Z204" s="191">
        <v>3347</v>
      </c>
      <c r="AA204" s="189">
        <v>2541</v>
      </c>
      <c r="AB204" s="169">
        <f t="shared" si="239"/>
        <v>18104</v>
      </c>
      <c r="AC204" s="170">
        <f t="shared" si="234"/>
        <v>18288</v>
      </c>
      <c r="AE204" s="250" t="str">
        <f>$AE$18</f>
        <v>18:00 - 18:59</v>
      </c>
      <c r="AF204" s="123">
        <f t="shared" si="244"/>
        <v>2735</v>
      </c>
      <c r="AG204" s="190">
        <f t="shared" si="244"/>
        <v>4898</v>
      </c>
      <c r="AH204" s="191">
        <f t="shared" si="244"/>
        <v>1892</v>
      </c>
      <c r="AI204" s="192">
        <f t="shared" si="244"/>
        <v>2065</v>
      </c>
      <c r="AJ204" s="189">
        <f t="shared" si="244"/>
        <v>945</v>
      </c>
      <c r="AK204" s="193">
        <f t="shared" si="244"/>
        <v>679</v>
      </c>
      <c r="AL204" s="191">
        <f t="shared" si="244"/>
        <v>2500</v>
      </c>
      <c r="AM204" s="192">
        <f t="shared" si="244"/>
        <v>4542</v>
      </c>
      <c r="AN204" s="189">
        <f t="shared" si="244"/>
        <v>761</v>
      </c>
      <c r="AO204" s="193">
        <f t="shared" si="244"/>
        <v>276</v>
      </c>
      <c r="AP204" s="191">
        <f t="shared" si="245"/>
        <v>1921</v>
      </c>
      <c r="AQ204" s="189">
        <f t="shared" si="245"/>
        <v>1140</v>
      </c>
      <c r="AR204" s="194">
        <f t="shared" si="245"/>
        <v>2587</v>
      </c>
      <c r="AS204" s="195">
        <f t="shared" si="245"/>
        <v>2413</v>
      </c>
      <c r="AT204" s="189">
        <f t="shared" si="245"/>
        <v>1358</v>
      </c>
      <c r="AU204" s="193">
        <f t="shared" si="245"/>
        <v>1755</v>
      </c>
      <c r="AV204" s="191">
        <f t="shared" si="245"/>
        <v>1613</v>
      </c>
      <c r="AW204" s="192">
        <f t="shared" si="245"/>
        <v>2177</v>
      </c>
      <c r="AX204" s="189">
        <f t="shared" si="245"/>
        <v>1211</v>
      </c>
      <c r="AY204" s="193">
        <f t="shared" si="245"/>
        <v>427</v>
      </c>
      <c r="AZ204" s="191">
        <f t="shared" si="246"/>
        <v>2367</v>
      </c>
      <c r="BA204" s="192">
        <f t="shared" si="246"/>
        <v>1504</v>
      </c>
      <c r="BB204" s="189">
        <f t="shared" si="246"/>
        <v>2703</v>
      </c>
      <c r="BC204" s="193">
        <f t="shared" si="246"/>
        <v>847</v>
      </c>
      <c r="BD204" s="191">
        <f t="shared" si="246"/>
        <v>3739</v>
      </c>
      <c r="BE204" s="189">
        <f t="shared" si="246"/>
        <v>4865</v>
      </c>
      <c r="BF204" s="169">
        <f>SUM(AF204,AH204,AJ204,AL204,AN204,AP204,AR204,AT204,AV204,AX204,AZ204,BB204,BD204)</f>
        <v>26332</v>
      </c>
      <c r="BG204" s="170">
        <f>SUM(AG204,AI204,AK204,AM204,AO204,AQ204,AS204,AU204,AW204,AY204,BA204,BC204,BE204)</f>
        <v>27588</v>
      </c>
      <c r="BI204" s="134" t="s">
        <v>31</v>
      </c>
      <c r="BJ204" s="126">
        <f t="shared" ref="BJ204:CK204" si="248">B204/B219</f>
        <v>5.878845503037726E-2</v>
      </c>
      <c r="BK204" s="127">
        <f t="shared" si="248"/>
        <v>4.3475826544609616E-2</v>
      </c>
      <c r="BL204" s="128">
        <f t="shared" si="248"/>
        <v>6.177020084072863E-2</v>
      </c>
      <c r="BM204" s="129">
        <f t="shared" si="248"/>
        <v>4.5764771877337324E-2</v>
      </c>
      <c r="BN204" s="126">
        <f t="shared" si="248"/>
        <v>6.2101327076765162E-2</v>
      </c>
      <c r="BO204" s="127">
        <f t="shared" si="248"/>
        <v>5.9815384615384617E-2</v>
      </c>
      <c r="BP204" s="128">
        <f t="shared" si="248"/>
        <v>6.491078457097875E-2</v>
      </c>
      <c r="BQ204" s="129">
        <f t="shared" si="248"/>
        <v>5.383147776945927E-2</v>
      </c>
      <c r="BR204" s="126">
        <f t="shared" si="248"/>
        <v>5.3965073003149157E-2</v>
      </c>
      <c r="BS204" s="127">
        <f t="shared" si="248"/>
        <v>6.4945978391356546E-2</v>
      </c>
      <c r="BT204" s="128">
        <f t="shared" si="248"/>
        <v>4.2778618656894765E-2</v>
      </c>
      <c r="BU204" s="126">
        <f t="shared" si="248"/>
        <v>6.7046227056424199E-2</v>
      </c>
      <c r="BV204" s="130">
        <f t="shared" si="248"/>
        <v>5.2842736834495967E-2</v>
      </c>
      <c r="BW204" s="131">
        <f t="shared" si="248"/>
        <v>5.8534276473217808E-2</v>
      </c>
      <c r="BX204" s="126">
        <f t="shared" si="248"/>
        <v>4.9914751014168972E-2</v>
      </c>
      <c r="BY204" s="127">
        <f t="shared" si="248"/>
        <v>5.4823453785756919E-2</v>
      </c>
      <c r="BZ204" s="128">
        <f t="shared" si="248"/>
        <v>5.4348818107146118E-2</v>
      </c>
      <c r="CA204" s="129">
        <f t="shared" si="248"/>
        <v>4.643733686547976E-2</v>
      </c>
      <c r="CB204" s="126">
        <f t="shared" si="248"/>
        <v>4.6200345423143351E-2</v>
      </c>
      <c r="CC204" s="127">
        <f t="shared" si="248"/>
        <v>4.9917975158190769E-2</v>
      </c>
      <c r="CD204" s="128">
        <f t="shared" si="248"/>
        <v>3.6165686397196847E-2</v>
      </c>
      <c r="CE204" s="129">
        <f t="shared" si="248"/>
        <v>7.0938215102974822E-2</v>
      </c>
      <c r="CF204" s="126">
        <f t="shared" si="248"/>
        <v>4.1130783363955238E-2</v>
      </c>
      <c r="CG204" s="127">
        <f t="shared" si="248"/>
        <v>5.2329792370835349E-2</v>
      </c>
      <c r="CH204" s="128">
        <f t="shared" si="248"/>
        <v>5.5013149243918473E-2</v>
      </c>
      <c r="CI204" s="126">
        <f t="shared" si="248"/>
        <v>5.0610472643256917E-2</v>
      </c>
      <c r="CJ204" s="132">
        <f t="shared" si="248"/>
        <v>5.3876783344145987E-2</v>
      </c>
      <c r="CK204" s="133">
        <f t="shared" si="248"/>
        <v>5.4515374182105433E-2</v>
      </c>
    </row>
    <row r="205" spans="1:89" ht="13.5" thickBot="1" x14ac:dyDescent="0.25">
      <c r="A205" s="245" t="s">
        <v>33</v>
      </c>
      <c r="B205" s="203">
        <v>3373</v>
      </c>
      <c r="C205" s="197">
        <v>1455</v>
      </c>
      <c r="D205" s="198">
        <v>1427</v>
      </c>
      <c r="E205" s="199">
        <v>819</v>
      </c>
      <c r="F205" s="196">
        <v>751</v>
      </c>
      <c r="G205" s="200">
        <v>445</v>
      </c>
      <c r="H205" s="198">
        <v>2016</v>
      </c>
      <c r="I205" s="199">
        <v>1997</v>
      </c>
      <c r="J205" s="196">
        <v>360</v>
      </c>
      <c r="K205" s="197">
        <v>446</v>
      </c>
      <c r="L205" s="198">
        <v>582</v>
      </c>
      <c r="M205" s="196">
        <v>1433</v>
      </c>
      <c r="N205" s="201">
        <v>1446</v>
      </c>
      <c r="O205" s="204">
        <v>2050</v>
      </c>
      <c r="P205" s="196">
        <v>950</v>
      </c>
      <c r="Q205" s="197">
        <v>1060</v>
      </c>
      <c r="R205" s="198">
        <v>1227</v>
      </c>
      <c r="S205" s="199">
        <v>1595</v>
      </c>
      <c r="T205" s="196">
        <v>429</v>
      </c>
      <c r="U205" s="200">
        <v>665</v>
      </c>
      <c r="V205" s="198">
        <v>1090</v>
      </c>
      <c r="W205" s="205">
        <v>1966</v>
      </c>
      <c r="X205" s="196">
        <v>1008</v>
      </c>
      <c r="Y205" s="200">
        <v>742</v>
      </c>
      <c r="Z205" s="198">
        <v>3277</v>
      </c>
      <c r="AA205" s="196">
        <v>2962</v>
      </c>
      <c r="AB205" s="169">
        <f t="shared" si="239"/>
        <v>17936</v>
      </c>
      <c r="AC205" s="170">
        <f t="shared" si="234"/>
        <v>17635</v>
      </c>
      <c r="AE205" s="249" t="str">
        <f>$AE$19</f>
        <v>19:00 - 19:59</v>
      </c>
      <c r="AF205" s="123">
        <f t="shared" si="244"/>
        <v>2849</v>
      </c>
      <c r="AG205" s="197">
        <f t="shared" si="244"/>
        <v>4350</v>
      </c>
      <c r="AH205" s="198">
        <f t="shared" si="244"/>
        <v>1411</v>
      </c>
      <c r="AI205" s="199">
        <f t="shared" si="244"/>
        <v>1876</v>
      </c>
      <c r="AJ205" s="196">
        <f t="shared" si="244"/>
        <v>764</v>
      </c>
      <c r="AK205" s="200">
        <f t="shared" si="244"/>
        <v>487</v>
      </c>
      <c r="AL205" s="198">
        <f t="shared" si="244"/>
        <v>2090</v>
      </c>
      <c r="AM205" s="199">
        <f t="shared" si="244"/>
        <v>3552</v>
      </c>
      <c r="AN205" s="196">
        <f t="shared" si="244"/>
        <v>436</v>
      </c>
      <c r="AO205" s="200">
        <f t="shared" si="244"/>
        <v>282</v>
      </c>
      <c r="AP205" s="198">
        <f t="shared" si="245"/>
        <v>1265</v>
      </c>
      <c r="AQ205" s="196">
        <f t="shared" si="245"/>
        <v>866</v>
      </c>
      <c r="AR205" s="201">
        <f t="shared" si="245"/>
        <v>2101</v>
      </c>
      <c r="AS205" s="202">
        <f t="shared" si="245"/>
        <v>1995</v>
      </c>
      <c r="AT205" s="196">
        <f t="shared" si="245"/>
        <v>1127</v>
      </c>
      <c r="AU205" s="200">
        <f t="shared" si="245"/>
        <v>1673</v>
      </c>
      <c r="AV205" s="198">
        <f t="shared" si="245"/>
        <v>1214</v>
      </c>
      <c r="AW205" s="199">
        <f t="shared" si="245"/>
        <v>1906</v>
      </c>
      <c r="AX205" s="196">
        <f t="shared" si="245"/>
        <v>863</v>
      </c>
      <c r="AY205" s="200">
        <f t="shared" si="245"/>
        <v>410</v>
      </c>
      <c r="AZ205" s="198">
        <f t="shared" si="246"/>
        <v>2770</v>
      </c>
      <c r="BA205" s="199">
        <f t="shared" si="246"/>
        <v>1619</v>
      </c>
      <c r="BB205" s="196">
        <f t="shared" si="246"/>
        <v>2128</v>
      </c>
      <c r="BC205" s="200">
        <f t="shared" si="246"/>
        <v>891</v>
      </c>
      <c r="BD205" s="198">
        <f t="shared" si="246"/>
        <v>3572</v>
      </c>
      <c r="BE205" s="196">
        <f t="shared" si="246"/>
        <v>5048</v>
      </c>
      <c r="BF205" s="169">
        <f>SUM(AF205,AH205,AJ205,AL205,AN205,AP205,AR205,AT205,AV205,AX205,AZ205,BB205,BD205)</f>
        <v>22590</v>
      </c>
      <c r="BG205" s="170">
        <f>SUM(AG205,AI205,AK205,AM205,AO205,AQ205,AS205,AU205,AW205,AY205,BA205,BC205,BE205)</f>
        <v>24955</v>
      </c>
      <c r="BI205" s="143" t="s">
        <v>33</v>
      </c>
      <c r="BJ205" s="126">
        <f t="shared" ref="BJ205:CK205" si="249">B205/B219</f>
        <v>5.4356759544260551E-2</v>
      </c>
      <c r="BK205" s="127">
        <f t="shared" si="249"/>
        <v>4.0732342319643906E-2</v>
      </c>
      <c r="BL205" s="128">
        <f t="shared" si="249"/>
        <v>5.5542581348279621E-2</v>
      </c>
      <c r="BM205" s="129">
        <f t="shared" si="249"/>
        <v>3.8285340314136128E-2</v>
      </c>
      <c r="BN205" s="126">
        <f t="shared" si="249"/>
        <v>5.5062687880343131E-2</v>
      </c>
      <c r="BO205" s="127">
        <f t="shared" si="249"/>
        <v>5.4769230769230771E-2</v>
      </c>
      <c r="BP205" s="128">
        <f t="shared" si="249"/>
        <v>6.6124376803988458E-2</v>
      </c>
      <c r="BQ205" s="129">
        <f t="shared" si="249"/>
        <v>4.8228560388340135E-2</v>
      </c>
      <c r="BR205" s="126">
        <f t="shared" si="249"/>
        <v>5.1531634697967364E-2</v>
      </c>
      <c r="BS205" s="127">
        <f t="shared" si="249"/>
        <v>5.354141656662665E-2</v>
      </c>
      <c r="BT205" s="128">
        <f t="shared" si="249"/>
        <v>4.6363419103003269E-2</v>
      </c>
      <c r="BU205" s="126">
        <f t="shared" si="249"/>
        <v>6.0885452073419444E-2</v>
      </c>
      <c r="BV205" s="130">
        <f t="shared" si="249"/>
        <v>5.2264430549029531E-2</v>
      </c>
      <c r="BW205" s="131">
        <f t="shared" si="249"/>
        <v>5.3906229456467433E-2</v>
      </c>
      <c r="BX205" s="126">
        <f t="shared" si="249"/>
        <v>5.5852783820330411E-2</v>
      </c>
      <c r="BY205" s="127">
        <f t="shared" si="249"/>
        <v>4.8670737866752377E-2</v>
      </c>
      <c r="BZ205" s="128">
        <f t="shared" si="249"/>
        <v>5.5991603541115272E-2</v>
      </c>
      <c r="CA205" s="129">
        <f t="shared" si="249"/>
        <v>6.2137208305738441E-2</v>
      </c>
      <c r="CB205" s="126">
        <f t="shared" si="249"/>
        <v>4.6308290155440412E-2</v>
      </c>
      <c r="CC205" s="127">
        <f t="shared" si="249"/>
        <v>5.1949066479181315E-2</v>
      </c>
      <c r="CD205" s="128">
        <f t="shared" si="249"/>
        <v>4.5467817961873776E-2</v>
      </c>
      <c r="CE205" s="129">
        <f t="shared" si="249"/>
        <v>6.1628162126579102E-2</v>
      </c>
      <c r="CF205" s="126">
        <f t="shared" si="249"/>
        <v>4.2091197594788708E-2</v>
      </c>
      <c r="CG205" s="127">
        <f t="shared" si="249"/>
        <v>4.4785127957508448E-2</v>
      </c>
      <c r="CH205" s="128">
        <f t="shared" si="249"/>
        <v>5.3862590401051937E-2</v>
      </c>
      <c r="CI205" s="126">
        <f t="shared" si="249"/>
        <v>5.8995757563686337E-2</v>
      </c>
      <c r="CJ205" s="132">
        <f t="shared" si="249"/>
        <v>5.3376822031628503E-2</v>
      </c>
      <c r="CK205" s="133">
        <f t="shared" si="249"/>
        <v>5.2568822380874305E-2</v>
      </c>
    </row>
    <row r="206" spans="1:89" ht="14.25" thickTop="1" thickBot="1" x14ac:dyDescent="0.25">
      <c r="A206" s="244" t="s">
        <v>35</v>
      </c>
      <c r="B206" s="206">
        <v>2812</v>
      </c>
      <c r="C206" s="190">
        <v>1799</v>
      </c>
      <c r="D206" s="191">
        <v>1340</v>
      </c>
      <c r="E206" s="192">
        <v>1158</v>
      </c>
      <c r="F206" s="189">
        <v>701</v>
      </c>
      <c r="G206" s="193">
        <v>437</v>
      </c>
      <c r="H206" s="191">
        <v>2012</v>
      </c>
      <c r="I206" s="192">
        <v>2598</v>
      </c>
      <c r="J206" s="189">
        <v>418</v>
      </c>
      <c r="K206" s="190">
        <v>433</v>
      </c>
      <c r="L206" s="191">
        <v>737</v>
      </c>
      <c r="M206" s="189">
        <v>1502</v>
      </c>
      <c r="N206" s="194">
        <v>1651</v>
      </c>
      <c r="O206" s="207">
        <v>2268</v>
      </c>
      <c r="P206" s="189">
        <v>877</v>
      </c>
      <c r="Q206" s="190">
        <v>1152</v>
      </c>
      <c r="R206" s="191">
        <v>1254</v>
      </c>
      <c r="S206" s="192">
        <v>1396</v>
      </c>
      <c r="T206" s="189">
        <v>557</v>
      </c>
      <c r="U206" s="193">
        <v>649</v>
      </c>
      <c r="V206" s="191">
        <v>1445</v>
      </c>
      <c r="W206" s="208">
        <v>1826</v>
      </c>
      <c r="X206" s="189">
        <v>1188</v>
      </c>
      <c r="Y206" s="193">
        <v>741</v>
      </c>
      <c r="Z206" s="191">
        <v>3422</v>
      </c>
      <c r="AA206" s="189">
        <v>3259</v>
      </c>
      <c r="AB206" s="169">
        <f t="shared" si="239"/>
        <v>18414</v>
      </c>
      <c r="AC206" s="170">
        <f t="shared" si="234"/>
        <v>19218</v>
      </c>
      <c r="AE206" s="299" t="s">
        <v>26</v>
      </c>
      <c r="AF206" s="18">
        <f t="shared" ref="AF206:BG206" si="250">SUM(AF203:AF205)</f>
        <v>8529</v>
      </c>
      <c r="AG206" s="19">
        <f t="shared" si="250"/>
        <v>13106</v>
      </c>
      <c r="AH206" s="18">
        <f t="shared" si="250"/>
        <v>5407</v>
      </c>
      <c r="AI206" s="19">
        <f t="shared" si="250"/>
        <v>5723</v>
      </c>
      <c r="AJ206" s="18">
        <f t="shared" si="250"/>
        <v>2904</v>
      </c>
      <c r="AK206" s="19">
        <f t="shared" si="250"/>
        <v>1610</v>
      </c>
      <c r="AL206" s="18">
        <f t="shared" si="250"/>
        <v>6878</v>
      </c>
      <c r="AM206" s="19">
        <f t="shared" si="250"/>
        <v>11589</v>
      </c>
      <c r="AN206" s="18">
        <f t="shared" si="250"/>
        <v>2032</v>
      </c>
      <c r="AO206" s="19">
        <f t="shared" si="250"/>
        <v>870</v>
      </c>
      <c r="AP206" s="18">
        <f t="shared" si="250"/>
        <v>4737</v>
      </c>
      <c r="AQ206" s="19">
        <f t="shared" si="250"/>
        <v>3117</v>
      </c>
      <c r="AR206" s="18">
        <f t="shared" si="250"/>
        <v>7064</v>
      </c>
      <c r="AS206" s="19">
        <f t="shared" si="250"/>
        <v>6688</v>
      </c>
      <c r="AT206" s="18">
        <f t="shared" si="250"/>
        <v>3879</v>
      </c>
      <c r="AU206" s="19">
        <f t="shared" si="250"/>
        <v>4768</v>
      </c>
      <c r="AV206" s="18">
        <f t="shared" si="250"/>
        <v>4353</v>
      </c>
      <c r="AW206" s="19">
        <f t="shared" si="250"/>
        <v>6019</v>
      </c>
      <c r="AX206" s="18">
        <f t="shared" si="250"/>
        <v>3334</v>
      </c>
      <c r="AY206" s="19">
        <f t="shared" si="250"/>
        <v>1309</v>
      </c>
      <c r="AZ206" s="18">
        <f t="shared" si="250"/>
        <v>7779</v>
      </c>
      <c r="BA206" s="19">
        <f t="shared" si="250"/>
        <v>4762</v>
      </c>
      <c r="BB206" s="18">
        <f t="shared" si="250"/>
        <v>7666</v>
      </c>
      <c r="BC206" s="19">
        <f t="shared" si="250"/>
        <v>2467</v>
      </c>
      <c r="BD206" s="18">
        <f t="shared" si="250"/>
        <v>11865</v>
      </c>
      <c r="BE206" s="19">
        <f t="shared" si="250"/>
        <v>14401</v>
      </c>
      <c r="BF206" s="171">
        <f t="shared" si="250"/>
        <v>76427</v>
      </c>
      <c r="BG206" s="172">
        <f t="shared" si="250"/>
        <v>76429</v>
      </c>
      <c r="BI206" s="134" t="s">
        <v>35</v>
      </c>
      <c r="BJ206" s="126">
        <f t="shared" ref="BJ206:CK206" si="251">B206/B219</f>
        <v>4.5316100752582467E-2</v>
      </c>
      <c r="BK206" s="127">
        <f t="shared" si="251"/>
        <v>5.0362531844013327E-2</v>
      </c>
      <c r="BL206" s="128">
        <f t="shared" si="251"/>
        <v>5.2156313249260469E-2</v>
      </c>
      <c r="BM206" s="129">
        <f t="shared" si="251"/>
        <v>5.4132385938668662E-2</v>
      </c>
      <c r="BN206" s="126">
        <f t="shared" si="251"/>
        <v>5.1396729965539997E-2</v>
      </c>
      <c r="BO206" s="127">
        <f t="shared" si="251"/>
        <v>5.3784615384615382E-2</v>
      </c>
      <c r="BP206" s="128">
        <f t="shared" si="251"/>
        <v>6.5993177643663081E-2</v>
      </c>
      <c r="BQ206" s="129">
        <f t="shared" si="251"/>
        <v>6.274301446615306E-2</v>
      </c>
      <c r="BR206" s="126">
        <f t="shared" si="251"/>
        <v>5.9833953621528775E-2</v>
      </c>
      <c r="BS206" s="127">
        <f t="shared" si="251"/>
        <v>5.1980792316926767E-2</v>
      </c>
      <c r="BT206" s="128">
        <f t="shared" si="251"/>
        <v>5.8711065084043654E-2</v>
      </c>
      <c r="BU206" s="126">
        <f t="shared" si="251"/>
        <v>6.3817131203263086E-2</v>
      </c>
      <c r="BV206" s="130">
        <f t="shared" si="251"/>
        <v>5.9673979831568295E-2</v>
      </c>
      <c r="BW206" s="131">
        <f t="shared" si="251"/>
        <v>5.9638696784033239E-2</v>
      </c>
      <c r="BX206" s="126">
        <f t="shared" si="251"/>
        <v>5.1560938326768183E-2</v>
      </c>
      <c r="BY206" s="127">
        <f t="shared" si="251"/>
        <v>5.2894990587262956E-2</v>
      </c>
      <c r="BZ206" s="128">
        <f t="shared" si="251"/>
        <v>5.7223692616592131E-2</v>
      </c>
      <c r="CA206" s="129">
        <f t="shared" si="251"/>
        <v>5.438466632903502E-2</v>
      </c>
      <c r="CB206" s="126">
        <f t="shared" si="251"/>
        <v>6.0125215889464595E-2</v>
      </c>
      <c r="CC206" s="127">
        <f t="shared" si="251"/>
        <v>5.0699164127802517E-2</v>
      </c>
      <c r="CD206" s="128">
        <f t="shared" si="251"/>
        <v>6.0276143995328074E-2</v>
      </c>
      <c r="CE206" s="129">
        <f t="shared" si="251"/>
        <v>5.7239584965988528E-2</v>
      </c>
      <c r="CF206" s="126">
        <f t="shared" si="251"/>
        <v>4.9607482879572409E-2</v>
      </c>
      <c r="CG206" s="127">
        <f t="shared" si="251"/>
        <v>4.4724770642201837E-2</v>
      </c>
      <c r="CH206" s="128">
        <f t="shared" si="251"/>
        <v>5.6245890861275474E-2</v>
      </c>
      <c r="CI206" s="126">
        <f t="shared" si="251"/>
        <v>6.4911267353157928E-2</v>
      </c>
      <c r="CJ206" s="132">
        <f t="shared" si="251"/>
        <v>5.4799331004148487E-2</v>
      </c>
      <c r="CK206" s="133">
        <f t="shared" si="251"/>
        <v>5.7287645506982843E-2</v>
      </c>
    </row>
    <row r="207" spans="1:89" ht="13.5" thickTop="1" x14ac:dyDescent="0.2">
      <c r="A207" s="245" t="s">
        <v>36</v>
      </c>
      <c r="B207" s="203">
        <v>2324</v>
      </c>
      <c r="C207" s="197">
        <v>2143</v>
      </c>
      <c r="D207" s="198">
        <v>1264</v>
      </c>
      <c r="E207" s="199">
        <v>1097</v>
      </c>
      <c r="F207" s="196">
        <v>721</v>
      </c>
      <c r="G207" s="200">
        <v>408</v>
      </c>
      <c r="H207" s="198">
        <v>2077</v>
      </c>
      <c r="I207" s="199">
        <v>2980</v>
      </c>
      <c r="J207" s="196">
        <v>513</v>
      </c>
      <c r="K207" s="197">
        <v>379</v>
      </c>
      <c r="L207" s="198">
        <v>1052</v>
      </c>
      <c r="M207" s="196">
        <v>1071</v>
      </c>
      <c r="N207" s="201">
        <v>1825</v>
      </c>
      <c r="O207" s="204">
        <v>1919</v>
      </c>
      <c r="P207" s="196">
        <v>1007</v>
      </c>
      <c r="Q207" s="197">
        <v>1207</v>
      </c>
      <c r="R207" s="198">
        <v>1280</v>
      </c>
      <c r="S207" s="199">
        <v>1761</v>
      </c>
      <c r="T207" s="196">
        <v>684</v>
      </c>
      <c r="U207" s="200">
        <v>477</v>
      </c>
      <c r="V207" s="198">
        <v>1894</v>
      </c>
      <c r="W207" s="205">
        <v>1490</v>
      </c>
      <c r="X207" s="196">
        <v>1438</v>
      </c>
      <c r="Y207" s="200">
        <v>665</v>
      </c>
      <c r="Z207" s="198">
        <v>3420</v>
      </c>
      <c r="AA207" s="196">
        <v>3419</v>
      </c>
      <c r="AB207" s="169">
        <f t="shared" si="239"/>
        <v>19499</v>
      </c>
      <c r="AC207" s="170">
        <f t="shared" si="234"/>
        <v>19016</v>
      </c>
      <c r="BI207" s="143" t="s">
        <v>36</v>
      </c>
      <c r="BJ207" s="126">
        <f t="shared" ref="BJ207:CK207" si="252">B207/B219</f>
        <v>3.7451855671764463E-2</v>
      </c>
      <c r="BK207" s="127">
        <f t="shared" si="252"/>
        <v>5.9992721368382747E-2</v>
      </c>
      <c r="BL207" s="128">
        <f t="shared" si="252"/>
        <v>4.9198193990347187E-2</v>
      </c>
      <c r="BM207" s="129">
        <f t="shared" si="252"/>
        <v>5.1280852655198203E-2</v>
      </c>
      <c r="BN207" s="126">
        <f t="shared" si="252"/>
        <v>5.2863113131461248E-2</v>
      </c>
      <c r="BO207" s="127">
        <f t="shared" si="252"/>
        <v>5.0215384615384613E-2</v>
      </c>
      <c r="BP207" s="128">
        <f t="shared" si="252"/>
        <v>6.8125163998950411E-2</v>
      </c>
      <c r="BQ207" s="129">
        <f t="shared" si="252"/>
        <v>7.1968507740237164E-2</v>
      </c>
      <c r="BR207" s="126">
        <f t="shared" si="252"/>
        <v>7.3432579444603491E-2</v>
      </c>
      <c r="BS207" s="127">
        <f t="shared" si="252"/>
        <v>4.5498199279711882E-2</v>
      </c>
      <c r="BT207" s="128">
        <f t="shared" si="252"/>
        <v>8.3804668206803157E-2</v>
      </c>
      <c r="BU207" s="126">
        <f t="shared" si="252"/>
        <v>4.5504758667573079E-2</v>
      </c>
      <c r="BV207" s="130">
        <f t="shared" si="252"/>
        <v>6.5963060686015831E-2</v>
      </c>
      <c r="BW207" s="131">
        <f t="shared" si="252"/>
        <v>5.0461489915590733E-2</v>
      </c>
      <c r="BX207" s="126">
        <f t="shared" si="252"/>
        <v>5.9203950849550241E-2</v>
      </c>
      <c r="BY207" s="127">
        <f t="shared" si="252"/>
        <v>5.5420359061481246E-2</v>
      </c>
      <c r="BZ207" s="128">
        <f t="shared" si="252"/>
        <v>5.841014876334763E-2</v>
      </c>
      <c r="CA207" s="129">
        <f t="shared" si="252"/>
        <v>6.8604152869219684E-2</v>
      </c>
      <c r="CB207" s="126">
        <f t="shared" si="252"/>
        <v>7.3834196891191708E-2</v>
      </c>
      <c r="CC207" s="127">
        <f t="shared" si="252"/>
        <v>3.7262713850480432E-2</v>
      </c>
      <c r="CD207" s="128">
        <f t="shared" si="252"/>
        <v>7.9005547908063231E-2</v>
      </c>
      <c r="CE207" s="129">
        <f t="shared" si="252"/>
        <v>4.6706999780571141E-2</v>
      </c>
      <c r="CF207" s="126">
        <f t="shared" si="252"/>
        <v>6.0046767997327541E-2</v>
      </c>
      <c r="CG207" s="127">
        <f t="shared" si="252"/>
        <v>4.0137614678899085E-2</v>
      </c>
      <c r="CH207" s="128">
        <f t="shared" si="252"/>
        <v>5.6213017751479293E-2</v>
      </c>
      <c r="CI207" s="126">
        <f t="shared" si="252"/>
        <v>6.8098073973748674E-2</v>
      </c>
      <c r="CJ207" s="132">
        <f t="shared" si="252"/>
        <v>5.802824781415724E-2</v>
      </c>
      <c r="CK207" s="133">
        <f t="shared" si="252"/>
        <v>5.6685496251471838E-2</v>
      </c>
    </row>
    <row r="208" spans="1:89" x14ac:dyDescent="0.2">
      <c r="A208" s="244" t="s">
        <v>37</v>
      </c>
      <c r="B208" s="206">
        <v>2355</v>
      </c>
      <c r="C208" s="190">
        <v>2923</v>
      </c>
      <c r="D208" s="191">
        <v>1619</v>
      </c>
      <c r="E208" s="192">
        <v>1541</v>
      </c>
      <c r="F208" s="189">
        <v>995</v>
      </c>
      <c r="G208" s="193">
        <v>525</v>
      </c>
      <c r="H208" s="191">
        <v>2021</v>
      </c>
      <c r="I208" s="192">
        <v>3278</v>
      </c>
      <c r="J208" s="189">
        <v>540</v>
      </c>
      <c r="K208" s="190">
        <v>317</v>
      </c>
      <c r="L208" s="191">
        <v>1085</v>
      </c>
      <c r="M208" s="189">
        <v>1050</v>
      </c>
      <c r="N208" s="194">
        <v>2156</v>
      </c>
      <c r="O208" s="207">
        <v>1845</v>
      </c>
      <c r="P208" s="189">
        <v>1082</v>
      </c>
      <c r="Q208" s="190">
        <v>1193</v>
      </c>
      <c r="R208" s="191">
        <v>1502</v>
      </c>
      <c r="S208" s="192">
        <v>1761</v>
      </c>
      <c r="T208" s="189">
        <v>924</v>
      </c>
      <c r="U208" s="193">
        <v>331</v>
      </c>
      <c r="V208" s="191">
        <v>2402</v>
      </c>
      <c r="W208" s="208">
        <v>1239</v>
      </c>
      <c r="X208" s="189">
        <v>2022</v>
      </c>
      <c r="Y208" s="193">
        <v>652</v>
      </c>
      <c r="Z208" s="191">
        <v>3985</v>
      </c>
      <c r="AA208" s="189">
        <v>3217</v>
      </c>
      <c r="AB208" s="169">
        <f t="shared" si="239"/>
        <v>22688</v>
      </c>
      <c r="AC208" s="170">
        <f t="shared" si="234"/>
        <v>19872</v>
      </c>
      <c r="BI208" s="134" t="s">
        <v>37</v>
      </c>
      <c r="BJ208" s="126">
        <f t="shared" ref="BJ208:CK208" si="253">B208/B219</f>
        <v>3.7951428617472159E-2</v>
      </c>
      <c r="BK208" s="127">
        <f t="shared" si="253"/>
        <v>8.1828616220150613E-2</v>
      </c>
      <c r="BL208" s="128">
        <f t="shared" si="253"/>
        <v>6.3015724739218432E-2</v>
      </c>
      <c r="BM208" s="129">
        <f t="shared" si="253"/>
        <v>7.2036275243081524E-2</v>
      </c>
      <c r="BN208" s="126">
        <f t="shared" si="253"/>
        <v>7.2952562504582444E-2</v>
      </c>
      <c r="BO208" s="127">
        <f t="shared" si="253"/>
        <v>6.4615384615384616E-2</v>
      </c>
      <c r="BP208" s="128">
        <f t="shared" si="253"/>
        <v>6.6288375754395168E-2</v>
      </c>
      <c r="BQ208" s="129">
        <f t="shared" si="253"/>
        <v>7.9165358514260875E-2</v>
      </c>
      <c r="BR208" s="126">
        <f t="shared" si="253"/>
        <v>7.7297452046951043E-2</v>
      </c>
      <c r="BS208" s="127">
        <f t="shared" si="253"/>
        <v>3.8055222088835536E-2</v>
      </c>
      <c r="BT208" s="128">
        <f t="shared" si="253"/>
        <v>8.6433521867282717E-2</v>
      </c>
      <c r="BU208" s="126">
        <f t="shared" si="253"/>
        <v>4.4612508497620669E-2</v>
      </c>
      <c r="BV208" s="130">
        <f t="shared" si="253"/>
        <v>7.7926771966602817E-2</v>
      </c>
      <c r="BW208" s="131">
        <f t="shared" si="253"/>
        <v>4.8515606510820687E-2</v>
      </c>
      <c r="BX208" s="126">
        <f t="shared" si="253"/>
        <v>6.3613381151155265E-2</v>
      </c>
      <c r="BY208" s="127">
        <f t="shared" si="253"/>
        <v>5.4777537995316587E-2</v>
      </c>
      <c r="BZ208" s="128">
        <f t="shared" si="253"/>
        <v>6.854065893949074E-2</v>
      </c>
      <c r="CA208" s="129">
        <f t="shared" si="253"/>
        <v>6.8604152869219684E-2</v>
      </c>
      <c r="CB208" s="126">
        <f t="shared" si="253"/>
        <v>9.974093264248704E-2</v>
      </c>
      <c r="CC208" s="127">
        <f t="shared" si="253"/>
        <v>2.5857354894148896E-2</v>
      </c>
      <c r="CD208" s="128">
        <f t="shared" si="253"/>
        <v>0.10019605389396405</v>
      </c>
      <c r="CE208" s="129">
        <f t="shared" si="253"/>
        <v>3.8838907871226611E-2</v>
      </c>
      <c r="CF208" s="126">
        <f t="shared" si="253"/>
        <v>8.4432938032403537E-2</v>
      </c>
      <c r="CG208" s="127">
        <f t="shared" si="253"/>
        <v>3.9352969579913084E-2</v>
      </c>
      <c r="CH208" s="128">
        <f t="shared" si="253"/>
        <v>6.5499671268902035E-2</v>
      </c>
      <c r="CI208" s="126">
        <f t="shared" si="253"/>
        <v>6.4074730615252859E-2</v>
      </c>
      <c r="CJ208" s="132">
        <f t="shared" si="253"/>
        <v>6.7518584871408757E-2</v>
      </c>
      <c r="CK208" s="133">
        <f t="shared" si="253"/>
        <v>5.9237178245122445E-2</v>
      </c>
    </row>
    <row r="209" spans="1:89" x14ac:dyDescent="0.2">
      <c r="A209" s="245" t="s">
        <v>30</v>
      </c>
      <c r="B209" s="203">
        <v>2945</v>
      </c>
      <c r="C209" s="197">
        <v>3858</v>
      </c>
      <c r="D209" s="198">
        <v>2104</v>
      </c>
      <c r="E209" s="199">
        <v>1782</v>
      </c>
      <c r="F209" s="196">
        <v>1195</v>
      </c>
      <c r="G209" s="200">
        <v>444</v>
      </c>
      <c r="H209" s="198">
        <v>2288</v>
      </c>
      <c r="I209" s="199">
        <v>3495</v>
      </c>
      <c r="J209" s="196">
        <v>835</v>
      </c>
      <c r="K209" s="197">
        <v>312</v>
      </c>
      <c r="L209" s="198">
        <v>1551</v>
      </c>
      <c r="M209" s="196">
        <v>1111</v>
      </c>
      <c r="N209" s="201">
        <v>2376</v>
      </c>
      <c r="O209" s="204">
        <v>2280</v>
      </c>
      <c r="P209" s="196">
        <v>1394</v>
      </c>
      <c r="Q209" s="197">
        <v>1340</v>
      </c>
      <c r="R209" s="198">
        <v>1526</v>
      </c>
      <c r="S209" s="199">
        <v>1936</v>
      </c>
      <c r="T209" s="196">
        <v>1260</v>
      </c>
      <c r="U209" s="200">
        <v>472</v>
      </c>
      <c r="V209" s="198">
        <v>2642</v>
      </c>
      <c r="W209" s="205">
        <v>1639</v>
      </c>
      <c r="X209" s="196">
        <v>2835</v>
      </c>
      <c r="Y209" s="200">
        <v>729</v>
      </c>
      <c r="Z209" s="198">
        <v>4554</v>
      </c>
      <c r="AA209" s="196">
        <v>4488</v>
      </c>
      <c r="AB209" s="169">
        <f t="shared" si="239"/>
        <v>27505</v>
      </c>
      <c r="AC209" s="170">
        <f t="shared" si="234"/>
        <v>23886</v>
      </c>
      <c r="BI209" s="143" t="s">
        <v>30</v>
      </c>
      <c r="BJ209" s="126">
        <f t="shared" ref="BJ209:CK209" si="254">B209/B219</f>
        <v>4.7459429842231643E-2</v>
      </c>
      <c r="BK209" s="127">
        <f t="shared" si="254"/>
        <v>0.1080036953052826</v>
      </c>
      <c r="BL209" s="128">
        <f t="shared" si="254"/>
        <v>8.1893196325704493E-2</v>
      </c>
      <c r="BM209" s="129">
        <f t="shared" si="254"/>
        <v>8.3302169035153334E-2</v>
      </c>
      <c r="BN209" s="126">
        <f t="shared" si="254"/>
        <v>8.7616394163795006E-2</v>
      </c>
      <c r="BO209" s="127">
        <f t="shared" si="254"/>
        <v>5.4646153846153844E-2</v>
      </c>
      <c r="BP209" s="128">
        <f t="shared" si="254"/>
        <v>7.5045919706113878E-2</v>
      </c>
      <c r="BQ209" s="129">
        <f t="shared" si="254"/>
        <v>8.4406018306083519E-2</v>
      </c>
      <c r="BR209" s="126">
        <f t="shared" si="254"/>
        <v>0.11952476381334097</v>
      </c>
      <c r="BS209" s="127">
        <f t="shared" si="254"/>
        <v>3.7454981992797121E-2</v>
      </c>
      <c r="BT209" s="128">
        <f t="shared" si="254"/>
        <v>0.12355612204253963</v>
      </c>
      <c r="BU209" s="126">
        <f t="shared" si="254"/>
        <v>4.7204282800815775E-2</v>
      </c>
      <c r="BV209" s="130">
        <f t="shared" si="254"/>
        <v>8.5878483391766361E-2</v>
      </c>
      <c r="BW209" s="131">
        <f t="shared" si="254"/>
        <v>5.9954245444266217E-2</v>
      </c>
      <c r="BX209" s="126">
        <f t="shared" si="254"/>
        <v>8.1956611205832211E-2</v>
      </c>
      <c r="BY209" s="127">
        <f t="shared" si="254"/>
        <v>6.1527159190045456E-2</v>
      </c>
      <c r="BZ209" s="128">
        <f t="shared" si="254"/>
        <v>6.9635849228803504E-2</v>
      </c>
      <c r="CA209" s="129">
        <f t="shared" si="254"/>
        <v>7.5421714909034238E-2</v>
      </c>
      <c r="CB209" s="126">
        <f t="shared" si="254"/>
        <v>0.13601036269430053</v>
      </c>
      <c r="CC209" s="127">
        <f t="shared" si="254"/>
        <v>3.6872119365674555E-2</v>
      </c>
      <c r="CD209" s="128">
        <f t="shared" si="254"/>
        <v>0.11020731656446836</v>
      </c>
      <c r="CE209" s="129">
        <f t="shared" si="254"/>
        <v>5.1377699758628256E-2</v>
      </c>
      <c r="CF209" s="126">
        <f t="shared" si="254"/>
        <v>0.11838149323534325</v>
      </c>
      <c r="CG209" s="127">
        <f t="shared" si="254"/>
        <v>4.4000482858522455E-2</v>
      </c>
      <c r="CH209" s="128">
        <f t="shared" si="254"/>
        <v>7.4852071005917162E-2</v>
      </c>
      <c r="CI209" s="126">
        <f t="shared" si="254"/>
        <v>8.9389925707570664E-2</v>
      </c>
      <c r="CJ209" s="132">
        <f t="shared" si="254"/>
        <v>8.1853785123770187E-2</v>
      </c>
      <c r="CK209" s="133">
        <f t="shared" si="254"/>
        <v>7.1202658995722354E-2</v>
      </c>
    </row>
    <row r="210" spans="1:89" x14ac:dyDescent="0.2">
      <c r="A210" s="244" t="s">
        <v>32</v>
      </c>
      <c r="B210" s="206">
        <v>2735</v>
      </c>
      <c r="C210" s="190">
        <v>4898</v>
      </c>
      <c r="D210" s="191">
        <v>1892</v>
      </c>
      <c r="E210" s="192">
        <v>2065</v>
      </c>
      <c r="F210" s="189">
        <v>945</v>
      </c>
      <c r="G210" s="193">
        <v>679</v>
      </c>
      <c r="H210" s="191">
        <v>2500</v>
      </c>
      <c r="I210" s="192">
        <v>4542</v>
      </c>
      <c r="J210" s="189">
        <v>761</v>
      </c>
      <c r="K210" s="190">
        <v>276</v>
      </c>
      <c r="L210" s="191">
        <v>1921</v>
      </c>
      <c r="M210" s="189">
        <v>1140</v>
      </c>
      <c r="N210" s="194">
        <v>2587</v>
      </c>
      <c r="O210" s="207">
        <v>2413</v>
      </c>
      <c r="P210" s="189">
        <v>1358</v>
      </c>
      <c r="Q210" s="190">
        <v>1755</v>
      </c>
      <c r="R210" s="191">
        <v>1613</v>
      </c>
      <c r="S210" s="192">
        <v>2177</v>
      </c>
      <c r="T210" s="189">
        <v>1211</v>
      </c>
      <c r="U210" s="193">
        <v>427</v>
      </c>
      <c r="V210" s="191">
        <v>2367</v>
      </c>
      <c r="W210" s="208">
        <v>1504</v>
      </c>
      <c r="X210" s="189">
        <v>2703</v>
      </c>
      <c r="Y210" s="193">
        <v>847</v>
      </c>
      <c r="Z210" s="191">
        <v>3739</v>
      </c>
      <c r="AA210" s="189">
        <v>4865</v>
      </c>
      <c r="AB210" s="169">
        <f t="shared" si="239"/>
        <v>26332</v>
      </c>
      <c r="AC210" s="170">
        <f t="shared" si="234"/>
        <v>27588</v>
      </c>
      <c r="BI210" s="134" t="s">
        <v>32</v>
      </c>
      <c r="BJ210" s="126">
        <f t="shared" ref="BJ210:CK210" si="255">B210/B219</f>
        <v>4.4075226016469793E-2</v>
      </c>
      <c r="BK210" s="127">
        <f t="shared" si="255"/>
        <v>0.13711822177430644</v>
      </c>
      <c r="BL210" s="128">
        <f t="shared" si="255"/>
        <v>7.3641600498209558E-2</v>
      </c>
      <c r="BM210" s="129">
        <f t="shared" si="255"/>
        <v>9.6531413612565439E-2</v>
      </c>
      <c r="BN210" s="126">
        <f t="shared" si="255"/>
        <v>6.928660458977931E-2</v>
      </c>
      <c r="BO210" s="127">
        <f t="shared" si="255"/>
        <v>8.3569230769230771E-2</v>
      </c>
      <c r="BP210" s="128">
        <f t="shared" si="255"/>
        <v>8.1999475203358693E-2</v>
      </c>
      <c r="BQ210" s="129">
        <f t="shared" si="255"/>
        <v>0.10969159803897892</v>
      </c>
      <c r="BR210" s="126">
        <f t="shared" si="255"/>
        <v>0.10893215001431435</v>
      </c>
      <c r="BS210" s="127">
        <f t="shared" si="255"/>
        <v>3.3133253301320525E-2</v>
      </c>
      <c r="BT210" s="128">
        <f t="shared" si="255"/>
        <v>0.15303114793276507</v>
      </c>
      <c r="BU210" s="126">
        <f t="shared" si="255"/>
        <v>4.8436437797416722E-2</v>
      </c>
      <c r="BV210" s="130">
        <f t="shared" si="255"/>
        <v>9.3504897531355047E-2</v>
      </c>
      <c r="BW210" s="131">
        <f t="shared" si="255"/>
        <v>6.345157642851508E-2</v>
      </c>
      <c r="BX210" s="126">
        <f t="shared" si="255"/>
        <v>7.9840084661061794E-2</v>
      </c>
      <c r="BY210" s="127">
        <f t="shared" si="255"/>
        <v>8.0582212222783417E-2</v>
      </c>
      <c r="BZ210" s="128">
        <f t="shared" si="255"/>
        <v>7.3605914027562294E-2</v>
      </c>
      <c r="CA210" s="129">
        <f t="shared" si="255"/>
        <v>8.4810471775293161E-2</v>
      </c>
      <c r="CB210" s="126">
        <f t="shared" si="255"/>
        <v>0.13072107081174439</v>
      </c>
      <c r="CC210" s="127">
        <f t="shared" si="255"/>
        <v>3.3356769002421689E-2</v>
      </c>
      <c r="CD210" s="128">
        <f t="shared" si="255"/>
        <v>9.873607808784883E-2</v>
      </c>
      <c r="CE210" s="129">
        <f t="shared" si="255"/>
        <v>4.7145857496630202E-2</v>
      </c>
      <c r="CF210" s="126">
        <f t="shared" si="255"/>
        <v>0.11286955069316854</v>
      </c>
      <c r="CG210" s="127">
        <f t="shared" si="255"/>
        <v>5.1122646064703042E-2</v>
      </c>
      <c r="CH210" s="128">
        <f t="shared" si="255"/>
        <v>6.145627876397107E-2</v>
      </c>
      <c r="CI210" s="126">
        <f t="shared" si="255"/>
        <v>9.6898838807337628E-2</v>
      </c>
      <c r="CJ210" s="132">
        <f t="shared" si="255"/>
        <v>7.8362983816728474E-2</v>
      </c>
      <c r="CK210" s="133">
        <f t="shared" si="255"/>
        <v>8.2238087430879528E-2</v>
      </c>
    </row>
    <row r="211" spans="1:89" x14ac:dyDescent="0.2">
      <c r="A211" s="245" t="s">
        <v>34</v>
      </c>
      <c r="B211" s="203">
        <v>2849</v>
      </c>
      <c r="C211" s="197">
        <v>4350</v>
      </c>
      <c r="D211" s="198">
        <v>1411</v>
      </c>
      <c r="E211" s="199">
        <v>1876</v>
      </c>
      <c r="F211" s="196">
        <v>764</v>
      </c>
      <c r="G211" s="200">
        <v>487</v>
      </c>
      <c r="H211" s="198">
        <v>2090</v>
      </c>
      <c r="I211" s="199">
        <v>3552</v>
      </c>
      <c r="J211" s="196">
        <v>436</v>
      </c>
      <c r="K211" s="197">
        <v>282</v>
      </c>
      <c r="L211" s="198">
        <v>1265</v>
      </c>
      <c r="M211" s="196">
        <v>866</v>
      </c>
      <c r="N211" s="201">
        <v>2101</v>
      </c>
      <c r="O211" s="204">
        <v>1995</v>
      </c>
      <c r="P211" s="196">
        <v>1127</v>
      </c>
      <c r="Q211" s="197">
        <v>1673</v>
      </c>
      <c r="R211" s="198">
        <v>1214</v>
      </c>
      <c r="S211" s="199">
        <v>1906</v>
      </c>
      <c r="T211" s="196">
        <v>863</v>
      </c>
      <c r="U211" s="200">
        <v>410</v>
      </c>
      <c r="V211" s="198">
        <v>2770</v>
      </c>
      <c r="W211" s="205">
        <v>1619</v>
      </c>
      <c r="X211" s="196">
        <v>2128</v>
      </c>
      <c r="Y211" s="200">
        <v>891</v>
      </c>
      <c r="Z211" s="198">
        <v>3572</v>
      </c>
      <c r="AA211" s="196">
        <v>5048</v>
      </c>
      <c r="AB211" s="169">
        <f t="shared" si="239"/>
        <v>22590</v>
      </c>
      <c r="AC211" s="170">
        <f t="shared" si="234"/>
        <v>24955</v>
      </c>
      <c r="BI211" s="143" t="s">
        <v>34</v>
      </c>
      <c r="BJ211" s="126">
        <f t="shared" ref="BJ211:CK211" si="256">B211/B219</f>
        <v>4.5912365236169081E-2</v>
      </c>
      <c r="BK211" s="127">
        <f t="shared" si="256"/>
        <v>0.12177710590409004</v>
      </c>
      <c r="BL211" s="128">
        <f t="shared" si="256"/>
        <v>5.4919819399034717E-2</v>
      </c>
      <c r="BM211" s="129">
        <f t="shared" si="256"/>
        <v>8.7696335078534027E-2</v>
      </c>
      <c r="BN211" s="126">
        <f t="shared" si="256"/>
        <v>5.6015836938191947E-2</v>
      </c>
      <c r="BO211" s="127">
        <f t="shared" si="256"/>
        <v>5.9938461538461538E-2</v>
      </c>
      <c r="BP211" s="128">
        <f t="shared" si="256"/>
        <v>6.8551561270007874E-2</v>
      </c>
      <c r="BQ211" s="129">
        <f t="shared" si="256"/>
        <v>8.57825971454102E-2</v>
      </c>
      <c r="BR211" s="126">
        <f t="shared" si="256"/>
        <v>6.2410535356427141E-2</v>
      </c>
      <c r="BS211" s="127">
        <f t="shared" si="256"/>
        <v>3.3853541416566629E-2</v>
      </c>
      <c r="BT211" s="128">
        <f t="shared" si="256"/>
        <v>0.10077272365171672</v>
      </c>
      <c r="BU211" s="126">
        <f t="shared" si="256"/>
        <v>3.6794697484704285E-2</v>
      </c>
      <c r="BV211" s="130">
        <f t="shared" si="256"/>
        <v>7.5938844110311918E-2</v>
      </c>
      <c r="BW211" s="131">
        <f t="shared" si="256"/>
        <v>5.2459964763732943E-2</v>
      </c>
      <c r="BX211" s="126">
        <f t="shared" si="256"/>
        <v>6.6259039332118297E-2</v>
      </c>
      <c r="BY211" s="127">
        <f t="shared" si="256"/>
        <v>7.6817117406676155E-2</v>
      </c>
      <c r="BZ211" s="128">
        <f t="shared" si="256"/>
        <v>5.5398375467737522E-2</v>
      </c>
      <c r="CA211" s="129">
        <f t="shared" si="256"/>
        <v>7.4252989987923179E-2</v>
      </c>
      <c r="CB211" s="126">
        <f t="shared" si="256"/>
        <v>9.3156303972366142E-2</v>
      </c>
      <c r="CC211" s="127">
        <f t="shared" si="256"/>
        <v>3.202874775408171E-2</v>
      </c>
      <c r="CD211" s="128">
        <f t="shared" si="256"/>
        <v>0.11554665665540399</v>
      </c>
      <c r="CE211" s="129">
        <f t="shared" si="256"/>
        <v>5.0750760164258175E-2</v>
      </c>
      <c r="CF211" s="126">
        <f t="shared" si="256"/>
        <v>8.8859194922331713E-2</v>
      </c>
      <c r="CG211" s="127">
        <f t="shared" si="256"/>
        <v>5.3778367938194106E-2</v>
      </c>
      <c r="CH211" s="128">
        <f t="shared" si="256"/>
        <v>5.8711374095989484E-2</v>
      </c>
      <c r="CI211" s="126">
        <f t="shared" si="256"/>
        <v>0.10054374887963829</v>
      </c>
      <c r="CJ211" s="132">
        <f t="shared" si="256"/>
        <v>6.7226940772440222E-2</v>
      </c>
      <c r="CK211" s="133">
        <f t="shared" si="256"/>
        <v>7.4389280550877138E-2</v>
      </c>
    </row>
    <row r="212" spans="1:89" x14ac:dyDescent="0.2">
      <c r="A212" s="244" t="s">
        <v>38</v>
      </c>
      <c r="B212" s="206">
        <v>2776</v>
      </c>
      <c r="C212" s="190">
        <v>3471</v>
      </c>
      <c r="D212" s="191">
        <v>975</v>
      </c>
      <c r="E212" s="192">
        <v>1675</v>
      </c>
      <c r="F212" s="189">
        <v>490</v>
      </c>
      <c r="G212" s="193">
        <v>512</v>
      </c>
      <c r="H212" s="191">
        <v>1689</v>
      </c>
      <c r="I212" s="192">
        <v>3117</v>
      </c>
      <c r="J212" s="189">
        <v>292</v>
      </c>
      <c r="K212" s="190">
        <v>222</v>
      </c>
      <c r="L212" s="191">
        <v>800</v>
      </c>
      <c r="M212" s="189">
        <v>886</v>
      </c>
      <c r="N212" s="194">
        <v>1691</v>
      </c>
      <c r="O212" s="207">
        <v>2077</v>
      </c>
      <c r="P212" s="189">
        <v>981</v>
      </c>
      <c r="Q212" s="190">
        <v>1614</v>
      </c>
      <c r="R212" s="191">
        <v>962</v>
      </c>
      <c r="S212" s="192">
        <v>1536</v>
      </c>
      <c r="T212" s="189">
        <v>621</v>
      </c>
      <c r="U212" s="193">
        <v>459</v>
      </c>
      <c r="V212" s="191">
        <v>2427</v>
      </c>
      <c r="W212" s="208">
        <v>1586</v>
      </c>
      <c r="X212" s="189">
        <v>1437</v>
      </c>
      <c r="Y212" s="193">
        <v>907</v>
      </c>
      <c r="Z212" s="191">
        <v>2655</v>
      </c>
      <c r="AA212" s="189">
        <v>3396</v>
      </c>
      <c r="AB212" s="169">
        <f t="shared" si="239"/>
        <v>17796</v>
      </c>
      <c r="AC212" s="170">
        <f t="shared" si="234"/>
        <v>21458</v>
      </c>
      <c r="BI212" s="134" t="s">
        <v>38</v>
      </c>
      <c r="BJ212" s="126">
        <f t="shared" ref="BJ212:CK212" si="257">B212/B219</f>
        <v>4.4735951525309008E-2</v>
      </c>
      <c r="BK212" s="127">
        <f t="shared" si="257"/>
        <v>9.7169732090367014E-2</v>
      </c>
      <c r="BL212" s="128">
        <f t="shared" si="257"/>
        <v>3.7949556282111163E-2</v>
      </c>
      <c r="BM212" s="129">
        <f t="shared" si="257"/>
        <v>7.8300299177262528E-2</v>
      </c>
      <c r="BN212" s="126">
        <f t="shared" si="257"/>
        <v>3.5926387565070751E-2</v>
      </c>
      <c r="BO212" s="127">
        <f t="shared" si="257"/>
        <v>6.3015384615384612E-2</v>
      </c>
      <c r="BP212" s="128">
        <f t="shared" si="257"/>
        <v>5.5398845447389135E-2</v>
      </c>
      <c r="BQ212" s="129">
        <f t="shared" si="257"/>
        <v>7.5277127055811813E-2</v>
      </c>
      <c r="BR212" s="126">
        <f t="shared" si="257"/>
        <v>4.1797881477240194E-2</v>
      </c>
      <c r="BS212" s="127">
        <f t="shared" si="257"/>
        <v>2.6650660264105643E-2</v>
      </c>
      <c r="BT212" s="128">
        <f t="shared" si="257"/>
        <v>6.3729785708595554E-2</v>
      </c>
      <c r="BU212" s="126">
        <f t="shared" si="257"/>
        <v>3.7644459551325629E-2</v>
      </c>
      <c r="BV212" s="130">
        <f t="shared" si="257"/>
        <v>6.1119745545234395E-2</v>
      </c>
      <c r="BW212" s="131">
        <f t="shared" si="257"/>
        <v>5.4616213941991641E-2</v>
      </c>
      <c r="BX212" s="126">
        <f t="shared" si="257"/>
        <v>5.7675348344993826E-2</v>
      </c>
      <c r="BY212" s="127">
        <f t="shared" si="257"/>
        <v>7.4108085770696538E-2</v>
      </c>
      <c r="BZ212" s="128">
        <f t="shared" si="257"/>
        <v>4.3898877429953458E-2</v>
      </c>
      <c r="CA212" s="129">
        <f t="shared" si="257"/>
        <v>5.9838715960886669E-2</v>
      </c>
      <c r="CB212" s="126">
        <f t="shared" si="257"/>
        <v>6.7033678756476686E-2</v>
      </c>
      <c r="CC212" s="127">
        <f t="shared" si="257"/>
        <v>3.5856573705179286E-2</v>
      </c>
      <c r="CD212" s="128">
        <f t="shared" si="257"/>
        <v>0.10123889375547492</v>
      </c>
      <c r="CE212" s="129">
        <f t="shared" si="257"/>
        <v>4.9716309833547537E-2</v>
      </c>
      <c r="CF212" s="126">
        <f t="shared" si="257"/>
        <v>6.0005010856856521E-2</v>
      </c>
      <c r="CG212" s="127">
        <f t="shared" si="257"/>
        <v>5.4744084983099954E-2</v>
      </c>
      <c r="CH212" s="128">
        <f t="shared" si="257"/>
        <v>4.3639053254437871E-2</v>
      </c>
      <c r="CI212" s="126">
        <f t="shared" si="257"/>
        <v>6.7639970522038753E-2</v>
      </c>
      <c r="CJ212" s="132">
        <f t="shared" si="257"/>
        <v>5.2960187604530605E-2</v>
      </c>
      <c r="CK212" s="133">
        <f t="shared" si="257"/>
        <v>6.396494418195639E-2</v>
      </c>
    </row>
    <row r="213" spans="1:89" x14ac:dyDescent="0.2">
      <c r="A213" s="245" t="s">
        <v>39</v>
      </c>
      <c r="B213" s="203">
        <v>301</v>
      </c>
      <c r="C213" s="197">
        <v>2236</v>
      </c>
      <c r="D213" s="198">
        <v>199</v>
      </c>
      <c r="E213" s="199">
        <v>1117</v>
      </c>
      <c r="F213" s="196">
        <v>116</v>
      </c>
      <c r="G213" s="200">
        <v>325</v>
      </c>
      <c r="H213" s="198">
        <v>499</v>
      </c>
      <c r="I213" s="199">
        <v>2309</v>
      </c>
      <c r="J213" s="196">
        <v>164</v>
      </c>
      <c r="K213" s="197">
        <v>159</v>
      </c>
      <c r="L213" s="198">
        <v>352</v>
      </c>
      <c r="M213" s="196">
        <v>469</v>
      </c>
      <c r="N213" s="201">
        <v>891</v>
      </c>
      <c r="O213" s="204">
        <v>1231</v>
      </c>
      <c r="P213" s="196">
        <v>640</v>
      </c>
      <c r="Q213" s="197">
        <v>1036</v>
      </c>
      <c r="R213" s="198">
        <v>653</v>
      </c>
      <c r="S213" s="199">
        <v>951</v>
      </c>
      <c r="T213" s="196">
        <v>418</v>
      </c>
      <c r="U213" s="200">
        <v>291</v>
      </c>
      <c r="V213" s="198">
        <v>2049</v>
      </c>
      <c r="W213" s="205">
        <v>1045</v>
      </c>
      <c r="X213" s="196">
        <v>872</v>
      </c>
      <c r="Y213" s="200">
        <v>695</v>
      </c>
      <c r="Z213" s="198">
        <v>1694</v>
      </c>
      <c r="AA213" s="196">
        <v>2594</v>
      </c>
      <c r="AB213" s="169">
        <f t="shared" si="239"/>
        <v>8848</v>
      </c>
      <c r="AC213" s="170">
        <f t="shared" si="234"/>
        <v>14458</v>
      </c>
      <c r="BI213" s="143" t="s">
        <v>39</v>
      </c>
      <c r="BJ213" s="126">
        <f t="shared" ref="BJ213:CK213" si="258">B213/B219</f>
        <v>4.8506921502586495E-3</v>
      </c>
      <c r="BK213" s="127">
        <f t="shared" si="258"/>
        <v>6.2596231908401218E-2</v>
      </c>
      <c r="BL213" s="128">
        <f t="shared" si="258"/>
        <v>7.745601743733458E-3</v>
      </c>
      <c r="BM213" s="129">
        <f t="shared" si="258"/>
        <v>5.2215781600598352E-2</v>
      </c>
      <c r="BN213" s="126">
        <f t="shared" si="258"/>
        <v>8.5050223623432796E-3</v>
      </c>
      <c r="BO213" s="127">
        <f t="shared" si="258"/>
        <v>0.04</v>
      </c>
      <c r="BP213" s="128">
        <f t="shared" si="258"/>
        <v>1.6367095250590397E-2</v>
      </c>
      <c r="BQ213" s="129">
        <f t="shared" si="258"/>
        <v>5.5763518245707244E-2</v>
      </c>
      <c r="BR213" s="126">
        <f t="shared" si="258"/>
        <v>2.3475522473518466E-2</v>
      </c>
      <c r="BS213" s="127">
        <f t="shared" si="258"/>
        <v>1.9087635054021609E-2</v>
      </c>
      <c r="BT213" s="128">
        <f t="shared" si="258"/>
        <v>2.8041105711782043E-2</v>
      </c>
      <c r="BU213" s="126">
        <f t="shared" si="258"/>
        <v>1.9926920462270563E-2</v>
      </c>
      <c r="BV213" s="130">
        <f t="shared" si="258"/>
        <v>3.2204431271912387E-2</v>
      </c>
      <c r="BW213" s="131">
        <f t="shared" si="258"/>
        <v>3.2370033395566544E-2</v>
      </c>
      <c r="BX213" s="126">
        <f t="shared" si="258"/>
        <v>3.7627138573696275E-2</v>
      </c>
      <c r="BY213" s="127">
        <f t="shared" si="258"/>
        <v>4.75687588961844E-2</v>
      </c>
      <c r="BZ213" s="128">
        <f t="shared" si="258"/>
        <v>2.9798302455051565E-2</v>
      </c>
      <c r="CA213" s="129">
        <f t="shared" si="258"/>
        <v>3.704857999922085E-2</v>
      </c>
      <c r="CB213" s="126">
        <f t="shared" si="258"/>
        <v>4.512089810017271E-2</v>
      </c>
      <c r="CC213" s="127">
        <f t="shared" si="258"/>
        <v>2.2732599015701897E-2</v>
      </c>
      <c r="CD213" s="128">
        <f t="shared" si="258"/>
        <v>8.5471155049430605E-2</v>
      </c>
      <c r="CE213" s="129">
        <f t="shared" si="258"/>
        <v>3.2757593805836809E-2</v>
      </c>
      <c r="CF213" s="126">
        <f t="shared" si="258"/>
        <v>3.6412226490729914E-2</v>
      </c>
      <c r="CG213" s="127">
        <f t="shared" si="258"/>
        <v>4.1948334138097537E-2</v>
      </c>
      <c r="CH213" s="128">
        <f t="shared" si="258"/>
        <v>2.784352399737015E-2</v>
      </c>
      <c r="CI213" s="126">
        <f t="shared" si="258"/>
        <v>5.1666102336327603E-2</v>
      </c>
      <c r="CJ213" s="132">
        <f t="shared" si="258"/>
        <v>2.6331295792587479E-2</v>
      </c>
      <c r="CK213" s="133">
        <f t="shared" si="258"/>
        <v>4.3098385822664065E-2</v>
      </c>
    </row>
    <row r="214" spans="1:89" x14ac:dyDescent="0.2">
      <c r="A214" s="244" t="s">
        <v>40</v>
      </c>
      <c r="B214" s="206">
        <v>0</v>
      </c>
      <c r="C214" s="190">
        <v>1062</v>
      </c>
      <c r="D214" s="191">
        <v>6</v>
      </c>
      <c r="E214" s="192">
        <v>501</v>
      </c>
      <c r="F214" s="189">
        <v>5</v>
      </c>
      <c r="G214" s="193">
        <v>137</v>
      </c>
      <c r="H214" s="191">
        <v>22</v>
      </c>
      <c r="I214" s="192">
        <v>654</v>
      </c>
      <c r="J214" s="189">
        <v>32</v>
      </c>
      <c r="K214" s="190">
        <v>34</v>
      </c>
      <c r="L214" s="191">
        <v>41</v>
      </c>
      <c r="M214" s="189">
        <v>68</v>
      </c>
      <c r="N214" s="194">
        <v>91</v>
      </c>
      <c r="O214" s="207">
        <v>200</v>
      </c>
      <c r="P214" s="189">
        <v>138</v>
      </c>
      <c r="Q214" s="190">
        <v>148</v>
      </c>
      <c r="R214" s="191">
        <v>75</v>
      </c>
      <c r="S214" s="192">
        <v>74</v>
      </c>
      <c r="T214" s="189">
        <v>41</v>
      </c>
      <c r="U214" s="193">
        <v>4</v>
      </c>
      <c r="V214" s="191">
        <v>96</v>
      </c>
      <c r="W214" s="208">
        <v>33</v>
      </c>
      <c r="X214" s="189">
        <v>87</v>
      </c>
      <c r="Y214" s="193">
        <v>14</v>
      </c>
      <c r="Z214" s="191">
        <v>16</v>
      </c>
      <c r="AA214" s="189">
        <v>101</v>
      </c>
      <c r="AB214" s="169">
        <f t="shared" si="239"/>
        <v>650</v>
      </c>
      <c r="AC214" s="170">
        <f t="shared" si="234"/>
        <v>3030</v>
      </c>
      <c r="BI214" s="134" t="s">
        <v>40</v>
      </c>
      <c r="BJ214" s="126">
        <f t="shared" ref="BJ214:CK214" si="259">B214/B219</f>
        <v>0</v>
      </c>
      <c r="BK214" s="127">
        <f t="shared" si="259"/>
        <v>2.9730410682791635E-2</v>
      </c>
      <c r="BL214" s="128">
        <f t="shared" si="259"/>
        <v>2.3353573096683791E-4</v>
      </c>
      <c r="BM214" s="129">
        <f t="shared" si="259"/>
        <v>2.3419970082273749E-2</v>
      </c>
      <c r="BN214" s="126">
        <f t="shared" si="259"/>
        <v>3.6659579148031379E-4</v>
      </c>
      <c r="BO214" s="127">
        <f t="shared" si="259"/>
        <v>1.6861538461538463E-2</v>
      </c>
      <c r="BP214" s="128">
        <f t="shared" si="259"/>
        <v>7.2159538178955657E-4</v>
      </c>
      <c r="BQ214" s="129">
        <f t="shared" si="259"/>
        <v>1.5794430893327216E-2</v>
      </c>
      <c r="BR214" s="126">
        <f t="shared" si="259"/>
        <v>4.5805897509304319E-3</v>
      </c>
      <c r="BS214" s="127">
        <f t="shared" si="259"/>
        <v>4.0816326530612249E-3</v>
      </c>
      <c r="BT214" s="128">
        <f t="shared" si="259"/>
        <v>3.2661515175655222E-3</v>
      </c>
      <c r="BU214" s="126">
        <f t="shared" si="259"/>
        <v>2.8891910265125766E-3</v>
      </c>
      <c r="BV214" s="130">
        <f t="shared" si="259"/>
        <v>3.2891169985903783E-3</v>
      </c>
      <c r="BW214" s="131">
        <f t="shared" si="259"/>
        <v>5.259144337216335E-3</v>
      </c>
      <c r="BX214" s="126">
        <f t="shared" si="259"/>
        <v>8.1133517549532592E-3</v>
      </c>
      <c r="BY214" s="127">
        <f t="shared" si="259"/>
        <v>6.7955369851691993E-3</v>
      </c>
      <c r="BZ214" s="128">
        <f t="shared" si="259"/>
        <v>3.4224696541024003E-3</v>
      </c>
      <c r="CA214" s="129">
        <f t="shared" si="259"/>
        <v>2.8828548054073005E-3</v>
      </c>
      <c r="CB214" s="126">
        <f t="shared" si="259"/>
        <v>4.4257340241796199E-3</v>
      </c>
      <c r="CC214" s="127">
        <f t="shared" si="259"/>
        <v>3.1247558784469961E-4</v>
      </c>
      <c r="CD214" s="128">
        <f t="shared" si="259"/>
        <v>4.0045050682017266E-3</v>
      </c>
      <c r="CE214" s="129">
        <f t="shared" si="259"/>
        <v>1.0344503307106361E-3</v>
      </c>
      <c r="CF214" s="126">
        <f t="shared" si="259"/>
        <v>3.6328712209787875E-3</v>
      </c>
      <c r="CG214" s="127">
        <f t="shared" si="259"/>
        <v>8.4500241429261223E-4</v>
      </c>
      <c r="CH214" s="128">
        <f t="shared" si="259"/>
        <v>2.6298487836949375E-4</v>
      </c>
      <c r="CI214" s="126">
        <f t="shared" si="259"/>
        <v>2.0116716792479136E-3</v>
      </c>
      <c r="CJ214" s="132">
        <f t="shared" si="259"/>
        <v>1.9343741258116931E-3</v>
      </c>
      <c r="CK214" s="133">
        <f t="shared" si="259"/>
        <v>9.0322388326651067E-3</v>
      </c>
    </row>
    <row r="215" spans="1:89" x14ac:dyDescent="0.2">
      <c r="A215" s="245" t="s">
        <v>41</v>
      </c>
      <c r="B215" s="203">
        <v>0</v>
      </c>
      <c r="C215" s="197">
        <v>0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69">
        <f t="shared" si="239"/>
        <v>0</v>
      </c>
      <c r="AC215" s="170">
        <f t="shared" si="234"/>
        <v>0</v>
      </c>
      <c r="BI215" s="143" t="s">
        <v>41</v>
      </c>
      <c r="BJ215" s="126">
        <f t="shared" ref="BJ215:CK215" si="260">B215/B219</f>
        <v>0</v>
      </c>
      <c r="BK215" s="127">
        <f t="shared" si="260"/>
        <v>0</v>
      </c>
      <c r="BL215" s="128">
        <f t="shared" si="260"/>
        <v>0</v>
      </c>
      <c r="BM215" s="129">
        <f t="shared" si="260"/>
        <v>0</v>
      </c>
      <c r="BN215" s="126">
        <f t="shared" si="260"/>
        <v>0</v>
      </c>
      <c r="BO215" s="127">
        <f t="shared" si="260"/>
        <v>0</v>
      </c>
      <c r="BP215" s="128">
        <f t="shared" si="260"/>
        <v>0</v>
      </c>
      <c r="BQ215" s="129">
        <f t="shared" si="260"/>
        <v>0</v>
      </c>
      <c r="BR215" s="126">
        <f t="shared" si="260"/>
        <v>0</v>
      </c>
      <c r="BS215" s="127">
        <f t="shared" si="260"/>
        <v>0</v>
      </c>
      <c r="BT215" s="128">
        <f t="shared" si="260"/>
        <v>0</v>
      </c>
      <c r="BU215" s="126">
        <f t="shared" si="260"/>
        <v>0</v>
      </c>
      <c r="BV215" s="130">
        <f t="shared" si="260"/>
        <v>0</v>
      </c>
      <c r="BW215" s="131">
        <f t="shared" si="260"/>
        <v>0</v>
      </c>
      <c r="BX215" s="126">
        <f t="shared" si="260"/>
        <v>0</v>
      </c>
      <c r="BY215" s="127">
        <f t="shared" si="260"/>
        <v>0</v>
      </c>
      <c r="BZ215" s="128">
        <f t="shared" si="260"/>
        <v>0</v>
      </c>
      <c r="CA215" s="129">
        <f t="shared" si="260"/>
        <v>0</v>
      </c>
      <c r="CB215" s="126">
        <f t="shared" si="260"/>
        <v>0</v>
      </c>
      <c r="CC215" s="127">
        <f t="shared" si="260"/>
        <v>0</v>
      </c>
      <c r="CD215" s="128">
        <f t="shared" si="260"/>
        <v>0</v>
      </c>
      <c r="CE215" s="129">
        <f t="shared" si="260"/>
        <v>0</v>
      </c>
      <c r="CF215" s="126">
        <f t="shared" si="260"/>
        <v>0</v>
      </c>
      <c r="CG215" s="127">
        <f t="shared" si="260"/>
        <v>0</v>
      </c>
      <c r="CH215" s="128">
        <f t="shared" si="260"/>
        <v>0</v>
      </c>
      <c r="CI215" s="126">
        <f t="shared" si="260"/>
        <v>0</v>
      </c>
      <c r="CJ215" s="132">
        <f t="shared" si="260"/>
        <v>0</v>
      </c>
      <c r="CK215" s="133">
        <f t="shared" si="260"/>
        <v>0</v>
      </c>
    </row>
    <row r="216" spans="1:89" x14ac:dyDescent="0.2">
      <c r="A216" s="244" t="s">
        <v>42</v>
      </c>
      <c r="B216" s="58"/>
      <c r="C216" s="59"/>
      <c r="D216" s="136"/>
      <c r="E216" s="137"/>
      <c r="F216" s="135"/>
      <c r="G216" s="138"/>
      <c r="H216" s="136"/>
      <c r="I216" s="137"/>
      <c r="J216" s="135"/>
      <c r="K216" s="138"/>
      <c r="L216" s="136"/>
      <c r="M216" s="135"/>
      <c r="N216" s="139"/>
      <c r="O216" s="140"/>
      <c r="P216" s="135"/>
      <c r="Q216" s="138"/>
      <c r="R216" s="136"/>
      <c r="S216" s="137"/>
      <c r="T216" s="135"/>
      <c r="U216" s="138"/>
      <c r="V216" s="136"/>
      <c r="W216" s="137"/>
      <c r="X216" s="135"/>
      <c r="Y216" s="138"/>
      <c r="Z216" s="141"/>
      <c r="AA216" s="142"/>
      <c r="AB216" s="169">
        <f>B216+D216+F216+H216+J216+L216+N216+P216+R216+T216+V216+X216+Z216</f>
        <v>0</v>
      </c>
      <c r="AC216" s="170">
        <f>C216+E216+G216+I216+K216+M216+O216+Q216+S216+U216+W216+Y216+AA216</f>
        <v>0</v>
      </c>
      <c r="BI216" s="134" t="s">
        <v>42</v>
      </c>
      <c r="BJ216" s="126">
        <f t="shared" ref="BJ216:CK216" si="261">B216/B219</f>
        <v>0</v>
      </c>
      <c r="BK216" s="127">
        <f t="shared" si="261"/>
        <v>0</v>
      </c>
      <c r="BL216" s="128">
        <f t="shared" si="261"/>
        <v>0</v>
      </c>
      <c r="BM216" s="129">
        <f t="shared" si="261"/>
        <v>0</v>
      </c>
      <c r="BN216" s="126">
        <f t="shared" si="261"/>
        <v>0</v>
      </c>
      <c r="BO216" s="127">
        <f t="shared" si="261"/>
        <v>0</v>
      </c>
      <c r="BP216" s="128">
        <f t="shared" si="261"/>
        <v>0</v>
      </c>
      <c r="BQ216" s="129">
        <f t="shared" si="261"/>
        <v>0</v>
      </c>
      <c r="BR216" s="126">
        <f t="shared" si="261"/>
        <v>0</v>
      </c>
      <c r="BS216" s="127">
        <f t="shared" si="261"/>
        <v>0</v>
      </c>
      <c r="BT216" s="128">
        <f t="shared" si="261"/>
        <v>0</v>
      </c>
      <c r="BU216" s="126">
        <f t="shared" si="261"/>
        <v>0</v>
      </c>
      <c r="BV216" s="130">
        <f t="shared" si="261"/>
        <v>0</v>
      </c>
      <c r="BW216" s="131">
        <f t="shared" si="261"/>
        <v>0</v>
      </c>
      <c r="BX216" s="126">
        <f t="shared" si="261"/>
        <v>0</v>
      </c>
      <c r="BY216" s="127">
        <f t="shared" si="261"/>
        <v>0</v>
      </c>
      <c r="BZ216" s="128">
        <f t="shared" si="261"/>
        <v>0</v>
      </c>
      <c r="CA216" s="129">
        <f t="shared" si="261"/>
        <v>0</v>
      </c>
      <c r="CB216" s="126">
        <f t="shared" si="261"/>
        <v>0</v>
      </c>
      <c r="CC216" s="127">
        <f t="shared" si="261"/>
        <v>0</v>
      </c>
      <c r="CD216" s="128">
        <f t="shared" si="261"/>
        <v>0</v>
      </c>
      <c r="CE216" s="129">
        <f t="shared" si="261"/>
        <v>0</v>
      </c>
      <c r="CF216" s="126">
        <f t="shared" si="261"/>
        <v>0</v>
      </c>
      <c r="CG216" s="127">
        <f t="shared" si="261"/>
        <v>0</v>
      </c>
      <c r="CH216" s="128">
        <f t="shared" si="261"/>
        <v>0</v>
      </c>
      <c r="CI216" s="126">
        <f t="shared" si="261"/>
        <v>0</v>
      </c>
      <c r="CJ216" s="132">
        <f t="shared" si="261"/>
        <v>0</v>
      </c>
      <c r="CK216" s="133">
        <f t="shared" si="261"/>
        <v>0</v>
      </c>
    </row>
    <row r="217" spans="1:89" x14ac:dyDescent="0.2">
      <c r="A217" s="245" t="s">
        <v>43</v>
      </c>
      <c r="B217" s="56"/>
      <c r="C217" s="57"/>
      <c r="D217" s="149"/>
      <c r="E217" s="146"/>
      <c r="F217" s="147"/>
      <c r="G217" s="148"/>
      <c r="H217" s="149"/>
      <c r="I217" s="146"/>
      <c r="J217" s="147"/>
      <c r="K217" s="148"/>
      <c r="L217" s="149"/>
      <c r="M217" s="147"/>
      <c r="N217" s="151"/>
      <c r="O217" s="150"/>
      <c r="P217" s="147"/>
      <c r="Q217" s="148"/>
      <c r="R217" s="149"/>
      <c r="S217" s="146"/>
      <c r="T217" s="147"/>
      <c r="U217" s="148"/>
      <c r="V217" s="149"/>
      <c r="W217" s="146"/>
      <c r="X217" s="147"/>
      <c r="Y217" s="148"/>
      <c r="Z217" s="145"/>
      <c r="AA217" s="144"/>
      <c r="AB217" s="169"/>
      <c r="AC217" s="170"/>
      <c r="BI217" s="143" t="s">
        <v>43</v>
      </c>
      <c r="BJ217" s="126">
        <f t="shared" ref="BJ217:CK217" si="262">B217/B219</f>
        <v>0</v>
      </c>
      <c r="BK217" s="127">
        <f t="shared" si="262"/>
        <v>0</v>
      </c>
      <c r="BL217" s="128">
        <f t="shared" si="262"/>
        <v>0</v>
      </c>
      <c r="BM217" s="129">
        <f t="shared" si="262"/>
        <v>0</v>
      </c>
      <c r="BN217" s="126">
        <f t="shared" si="262"/>
        <v>0</v>
      </c>
      <c r="BO217" s="127">
        <f t="shared" si="262"/>
        <v>0</v>
      </c>
      <c r="BP217" s="128">
        <f t="shared" si="262"/>
        <v>0</v>
      </c>
      <c r="BQ217" s="129">
        <f t="shared" si="262"/>
        <v>0</v>
      </c>
      <c r="BR217" s="126">
        <f t="shared" si="262"/>
        <v>0</v>
      </c>
      <c r="BS217" s="127">
        <f t="shared" si="262"/>
        <v>0</v>
      </c>
      <c r="BT217" s="128">
        <f t="shared" si="262"/>
        <v>0</v>
      </c>
      <c r="BU217" s="126">
        <f t="shared" si="262"/>
        <v>0</v>
      </c>
      <c r="BV217" s="130">
        <f t="shared" si="262"/>
        <v>0</v>
      </c>
      <c r="BW217" s="131">
        <f t="shared" si="262"/>
        <v>0</v>
      </c>
      <c r="BX217" s="126">
        <f t="shared" si="262"/>
        <v>0</v>
      </c>
      <c r="BY217" s="127">
        <f t="shared" si="262"/>
        <v>0</v>
      </c>
      <c r="BZ217" s="128">
        <f t="shared" si="262"/>
        <v>0</v>
      </c>
      <c r="CA217" s="129">
        <f t="shared" si="262"/>
        <v>0</v>
      </c>
      <c r="CB217" s="126">
        <f t="shared" si="262"/>
        <v>0</v>
      </c>
      <c r="CC217" s="127">
        <f t="shared" si="262"/>
        <v>0</v>
      </c>
      <c r="CD217" s="128">
        <f t="shared" si="262"/>
        <v>0</v>
      </c>
      <c r="CE217" s="129">
        <f t="shared" si="262"/>
        <v>0</v>
      </c>
      <c r="CF217" s="126">
        <f t="shared" si="262"/>
        <v>0</v>
      </c>
      <c r="CG217" s="127">
        <f t="shared" si="262"/>
        <v>0</v>
      </c>
      <c r="CH217" s="128">
        <f t="shared" si="262"/>
        <v>0</v>
      </c>
      <c r="CI217" s="126">
        <f t="shared" si="262"/>
        <v>0</v>
      </c>
      <c r="CJ217" s="132">
        <f t="shared" si="262"/>
        <v>0</v>
      </c>
      <c r="CK217" s="133">
        <f t="shared" si="262"/>
        <v>0</v>
      </c>
    </row>
    <row r="218" spans="1:89" ht="13.5" thickBot="1" x14ac:dyDescent="0.25">
      <c r="A218" s="244" t="s">
        <v>44</v>
      </c>
      <c r="B218" s="58"/>
      <c r="C218" s="59"/>
      <c r="D218" s="136"/>
      <c r="E218" s="137"/>
      <c r="F218" s="135"/>
      <c r="G218" s="138"/>
      <c r="H218" s="136"/>
      <c r="I218" s="137"/>
      <c r="J218" s="135"/>
      <c r="K218" s="138"/>
      <c r="L218" s="136"/>
      <c r="M218" s="135"/>
      <c r="N218" s="139"/>
      <c r="O218" s="140"/>
      <c r="P218" s="135"/>
      <c r="Q218" s="138"/>
      <c r="R218" s="136"/>
      <c r="S218" s="137"/>
      <c r="T218" s="135"/>
      <c r="U218" s="138"/>
      <c r="V218" s="136"/>
      <c r="W218" s="137"/>
      <c r="X218" s="135"/>
      <c r="Y218" s="138"/>
      <c r="Z218" s="141"/>
      <c r="AA218" s="142"/>
      <c r="AB218" s="169"/>
      <c r="AC218" s="170"/>
      <c r="BI218" s="134" t="s">
        <v>44</v>
      </c>
      <c r="BJ218" s="126">
        <f t="shared" ref="BJ218:CK218" si="263">B218/B219</f>
        <v>0</v>
      </c>
      <c r="BK218" s="127">
        <f t="shared" si="263"/>
        <v>0</v>
      </c>
      <c r="BL218" s="128">
        <f t="shared" si="263"/>
        <v>0</v>
      </c>
      <c r="BM218" s="129">
        <f t="shared" si="263"/>
        <v>0</v>
      </c>
      <c r="BN218" s="126">
        <f t="shared" si="263"/>
        <v>0</v>
      </c>
      <c r="BO218" s="127">
        <f t="shared" si="263"/>
        <v>0</v>
      </c>
      <c r="BP218" s="128">
        <f t="shared" si="263"/>
        <v>0</v>
      </c>
      <c r="BQ218" s="129">
        <f t="shared" si="263"/>
        <v>0</v>
      </c>
      <c r="BR218" s="126">
        <f t="shared" si="263"/>
        <v>0</v>
      </c>
      <c r="BS218" s="127">
        <f t="shared" si="263"/>
        <v>0</v>
      </c>
      <c r="BT218" s="128">
        <f t="shared" si="263"/>
        <v>0</v>
      </c>
      <c r="BU218" s="126">
        <f t="shared" si="263"/>
        <v>0</v>
      </c>
      <c r="BV218" s="130">
        <f t="shared" si="263"/>
        <v>0</v>
      </c>
      <c r="BW218" s="131">
        <f t="shared" si="263"/>
        <v>0</v>
      </c>
      <c r="BX218" s="126">
        <f t="shared" si="263"/>
        <v>0</v>
      </c>
      <c r="BY218" s="127">
        <f t="shared" si="263"/>
        <v>0</v>
      </c>
      <c r="BZ218" s="128">
        <f t="shared" si="263"/>
        <v>0</v>
      </c>
      <c r="CA218" s="129">
        <f t="shared" si="263"/>
        <v>0</v>
      </c>
      <c r="CB218" s="126">
        <f t="shared" si="263"/>
        <v>0</v>
      </c>
      <c r="CC218" s="127">
        <f t="shared" si="263"/>
        <v>0</v>
      </c>
      <c r="CD218" s="128">
        <f t="shared" si="263"/>
        <v>0</v>
      </c>
      <c r="CE218" s="129">
        <f t="shared" si="263"/>
        <v>0</v>
      </c>
      <c r="CF218" s="126">
        <f t="shared" si="263"/>
        <v>0</v>
      </c>
      <c r="CG218" s="127">
        <f t="shared" si="263"/>
        <v>0</v>
      </c>
      <c r="CH218" s="128">
        <f t="shared" si="263"/>
        <v>0</v>
      </c>
      <c r="CI218" s="126">
        <f t="shared" si="263"/>
        <v>0</v>
      </c>
      <c r="CJ218" s="132">
        <f t="shared" si="263"/>
        <v>0</v>
      </c>
      <c r="CK218" s="133">
        <f t="shared" si="263"/>
        <v>0</v>
      </c>
    </row>
    <row r="219" spans="1:89" ht="14.25" customHeight="1" thickTop="1" thickBot="1" x14ac:dyDescent="0.25">
      <c r="A219" s="299" t="s">
        <v>26</v>
      </c>
      <c r="B219" s="275">
        <f>SUM(B195:B218)</f>
        <v>62053</v>
      </c>
      <c r="C219" s="275">
        <f t="shared" ref="C219:AA219" si="264">SUM(C195:C218)</f>
        <v>35721</v>
      </c>
      <c r="D219" s="275">
        <f t="shared" si="264"/>
        <v>25692</v>
      </c>
      <c r="E219" s="275">
        <f t="shared" si="264"/>
        <v>21392</v>
      </c>
      <c r="F219" s="275">
        <f t="shared" si="264"/>
        <v>13639</v>
      </c>
      <c r="G219" s="275">
        <f t="shared" si="264"/>
        <v>8125</v>
      </c>
      <c r="H219" s="275">
        <f t="shared" si="264"/>
        <v>30488</v>
      </c>
      <c r="I219" s="275">
        <f t="shared" si="264"/>
        <v>41407</v>
      </c>
      <c r="J219" s="275">
        <f t="shared" si="264"/>
        <v>6986</v>
      </c>
      <c r="K219" s="275">
        <f t="shared" si="264"/>
        <v>8330</v>
      </c>
      <c r="L219" s="275">
        <f t="shared" si="264"/>
        <v>12553</v>
      </c>
      <c r="M219" s="275">
        <f t="shared" si="264"/>
        <v>23536</v>
      </c>
      <c r="N219" s="275">
        <f t="shared" si="264"/>
        <v>27667</v>
      </c>
      <c r="O219" s="275">
        <f t="shared" si="264"/>
        <v>38029</v>
      </c>
      <c r="P219" s="275">
        <f t="shared" si="264"/>
        <v>17009</v>
      </c>
      <c r="Q219" s="275">
        <f t="shared" si="264"/>
        <v>21779</v>
      </c>
      <c r="R219" s="275">
        <f t="shared" si="264"/>
        <v>21914</v>
      </c>
      <c r="S219" s="275">
        <f t="shared" si="264"/>
        <v>25669</v>
      </c>
      <c r="T219" s="275">
        <f t="shared" si="264"/>
        <v>9264</v>
      </c>
      <c r="U219" s="275">
        <f t="shared" si="264"/>
        <v>12801</v>
      </c>
      <c r="V219" s="275">
        <f t="shared" si="264"/>
        <v>23973</v>
      </c>
      <c r="W219" s="275">
        <f t="shared" si="264"/>
        <v>31901</v>
      </c>
      <c r="X219" s="275">
        <f t="shared" si="264"/>
        <v>23948</v>
      </c>
      <c r="Y219" s="275">
        <f t="shared" si="264"/>
        <v>16568</v>
      </c>
      <c r="Z219" s="275">
        <f t="shared" si="264"/>
        <v>60840</v>
      </c>
      <c r="AA219" s="275">
        <f t="shared" si="264"/>
        <v>50207</v>
      </c>
      <c r="AB219" s="171">
        <f>SUM(AB195:AB218)</f>
        <v>336026</v>
      </c>
      <c r="AC219" s="172">
        <f>SUM(AC195:AC218)</f>
        <v>335465</v>
      </c>
      <c r="BI219" s="299" t="s">
        <v>26</v>
      </c>
      <c r="BJ219" s="152">
        <f>SUM(BJ195:BJ218)</f>
        <v>1</v>
      </c>
      <c r="BK219" s="153">
        <f t="shared" ref="BK219:CK219" si="265">SUM(BK195:BK218)</f>
        <v>1.0000000000000002</v>
      </c>
      <c r="BL219" s="152">
        <f t="shared" si="265"/>
        <v>1</v>
      </c>
      <c r="BM219" s="153">
        <f t="shared" si="265"/>
        <v>0.99999999999999989</v>
      </c>
      <c r="BN219" s="152">
        <f t="shared" si="265"/>
        <v>0.99999999999999989</v>
      </c>
      <c r="BO219" s="153">
        <f t="shared" si="265"/>
        <v>1</v>
      </c>
      <c r="BP219" s="152">
        <f t="shared" si="265"/>
        <v>0.99999999999999989</v>
      </c>
      <c r="BQ219" s="153">
        <f t="shared" si="265"/>
        <v>1</v>
      </c>
      <c r="BR219" s="152">
        <f t="shared" si="265"/>
        <v>1</v>
      </c>
      <c r="BS219" s="153">
        <f t="shared" si="265"/>
        <v>1</v>
      </c>
      <c r="BT219" s="152">
        <f t="shared" si="265"/>
        <v>1</v>
      </c>
      <c r="BU219" s="153">
        <f t="shared" si="265"/>
        <v>0.99999999999999989</v>
      </c>
      <c r="BV219" s="152">
        <f t="shared" si="265"/>
        <v>1</v>
      </c>
      <c r="BW219" s="153">
        <f t="shared" si="265"/>
        <v>0.99999999999999989</v>
      </c>
      <c r="BX219" s="152">
        <f t="shared" si="265"/>
        <v>1</v>
      </c>
      <c r="BY219" s="153">
        <f t="shared" si="265"/>
        <v>1</v>
      </c>
      <c r="BZ219" s="152">
        <f t="shared" si="265"/>
        <v>1</v>
      </c>
      <c r="CA219" s="153">
        <f t="shared" si="265"/>
        <v>1.0000000000000002</v>
      </c>
      <c r="CB219" s="152">
        <f t="shared" si="265"/>
        <v>1</v>
      </c>
      <c r="CC219" s="153">
        <f t="shared" si="265"/>
        <v>0.99999999999999989</v>
      </c>
      <c r="CD219" s="152">
        <f t="shared" si="265"/>
        <v>0.99999999999999989</v>
      </c>
      <c r="CE219" s="153">
        <f t="shared" si="265"/>
        <v>0.99999999999999989</v>
      </c>
      <c r="CF219" s="152">
        <f t="shared" si="265"/>
        <v>1.0000000000000002</v>
      </c>
      <c r="CG219" s="153">
        <f t="shared" si="265"/>
        <v>1</v>
      </c>
      <c r="CH219" s="152">
        <f t="shared" si="265"/>
        <v>0.99999999999999989</v>
      </c>
      <c r="CI219" s="153">
        <f t="shared" si="265"/>
        <v>0.99999999999999989</v>
      </c>
      <c r="CJ219" s="152">
        <f t="shared" si="265"/>
        <v>0.99999999999999989</v>
      </c>
      <c r="CK219" s="153">
        <f t="shared" si="265"/>
        <v>1</v>
      </c>
    </row>
    <row r="220" spans="1:89" ht="13.5" thickTop="1" x14ac:dyDescent="0.2">
      <c r="A220" s="187"/>
    </row>
    <row r="222" spans="1:89" x14ac:dyDescent="0.2">
      <c r="A222" s="306">
        <f>+A191+1</f>
        <v>43473</v>
      </c>
      <c r="B222" s="306"/>
      <c r="C222" s="306"/>
      <c r="D222" s="306"/>
      <c r="BI222" s="311">
        <f>+BI191+1</f>
        <v>43473</v>
      </c>
      <c r="BJ222" s="311"/>
      <c r="BK222" s="311"/>
      <c r="BL222" s="311"/>
    </row>
    <row r="223" spans="1:89" ht="13.5" thickBot="1" x14ac:dyDescent="0.25">
      <c r="AE223" s="242" t="s">
        <v>1</v>
      </c>
    </row>
    <row r="224" spans="1:89" ht="14.25" thickTop="1" thickBot="1" x14ac:dyDescent="0.25">
      <c r="A224" s="302" t="s">
        <v>2</v>
      </c>
      <c r="B224" s="304" t="s">
        <v>3</v>
      </c>
      <c r="C224" s="305"/>
      <c r="D224" s="304" t="s">
        <v>4</v>
      </c>
      <c r="E224" s="305"/>
      <c r="F224" s="304" t="s">
        <v>5</v>
      </c>
      <c r="G224" s="305"/>
      <c r="H224" s="304" t="s">
        <v>6</v>
      </c>
      <c r="I224" s="305"/>
      <c r="J224" s="304" t="s">
        <v>7</v>
      </c>
      <c r="K224" s="305"/>
      <c r="L224" s="304" t="s">
        <v>8</v>
      </c>
      <c r="M224" s="305"/>
      <c r="N224" s="304" t="s">
        <v>9</v>
      </c>
      <c r="O224" s="305"/>
      <c r="P224" s="304" t="s">
        <v>10</v>
      </c>
      <c r="Q224" s="305"/>
      <c r="R224" s="304" t="s">
        <v>11</v>
      </c>
      <c r="S224" s="305"/>
      <c r="T224" s="304" t="s">
        <v>12</v>
      </c>
      <c r="U224" s="305"/>
      <c r="V224" s="304" t="s">
        <v>13</v>
      </c>
      <c r="W224" s="305"/>
      <c r="X224" s="304" t="s">
        <v>14</v>
      </c>
      <c r="Y224" s="305"/>
      <c r="Z224" s="307" t="s">
        <v>15</v>
      </c>
      <c r="AA224" s="308"/>
      <c r="AB224" s="309" t="s">
        <v>16</v>
      </c>
      <c r="AC224" s="310"/>
      <c r="AE224" s="302" t="s">
        <v>2</v>
      </c>
      <c r="AF224" s="304" t="s">
        <v>3</v>
      </c>
      <c r="AG224" s="305"/>
      <c r="AH224" s="304" t="s">
        <v>4</v>
      </c>
      <c r="AI224" s="305"/>
      <c r="AJ224" s="304" t="s">
        <v>5</v>
      </c>
      <c r="AK224" s="305"/>
      <c r="AL224" s="304" t="s">
        <v>6</v>
      </c>
      <c r="AM224" s="305"/>
      <c r="AN224" s="304" t="s">
        <v>7</v>
      </c>
      <c r="AO224" s="305"/>
      <c r="AP224" s="304" t="s">
        <v>8</v>
      </c>
      <c r="AQ224" s="305"/>
      <c r="AR224" s="304" t="s">
        <v>9</v>
      </c>
      <c r="AS224" s="305"/>
      <c r="AT224" s="304" t="s">
        <v>10</v>
      </c>
      <c r="AU224" s="305"/>
      <c r="AV224" s="304" t="s">
        <v>11</v>
      </c>
      <c r="AW224" s="305"/>
      <c r="AX224" s="304" t="s">
        <v>12</v>
      </c>
      <c r="AY224" s="305"/>
      <c r="AZ224" s="304" t="s">
        <v>13</v>
      </c>
      <c r="BA224" s="305"/>
      <c r="BB224" s="304" t="s">
        <v>14</v>
      </c>
      <c r="BC224" s="305"/>
      <c r="BD224" s="307" t="s">
        <v>15</v>
      </c>
      <c r="BE224" s="308"/>
      <c r="BF224" s="309" t="s">
        <v>16</v>
      </c>
      <c r="BG224" s="310"/>
      <c r="BI224" s="302" t="s">
        <v>2</v>
      </c>
      <c r="BJ224" s="304" t="s">
        <v>3</v>
      </c>
      <c r="BK224" s="305"/>
      <c r="BL224" s="304" t="s">
        <v>4</v>
      </c>
      <c r="BM224" s="305"/>
      <c r="BN224" s="304" t="s">
        <v>5</v>
      </c>
      <c r="BO224" s="305"/>
      <c r="BP224" s="304" t="s">
        <v>6</v>
      </c>
      <c r="BQ224" s="305"/>
      <c r="BR224" s="304" t="s">
        <v>7</v>
      </c>
      <c r="BS224" s="305"/>
      <c r="BT224" s="304" t="s">
        <v>8</v>
      </c>
      <c r="BU224" s="305"/>
      <c r="BV224" s="304" t="s">
        <v>9</v>
      </c>
      <c r="BW224" s="305"/>
      <c r="BX224" s="304" t="s">
        <v>10</v>
      </c>
      <c r="BY224" s="305"/>
      <c r="BZ224" s="304" t="s">
        <v>11</v>
      </c>
      <c r="CA224" s="305"/>
      <c r="CB224" s="304" t="s">
        <v>12</v>
      </c>
      <c r="CC224" s="305"/>
      <c r="CD224" s="304" t="s">
        <v>13</v>
      </c>
      <c r="CE224" s="305"/>
      <c r="CF224" s="304" t="s">
        <v>14</v>
      </c>
      <c r="CG224" s="305"/>
      <c r="CH224" s="307" t="s">
        <v>15</v>
      </c>
      <c r="CI224" s="308"/>
      <c r="CJ224" s="304" t="s">
        <v>16</v>
      </c>
      <c r="CK224" s="305"/>
    </row>
    <row r="225" spans="1:89" ht="15" thickTop="1" thickBot="1" x14ac:dyDescent="0.3">
      <c r="A225" s="303"/>
      <c r="B225" s="113" t="s">
        <v>17</v>
      </c>
      <c r="C225" s="114" t="s">
        <v>18</v>
      </c>
      <c r="D225" s="115" t="s">
        <v>17</v>
      </c>
      <c r="E225" s="116" t="s">
        <v>18</v>
      </c>
      <c r="F225" s="113" t="s">
        <v>17</v>
      </c>
      <c r="G225" s="114" t="s">
        <v>18</v>
      </c>
      <c r="H225" s="115" t="s">
        <v>17</v>
      </c>
      <c r="I225" s="116" t="s">
        <v>18</v>
      </c>
      <c r="J225" s="113" t="s">
        <v>17</v>
      </c>
      <c r="K225" s="114" t="s">
        <v>18</v>
      </c>
      <c r="L225" s="115" t="s">
        <v>17</v>
      </c>
      <c r="M225" s="113" t="s">
        <v>18</v>
      </c>
      <c r="N225" s="117" t="s">
        <v>17</v>
      </c>
      <c r="O225" s="118" t="s">
        <v>18</v>
      </c>
      <c r="P225" s="113" t="s">
        <v>17</v>
      </c>
      <c r="Q225" s="114" t="s">
        <v>18</v>
      </c>
      <c r="R225" s="115" t="s">
        <v>17</v>
      </c>
      <c r="S225" s="116" t="s">
        <v>18</v>
      </c>
      <c r="T225" s="113" t="s">
        <v>17</v>
      </c>
      <c r="U225" s="114" t="s">
        <v>18</v>
      </c>
      <c r="V225" s="115" t="s">
        <v>17</v>
      </c>
      <c r="W225" s="116" t="s">
        <v>18</v>
      </c>
      <c r="X225" s="113" t="s">
        <v>17</v>
      </c>
      <c r="Y225" s="114" t="s">
        <v>18</v>
      </c>
      <c r="Z225" s="26" t="s">
        <v>17</v>
      </c>
      <c r="AA225" s="119" t="s">
        <v>18</v>
      </c>
      <c r="AB225" s="173" t="s">
        <v>17</v>
      </c>
      <c r="AC225" s="174" t="s">
        <v>18</v>
      </c>
      <c r="AE225" s="303"/>
      <c r="AF225" s="113" t="s">
        <v>17</v>
      </c>
      <c r="AG225" s="114" t="s">
        <v>18</v>
      </c>
      <c r="AH225" s="115" t="s">
        <v>17</v>
      </c>
      <c r="AI225" s="116" t="s">
        <v>18</v>
      </c>
      <c r="AJ225" s="113" t="s">
        <v>17</v>
      </c>
      <c r="AK225" s="114" t="s">
        <v>18</v>
      </c>
      <c r="AL225" s="115" t="s">
        <v>17</v>
      </c>
      <c r="AM225" s="116" t="s">
        <v>18</v>
      </c>
      <c r="AN225" s="113" t="s">
        <v>17</v>
      </c>
      <c r="AO225" s="114" t="s">
        <v>18</v>
      </c>
      <c r="AP225" s="115" t="s">
        <v>17</v>
      </c>
      <c r="AQ225" s="113" t="s">
        <v>18</v>
      </c>
      <c r="AR225" s="117" t="s">
        <v>17</v>
      </c>
      <c r="AS225" s="118" t="s">
        <v>18</v>
      </c>
      <c r="AT225" s="113" t="s">
        <v>17</v>
      </c>
      <c r="AU225" s="114" t="s">
        <v>18</v>
      </c>
      <c r="AV225" s="115" t="s">
        <v>17</v>
      </c>
      <c r="AW225" s="116" t="s">
        <v>18</v>
      </c>
      <c r="AX225" s="113" t="s">
        <v>17</v>
      </c>
      <c r="AY225" s="114" t="s">
        <v>18</v>
      </c>
      <c r="AZ225" s="115" t="s">
        <v>17</v>
      </c>
      <c r="BA225" s="116" t="s">
        <v>18</v>
      </c>
      <c r="BB225" s="113" t="s">
        <v>17</v>
      </c>
      <c r="BC225" s="114" t="s">
        <v>18</v>
      </c>
      <c r="BD225" s="26" t="s">
        <v>17</v>
      </c>
      <c r="BE225" s="119" t="s">
        <v>18</v>
      </c>
      <c r="BF225" s="173" t="s">
        <v>17</v>
      </c>
      <c r="BG225" s="174" t="s">
        <v>18</v>
      </c>
      <c r="BI225" s="303"/>
      <c r="BJ225" s="113" t="s">
        <v>17</v>
      </c>
      <c r="BK225" s="114" t="s">
        <v>18</v>
      </c>
      <c r="BL225" s="115" t="s">
        <v>17</v>
      </c>
      <c r="BM225" s="116" t="s">
        <v>18</v>
      </c>
      <c r="BN225" s="113" t="s">
        <v>17</v>
      </c>
      <c r="BO225" s="114" t="s">
        <v>18</v>
      </c>
      <c r="BP225" s="115" t="s">
        <v>17</v>
      </c>
      <c r="BQ225" s="116" t="s">
        <v>18</v>
      </c>
      <c r="BR225" s="113" t="s">
        <v>17</v>
      </c>
      <c r="BS225" s="114" t="s">
        <v>18</v>
      </c>
      <c r="BT225" s="115" t="s">
        <v>17</v>
      </c>
      <c r="BU225" s="113" t="s">
        <v>18</v>
      </c>
      <c r="BV225" s="117" t="s">
        <v>17</v>
      </c>
      <c r="BW225" s="118" t="s">
        <v>18</v>
      </c>
      <c r="BX225" s="113" t="s">
        <v>17</v>
      </c>
      <c r="BY225" s="114" t="s">
        <v>18</v>
      </c>
      <c r="BZ225" s="115" t="s">
        <v>17</v>
      </c>
      <c r="CA225" s="116" t="s">
        <v>18</v>
      </c>
      <c r="CB225" s="113" t="s">
        <v>17</v>
      </c>
      <c r="CC225" s="114" t="s">
        <v>18</v>
      </c>
      <c r="CD225" s="115" t="s">
        <v>17</v>
      </c>
      <c r="CE225" s="116" t="s">
        <v>18</v>
      </c>
      <c r="CF225" s="113" t="s">
        <v>17</v>
      </c>
      <c r="CG225" s="114" t="s">
        <v>18</v>
      </c>
      <c r="CH225" s="26" t="s">
        <v>17</v>
      </c>
      <c r="CI225" s="119" t="s">
        <v>18</v>
      </c>
      <c r="CJ225" s="117" t="s">
        <v>17</v>
      </c>
      <c r="CK225" s="118" t="s">
        <v>18</v>
      </c>
    </row>
    <row r="226" spans="1:89" ht="13.5" thickTop="1" x14ac:dyDescent="0.2">
      <c r="A226" s="243" t="s">
        <v>19</v>
      </c>
      <c r="B226" s="123"/>
      <c r="C226" s="186"/>
      <c r="D226" s="124"/>
      <c r="E226" s="177"/>
      <c r="F226" s="123"/>
      <c r="G226" s="125"/>
      <c r="H226" s="124"/>
      <c r="I226" s="177"/>
      <c r="J226" s="123"/>
      <c r="K226" s="125"/>
      <c r="L226" s="124"/>
      <c r="M226" s="123"/>
      <c r="N226" s="176"/>
      <c r="O226" s="178"/>
      <c r="P226" s="123"/>
      <c r="Q226" s="125"/>
      <c r="R226" s="124"/>
      <c r="S226" s="177"/>
      <c r="T226" s="123"/>
      <c r="U226" s="125"/>
      <c r="V226" s="124"/>
      <c r="W226" s="177"/>
      <c r="X226" s="123"/>
      <c r="Y226" s="125"/>
      <c r="Z226" s="183"/>
      <c r="AA226" s="184"/>
      <c r="AB226" s="167">
        <f>B226+D226+F226+H226+J226+L226+N226+P226+R226+T226+V226+X226+Z226</f>
        <v>0</v>
      </c>
      <c r="AC226" s="168">
        <f>C226+E226+G226+I226+K226+M226+O226+Q226+S226+U226+W226+Y226+AA226</f>
        <v>0</v>
      </c>
      <c r="AE226" s="249" t="str">
        <f>$AE$9</f>
        <v>07:00 - 07:59</v>
      </c>
      <c r="AF226" s="123">
        <f>SUMIF($A$9:$A$32,$AE226,B$226:B$249)</f>
        <v>6280</v>
      </c>
      <c r="AG226" s="186">
        <f t="shared" ref="AG226:BE228" si="266">SUMIF($A$9:$A$32,$AE226,C$226:C$249)</f>
        <v>1186</v>
      </c>
      <c r="AH226" s="124">
        <f t="shared" si="266"/>
        <v>1784</v>
      </c>
      <c r="AI226" s="177">
        <f t="shared" si="266"/>
        <v>1348</v>
      </c>
      <c r="AJ226" s="123">
        <f t="shared" si="266"/>
        <v>942</v>
      </c>
      <c r="AK226" s="125">
        <f t="shared" si="266"/>
        <v>658</v>
      </c>
      <c r="AL226" s="124">
        <f t="shared" si="266"/>
        <v>1521</v>
      </c>
      <c r="AM226" s="177">
        <f t="shared" si="266"/>
        <v>1732</v>
      </c>
      <c r="AN226" s="123">
        <f t="shared" si="266"/>
        <v>506</v>
      </c>
      <c r="AO226" s="125">
        <f t="shared" si="266"/>
        <v>919</v>
      </c>
      <c r="AP226" s="124">
        <f t="shared" si="266"/>
        <v>522</v>
      </c>
      <c r="AQ226" s="123">
        <f t="shared" si="266"/>
        <v>2104</v>
      </c>
      <c r="AR226" s="176">
        <f t="shared" si="266"/>
        <v>1945</v>
      </c>
      <c r="AS226" s="178">
        <f t="shared" si="266"/>
        <v>2797</v>
      </c>
      <c r="AT226" s="123">
        <f t="shared" si="266"/>
        <v>1781</v>
      </c>
      <c r="AU226" s="125">
        <f t="shared" si="266"/>
        <v>1576</v>
      </c>
      <c r="AV226" s="124">
        <f t="shared" si="266"/>
        <v>1929</v>
      </c>
      <c r="AW226" s="177">
        <f t="shared" si="266"/>
        <v>1783</v>
      </c>
      <c r="AX226" s="123">
        <f t="shared" si="266"/>
        <v>400</v>
      </c>
      <c r="AY226" s="125">
        <f t="shared" si="266"/>
        <v>1741</v>
      </c>
      <c r="AZ226" s="124">
        <f t="shared" si="266"/>
        <v>1271</v>
      </c>
      <c r="BA226" s="177">
        <f t="shared" si="266"/>
        <v>2750</v>
      </c>
      <c r="BB226" s="123">
        <f t="shared" si="266"/>
        <v>1567</v>
      </c>
      <c r="BC226" s="125">
        <f t="shared" si="266"/>
        <v>1772</v>
      </c>
      <c r="BD226" s="183">
        <f t="shared" si="266"/>
        <v>5322</v>
      </c>
      <c r="BE226" s="184">
        <f t="shared" si="266"/>
        <v>2450</v>
      </c>
      <c r="BF226" s="167">
        <f>AF226+AH226+AJ226+AL226+AN226+AP226+AR226+AT226+AV226+AX226+AZ226+BB226+BD226</f>
        <v>25770</v>
      </c>
      <c r="BG226" s="168">
        <f>AG226+AI226+AK226+AM226+AO226+AQ226+AS226+AU226+AW226+AY226+BA226+BC226+BE226</f>
        <v>22816</v>
      </c>
      <c r="BI226" s="122" t="s">
        <v>19</v>
      </c>
      <c r="BJ226" s="126">
        <f t="shared" ref="BJ226:CK226" si="267">B226/B250</f>
        <v>0</v>
      </c>
      <c r="BK226" s="127">
        <f t="shared" si="267"/>
        <v>0</v>
      </c>
      <c r="BL226" s="128">
        <f t="shared" si="267"/>
        <v>0</v>
      </c>
      <c r="BM226" s="129">
        <f t="shared" si="267"/>
        <v>0</v>
      </c>
      <c r="BN226" s="126">
        <f t="shared" si="267"/>
        <v>0</v>
      </c>
      <c r="BO226" s="127">
        <f t="shared" si="267"/>
        <v>0</v>
      </c>
      <c r="BP226" s="128">
        <f t="shared" si="267"/>
        <v>0</v>
      </c>
      <c r="BQ226" s="129">
        <f t="shared" si="267"/>
        <v>0</v>
      </c>
      <c r="BR226" s="126">
        <f t="shared" si="267"/>
        <v>0</v>
      </c>
      <c r="BS226" s="127">
        <f t="shared" si="267"/>
        <v>0</v>
      </c>
      <c r="BT226" s="128">
        <f t="shared" si="267"/>
        <v>0</v>
      </c>
      <c r="BU226" s="126">
        <f t="shared" si="267"/>
        <v>0</v>
      </c>
      <c r="BV226" s="130">
        <f t="shared" si="267"/>
        <v>0</v>
      </c>
      <c r="BW226" s="131">
        <f t="shared" si="267"/>
        <v>0</v>
      </c>
      <c r="BX226" s="126">
        <f t="shared" si="267"/>
        <v>0</v>
      </c>
      <c r="BY226" s="127">
        <f t="shared" si="267"/>
        <v>0</v>
      </c>
      <c r="BZ226" s="128">
        <f t="shared" si="267"/>
        <v>0</v>
      </c>
      <c r="CA226" s="129">
        <f t="shared" si="267"/>
        <v>0</v>
      </c>
      <c r="CB226" s="126">
        <f t="shared" si="267"/>
        <v>0</v>
      </c>
      <c r="CC226" s="127">
        <f t="shared" si="267"/>
        <v>0</v>
      </c>
      <c r="CD226" s="128">
        <f t="shared" si="267"/>
        <v>0</v>
      </c>
      <c r="CE226" s="129">
        <f t="shared" si="267"/>
        <v>0</v>
      </c>
      <c r="CF226" s="126">
        <f t="shared" si="267"/>
        <v>0</v>
      </c>
      <c r="CG226" s="127">
        <f t="shared" si="267"/>
        <v>0</v>
      </c>
      <c r="CH226" s="128">
        <f t="shared" si="267"/>
        <v>0</v>
      </c>
      <c r="CI226" s="126">
        <f t="shared" si="267"/>
        <v>0</v>
      </c>
      <c r="CJ226" s="132">
        <f t="shared" si="267"/>
        <v>0</v>
      </c>
      <c r="CK226" s="133">
        <f t="shared" si="267"/>
        <v>0</v>
      </c>
    </row>
    <row r="227" spans="1:89" x14ac:dyDescent="0.2">
      <c r="A227" s="244" t="s">
        <v>21</v>
      </c>
      <c r="B227" s="189">
        <v>705</v>
      </c>
      <c r="C227" s="190">
        <v>0</v>
      </c>
      <c r="D227" s="191">
        <v>202</v>
      </c>
      <c r="E227" s="192">
        <v>1</v>
      </c>
      <c r="F227" s="189">
        <v>94</v>
      </c>
      <c r="G227" s="193">
        <v>0</v>
      </c>
      <c r="H227" s="191">
        <v>312</v>
      </c>
      <c r="I227" s="192">
        <v>2</v>
      </c>
      <c r="J227" s="189">
        <v>8</v>
      </c>
      <c r="K227" s="193">
        <v>3</v>
      </c>
      <c r="L227" s="191">
        <v>13</v>
      </c>
      <c r="M227" s="189">
        <v>30</v>
      </c>
      <c r="N227" s="194">
        <v>65</v>
      </c>
      <c r="O227" s="195">
        <v>22</v>
      </c>
      <c r="P227" s="189">
        <v>19</v>
      </c>
      <c r="Q227" s="193">
        <v>16</v>
      </c>
      <c r="R227" s="191">
        <v>12</v>
      </c>
      <c r="S227" s="192">
        <v>20</v>
      </c>
      <c r="T227" s="189">
        <v>0</v>
      </c>
      <c r="U227" s="193">
        <v>6</v>
      </c>
      <c r="V227" s="191">
        <v>4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69">
        <f>B227+D227+F227+H227+J227+L227+N227+P227+R227+T227+V227+X227+Z227</f>
        <v>1434</v>
      </c>
      <c r="AC227" s="170">
        <f t="shared" ref="AC227:AC246" si="268">C227+E227+G227+I227+K227+M227+O227+Q227+S227+U227+W227+Y227+AA227</f>
        <v>100</v>
      </c>
      <c r="AE227" s="250" t="str">
        <f>$AE$10</f>
        <v>08:00 - 08:59</v>
      </c>
      <c r="AF227" s="123">
        <f>SUMIF($A$9:$A$32,$AE227,B$226:B$249)</f>
        <v>5701</v>
      </c>
      <c r="AG227" s="190">
        <f t="shared" si="266"/>
        <v>1117</v>
      </c>
      <c r="AH227" s="191">
        <f t="shared" si="266"/>
        <v>1254</v>
      </c>
      <c r="AI227" s="192">
        <f t="shared" si="266"/>
        <v>1515</v>
      </c>
      <c r="AJ227" s="189">
        <f t="shared" si="266"/>
        <v>784</v>
      </c>
      <c r="AK227" s="193">
        <f t="shared" si="266"/>
        <v>771</v>
      </c>
      <c r="AL227" s="191">
        <f t="shared" si="266"/>
        <v>1652</v>
      </c>
      <c r="AM227" s="192">
        <f t="shared" si="266"/>
        <v>2192</v>
      </c>
      <c r="AN227" s="189">
        <f t="shared" si="266"/>
        <v>396</v>
      </c>
      <c r="AO227" s="193">
        <f t="shared" si="266"/>
        <v>1124</v>
      </c>
      <c r="AP227" s="191">
        <f t="shared" si="266"/>
        <v>526</v>
      </c>
      <c r="AQ227" s="189">
        <f t="shared" si="266"/>
        <v>3066</v>
      </c>
      <c r="AR227" s="194">
        <f t="shared" si="266"/>
        <v>1843</v>
      </c>
      <c r="AS227" s="195">
        <f t="shared" si="266"/>
        <v>3446</v>
      </c>
      <c r="AT227" s="189">
        <f t="shared" si="266"/>
        <v>1443</v>
      </c>
      <c r="AU227" s="193">
        <f t="shared" si="266"/>
        <v>1607</v>
      </c>
      <c r="AV227" s="191">
        <f t="shared" si="266"/>
        <v>1855</v>
      </c>
      <c r="AW227" s="192">
        <f t="shared" si="266"/>
        <v>1300</v>
      </c>
      <c r="AX227" s="189">
        <f t="shared" si="266"/>
        <v>333</v>
      </c>
      <c r="AY227" s="193">
        <f t="shared" si="266"/>
        <v>1700</v>
      </c>
      <c r="AZ227" s="191">
        <f t="shared" si="266"/>
        <v>949</v>
      </c>
      <c r="BA227" s="192">
        <f t="shared" si="266"/>
        <v>2494</v>
      </c>
      <c r="BB227" s="189">
        <f t="shared" si="266"/>
        <v>1491</v>
      </c>
      <c r="BC227" s="193">
        <f t="shared" si="266"/>
        <v>1761</v>
      </c>
      <c r="BD227" s="191">
        <f t="shared" si="266"/>
        <v>4948</v>
      </c>
      <c r="BE227" s="189">
        <f t="shared" si="266"/>
        <v>2946</v>
      </c>
      <c r="BF227" s="169">
        <f>SUM(AF227,AH227,AJ227,AL227,AN227,AP227,AR227,AT227,AV227,AX227,AZ227,BB227,BD227)</f>
        <v>23175</v>
      </c>
      <c r="BG227" s="170">
        <f>SUM(AG227,AI227,AK227,AM227,AO227,AQ227,AS227,AU227,AW227,AY227,BA227,BC227,BE227)</f>
        <v>25039</v>
      </c>
      <c r="BI227" s="134" t="s">
        <v>21</v>
      </c>
      <c r="BJ227" s="126">
        <f t="shared" ref="BJ227:CK227" si="269">B227/B250</f>
        <v>1.1506259078520018E-2</v>
      </c>
      <c r="BK227" s="127">
        <f t="shared" si="269"/>
        <v>0</v>
      </c>
      <c r="BL227" s="128">
        <f t="shared" si="269"/>
        <v>7.8810815028676207E-3</v>
      </c>
      <c r="BM227" s="129">
        <f t="shared" si="269"/>
        <v>4.5731010198015277E-5</v>
      </c>
      <c r="BN227" s="126">
        <f t="shared" si="269"/>
        <v>6.9815805109922757E-3</v>
      </c>
      <c r="BO227" s="127">
        <f t="shared" si="269"/>
        <v>0</v>
      </c>
      <c r="BP227" s="128">
        <f t="shared" si="269"/>
        <v>9.8140983297159579E-3</v>
      </c>
      <c r="BQ227" s="129">
        <f t="shared" si="269"/>
        <v>4.6411250087021093E-5</v>
      </c>
      <c r="BR227" s="126">
        <f t="shared" si="269"/>
        <v>1.1278725504018047E-3</v>
      </c>
      <c r="BS227" s="127">
        <f t="shared" si="269"/>
        <v>3.5829451809387314E-4</v>
      </c>
      <c r="BT227" s="128">
        <f t="shared" si="269"/>
        <v>9.6754986603155696E-4</v>
      </c>
      <c r="BU227" s="126">
        <f t="shared" si="269"/>
        <v>1.2454851164528584E-3</v>
      </c>
      <c r="BV227" s="130">
        <f t="shared" si="269"/>
        <v>2.2656767402140193E-3</v>
      </c>
      <c r="BW227" s="131">
        <f t="shared" si="269"/>
        <v>5.770491803278689E-4</v>
      </c>
      <c r="BX227" s="126">
        <f t="shared" si="269"/>
        <v>1.0445873879817472E-3</v>
      </c>
      <c r="BY227" s="127">
        <f t="shared" si="269"/>
        <v>7.2264125378257535E-4</v>
      </c>
      <c r="BZ227" s="128">
        <f t="shared" si="269"/>
        <v>5.3231601827618332E-4</v>
      </c>
      <c r="CA227" s="129">
        <f t="shared" si="269"/>
        <v>8.0112157019827761E-4</v>
      </c>
      <c r="CB227" s="126">
        <f t="shared" si="269"/>
        <v>0</v>
      </c>
      <c r="CC227" s="127">
        <f t="shared" si="269"/>
        <v>4.7408343868520858E-4</v>
      </c>
      <c r="CD227" s="128">
        <f t="shared" si="269"/>
        <v>1.4826346417584046E-4</v>
      </c>
      <c r="CE227" s="129">
        <f t="shared" si="269"/>
        <v>0</v>
      </c>
      <c r="CF227" s="126">
        <f t="shared" si="269"/>
        <v>0</v>
      </c>
      <c r="CG227" s="127">
        <f t="shared" si="269"/>
        <v>0</v>
      </c>
      <c r="CH227" s="128">
        <f t="shared" si="269"/>
        <v>0</v>
      </c>
      <c r="CI227" s="126">
        <f t="shared" si="269"/>
        <v>0</v>
      </c>
      <c r="CJ227" s="132">
        <f t="shared" si="269"/>
        <v>4.1684228885368367E-3</v>
      </c>
      <c r="CK227" s="133">
        <f t="shared" si="269"/>
        <v>2.9105641837613803E-4</v>
      </c>
    </row>
    <row r="228" spans="1:89" ht="13.5" thickBot="1" x14ac:dyDescent="0.25">
      <c r="A228" s="245" t="s">
        <v>23</v>
      </c>
      <c r="B228" s="196">
        <v>3683</v>
      </c>
      <c r="C228" s="197">
        <v>48</v>
      </c>
      <c r="D228" s="198">
        <v>1261</v>
      </c>
      <c r="E228" s="199">
        <v>54</v>
      </c>
      <c r="F228" s="196">
        <v>447</v>
      </c>
      <c r="G228" s="200">
        <v>31</v>
      </c>
      <c r="H228" s="198">
        <v>1327</v>
      </c>
      <c r="I228" s="199">
        <v>266</v>
      </c>
      <c r="J228" s="196">
        <v>91</v>
      </c>
      <c r="K228" s="200">
        <v>81</v>
      </c>
      <c r="L228" s="198">
        <v>74</v>
      </c>
      <c r="M228" s="196">
        <v>452</v>
      </c>
      <c r="N228" s="201">
        <v>477</v>
      </c>
      <c r="O228" s="202">
        <v>748</v>
      </c>
      <c r="P228" s="196">
        <v>339</v>
      </c>
      <c r="Q228" s="200">
        <v>442</v>
      </c>
      <c r="R228" s="198">
        <v>440</v>
      </c>
      <c r="S228" s="199">
        <v>561</v>
      </c>
      <c r="T228" s="196">
        <v>75</v>
      </c>
      <c r="U228" s="200">
        <v>351</v>
      </c>
      <c r="V228" s="198">
        <v>218</v>
      </c>
      <c r="W228" s="199">
        <v>882</v>
      </c>
      <c r="X228" s="196">
        <v>379</v>
      </c>
      <c r="Y228" s="200">
        <v>495</v>
      </c>
      <c r="Z228" s="198">
        <v>1473</v>
      </c>
      <c r="AA228" s="196">
        <v>689</v>
      </c>
      <c r="AB228" s="169">
        <f>B228+D228+F228+H228+J228+L228+N228+P228+R228+T228+V228+X228+Z228</f>
        <v>10284</v>
      </c>
      <c r="AC228" s="170">
        <f t="shared" si="268"/>
        <v>5100</v>
      </c>
      <c r="AE228" s="249" t="str">
        <f>$AE$11</f>
        <v>09:00 - 09:59</v>
      </c>
      <c r="AF228" s="123">
        <f>SUMIF($A$9:$A$32,$AE228,B$226:B$249)</f>
        <v>5090</v>
      </c>
      <c r="AG228" s="197">
        <f t="shared" si="266"/>
        <v>1192</v>
      </c>
      <c r="AH228" s="198">
        <f t="shared" si="266"/>
        <v>1817</v>
      </c>
      <c r="AI228" s="199">
        <f t="shared" si="266"/>
        <v>1329</v>
      </c>
      <c r="AJ228" s="196">
        <f t="shared" si="266"/>
        <v>893</v>
      </c>
      <c r="AK228" s="200">
        <f t="shared" si="266"/>
        <v>687</v>
      </c>
      <c r="AL228" s="198">
        <f t="shared" si="266"/>
        <v>1723</v>
      </c>
      <c r="AM228" s="199">
        <f t="shared" si="266"/>
        <v>1919</v>
      </c>
      <c r="AN228" s="196">
        <f t="shared" si="266"/>
        <v>332</v>
      </c>
      <c r="AO228" s="200">
        <f t="shared" si="266"/>
        <v>1032</v>
      </c>
      <c r="AP228" s="198">
        <f t="shared" si="266"/>
        <v>577</v>
      </c>
      <c r="AQ228" s="196">
        <f t="shared" si="266"/>
        <v>2433</v>
      </c>
      <c r="AR228" s="201">
        <f t="shared" si="266"/>
        <v>1639</v>
      </c>
      <c r="AS228" s="202">
        <f t="shared" si="266"/>
        <v>3402</v>
      </c>
      <c r="AT228" s="196">
        <f t="shared" si="266"/>
        <v>1042</v>
      </c>
      <c r="AU228" s="200">
        <f t="shared" si="266"/>
        <v>1700</v>
      </c>
      <c r="AV228" s="198">
        <f t="shared" si="266"/>
        <v>1552</v>
      </c>
      <c r="AW228" s="199">
        <f t="shared" si="266"/>
        <v>1394</v>
      </c>
      <c r="AX228" s="196">
        <f t="shared" si="266"/>
        <v>391</v>
      </c>
      <c r="AY228" s="200">
        <f t="shared" si="266"/>
        <v>1156</v>
      </c>
      <c r="AZ228" s="198">
        <f t="shared" si="266"/>
        <v>874</v>
      </c>
      <c r="BA228" s="199">
        <f t="shared" si="266"/>
        <v>2616</v>
      </c>
      <c r="BB228" s="196">
        <f t="shared" si="266"/>
        <v>1248</v>
      </c>
      <c r="BC228" s="200">
        <f t="shared" si="266"/>
        <v>1480</v>
      </c>
      <c r="BD228" s="198">
        <f t="shared" si="266"/>
        <v>4343</v>
      </c>
      <c r="BE228" s="196">
        <f t="shared" si="266"/>
        <v>2806</v>
      </c>
      <c r="BF228" s="169">
        <f>SUM(AF228,AH228,AJ228,AL228,AN228,AP228,AR228,AT228,AV228,AX228,AZ228,BB228,BD228)</f>
        <v>21521</v>
      </c>
      <c r="BG228" s="170">
        <f>SUM(AG228,AI228,AK228,AM228,AO228,AQ228,AS228,AU228,AW228,AY228,BA228,BC228,BE228)</f>
        <v>23146</v>
      </c>
      <c r="BI228" s="143" t="s">
        <v>23</v>
      </c>
      <c r="BJ228" s="126">
        <f t="shared" ref="BJ228:CK228" si="270">B228/B250</f>
        <v>6.0110003100977624E-2</v>
      </c>
      <c r="BK228" s="127">
        <f t="shared" si="270"/>
        <v>1.283834385364288E-3</v>
      </c>
      <c r="BL228" s="128">
        <f t="shared" si="270"/>
        <v>4.9198236510475599E-2</v>
      </c>
      <c r="BM228" s="129">
        <f t="shared" si="270"/>
        <v>2.4694745506928248E-3</v>
      </c>
      <c r="BN228" s="126">
        <f t="shared" si="270"/>
        <v>3.3199643493761144E-2</v>
      </c>
      <c r="BO228" s="127">
        <f t="shared" si="270"/>
        <v>3.4976870134266051E-3</v>
      </c>
      <c r="BP228" s="128">
        <f t="shared" si="270"/>
        <v>4.1741373344657294E-2</v>
      </c>
      <c r="BQ228" s="129">
        <f t="shared" si="270"/>
        <v>6.1726962615738052E-3</v>
      </c>
      <c r="BR228" s="126">
        <f t="shared" si="270"/>
        <v>1.2829550260820527E-2</v>
      </c>
      <c r="BS228" s="127">
        <f t="shared" si="270"/>
        <v>9.6739519885345755E-3</v>
      </c>
      <c r="BT228" s="128">
        <f t="shared" si="270"/>
        <v>5.5075915451027095E-3</v>
      </c>
      <c r="BU228" s="126">
        <f t="shared" si="270"/>
        <v>1.8765309087889735E-2</v>
      </c>
      <c r="BV228" s="130">
        <f t="shared" si="270"/>
        <v>1.6626581616647495E-2</v>
      </c>
      <c r="BW228" s="131">
        <f t="shared" si="270"/>
        <v>1.9619672131147542E-2</v>
      </c>
      <c r="BX228" s="126">
        <f t="shared" si="270"/>
        <v>1.8637638132937489E-2</v>
      </c>
      <c r="BY228" s="127">
        <f t="shared" si="270"/>
        <v>1.9962964635743641E-2</v>
      </c>
      <c r="BZ228" s="128">
        <f t="shared" si="270"/>
        <v>1.9518254003460054E-2</v>
      </c>
      <c r="CA228" s="129">
        <f t="shared" si="270"/>
        <v>2.2471460044061687E-2</v>
      </c>
      <c r="CB228" s="126">
        <f t="shared" si="270"/>
        <v>7.6328109098310606E-3</v>
      </c>
      <c r="CC228" s="127">
        <f t="shared" si="270"/>
        <v>2.7733881163084704E-2</v>
      </c>
      <c r="CD228" s="128">
        <f t="shared" si="270"/>
        <v>8.080358797583306E-3</v>
      </c>
      <c r="CE228" s="129">
        <f t="shared" si="270"/>
        <v>2.7411735454997515E-2</v>
      </c>
      <c r="CF228" s="126">
        <f t="shared" si="270"/>
        <v>1.479255298388041E-2</v>
      </c>
      <c r="CG228" s="127">
        <f t="shared" si="270"/>
        <v>2.9522275899087493E-2</v>
      </c>
      <c r="CH228" s="128">
        <f t="shared" si="270"/>
        <v>2.4763794088968092E-2</v>
      </c>
      <c r="CI228" s="126">
        <f t="shared" si="270"/>
        <v>1.2981629769194536E-2</v>
      </c>
      <c r="CJ228" s="132">
        <f t="shared" si="270"/>
        <v>2.9894045317791374E-2</v>
      </c>
      <c r="CK228" s="133">
        <f t="shared" si="270"/>
        <v>1.484387733718304E-2</v>
      </c>
    </row>
    <row r="229" spans="1:89" ht="14.25" thickTop="1" thickBot="1" x14ac:dyDescent="0.25">
      <c r="A229" s="244" t="s">
        <v>25</v>
      </c>
      <c r="B229" s="189">
        <v>6077</v>
      </c>
      <c r="C229" s="190">
        <v>567</v>
      </c>
      <c r="D229" s="191">
        <v>2118</v>
      </c>
      <c r="E229" s="192">
        <v>816</v>
      </c>
      <c r="F229" s="189">
        <v>883</v>
      </c>
      <c r="G229" s="193">
        <v>332</v>
      </c>
      <c r="H229" s="191">
        <v>1435</v>
      </c>
      <c r="I229" s="192">
        <v>1087</v>
      </c>
      <c r="J229" s="189">
        <v>238</v>
      </c>
      <c r="K229" s="193">
        <v>386</v>
      </c>
      <c r="L229" s="191">
        <v>333</v>
      </c>
      <c r="M229" s="189">
        <v>1201</v>
      </c>
      <c r="N229" s="194">
        <v>1194</v>
      </c>
      <c r="O229" s="195">
        <v>1956</v>
      </c>
      <c r="P229" s="189">
        <v>1105</v>
      </c>
      <c r="Q229" s="193">
        <v>1081</v>
      </c>
      <c r="R229" s="191">
        <v>1270</v>
      </c>
      <c r="S229" s="192">
        <v>1258</v>
      </c>
      <c r="T229" s="189">
        <v>277</v>
      </c>
      <c r="U229" s="193">
        <v>1159</v>
      </c>
      <c r="V229" s="191">
        <v>864</v>
      </c>
      <c r="W229" s="192">
        <v>2215</v>
      </c>
      <c r="X229" s="189">
        <v>1215</v>
      </c>
      <c r="Y229" s="193">
        <v>1368</v>
      </c>
      <c r="Z229" s="191">
        <v>3111</v>
      </c>
      <c r="AA229" s="189">
        <v>1835</v>
      </c>
      <c r="AB229" s="169">
        <f>B229+D229+F229+H229+J229+L229+N229+P229+R229+T229+V229+X229+Z229</f>
        <v>20120</v>
      </c>
      <c r="AC229" s="170">
        <f t="shared" si="268"/>
        <v>15261</v>
      </c>
      <c r="AE229" s="299" t="s">
        <v>26</v>
      </c>
      <c r="AF229" s="18">
        <f t="shared" ref="AF229:BG229" si="271">SUM(AF226:AF228)</f>
        <v>17071</v>
      </c>
      <c r="AG229" s="19">
        <f t="shared" si="271"/>
        <v>3495</v>
      </c>
      <c r="AH229" s="18">
        <f t="shared" si="271"/>
        <v>4855</v>
      </c>
      <c r="AI229" s="19">
        <f t="shared" si="271"/>
        <v>4192</v>
      </c>
      <c r="AJ229" s="18">
        <f t="shared" si="271"/>
        <v>2619</v>
      </c>
      <c r="AK229" s="19">
        <f t="shared" si="271"/>
        <v>2116</v>
      </c>
      <c r="AL229" s="18">
        <f t="shared" si="271"/>
        <v>4896</v>
      </c>
      <c r="AM229" s="19">
        <f t="shared" si="271"/>
        <v>5843</v>
      </c>
      <c r="AN229" s="18">
        <f t="shared" si="271"/>
        <v>1234</v>
      </c>
      <c r="AO229" s="19">
        <f t="shared" si="271"/>
        <v>3075</v>
      </c>
      <c r="AP229" s="18">
        <f t="shared" si="271"/>
        <v>1625</v>
      </c>
      <c r="AQ229" s="19">
        <f t="shared" si="271"/>
        <v>7603</v>
      </c>
      <c r="AR229" s="18">
        <f t="shared" si="271"/>
        <v>5427</v>
      </c>
      <c r="AS229" s="19">
        <f t="shared" si="271"/>
        <v>9645</v>
      </c>
      <c r="AT229" s="18">
        <f t="shared" si="271"/>
        <v>4266</v>
      </c>
      <c r="AU229" s="19">
        <f t="shared" si="271"/>
        <v>4883</v>
      </c>
      <c r="AV229" s="18">
        <f t="shared" si="271"/>
        <v>5336</v>
      </c>
      <c r="AW229" s="19">
        <f t="shared" si="271"/>
        <v>4477</v>
      </c>
      <c r="AX229" s="18">
        <f t="shared" si="271"/>
        <v>1124</v>
      </c>
      <c r="AY229" s="19">
        <f t="shared" si="271"/>
        <v>4597</v>
      </c>
      <c r="AZ229" s="18">
        <f t="shared" si="271"/>
        <v>3094</v>
      </c>
      <c r="BA229" s="19">
        <f t="shared" si="271"/>
        <v>7860</v>
      </c>
      <c r="BB229" s="18">
        <f t="shared" si="271"/>
        <v>4306</v>
      </c>
      <c r="BC229" s="19">
        <f t="shared" si="271"/>
        <v>5013</v>
      </c>
      <c r="BD229" s="18">
        <f t="shared" si="271"/>
        <v>14613</v>
      </c>
      <c r="BE229" s="19">
        <f t="shared" si="271"/>
        <v>8202</v>
      </c>
      <c r="BF229" s="171">
        <f t="shared" si="271"/>
        <v>70466</v>
      </c>
      <c r="BG229" s="172">
        <f t="shared" si="271"/>
        <v>71001</v>
      </c>
      <c r="BI229" s="134" t="s">
        <v>25</v>
      </c>
      <c r="BJ229" s="126">
        <f t="shared" ref="BJ229:CK229" si="272">B229/B250</f>
        <v>9.9182321163356235E-2</v>
      </c>
      <c r="BK229" s="127">
        <f t="shared" si="272"/>
        <v>1.5165293677115652E-2</v>
      </c>
      <c r="BL229" s="128">
        <f t="shared" si="272"/>
        <v>8.2634310015215956E-2</v>
      </c>
      <c r="BM229" s="129">
        <f t="shared" si="272"/>
        <v>3.7316504321580464E-2</v>
      </c>
      <c r="BN229" s="126">
        <f t="shared" si="272"/>
        <v>6.5582293523469989E-2</v>
      </c>
      <c r="BO229" s="127">
        <f t="shared" si="272"/>
        <v>3.7459099627665575E-2</v>
      </c>
      <c r="BP229" s="128">
        <f t="shared" si="272"/>
        <v>4.5138561228020506E-2</v>
      </c>
      <c r="BQ229" s="129">
        <f t="shared" si="272"/>
        <v>2.5224514422295966E-2</v>
      </c>
      <c r="BR229" s="126">
        <f t="shared" si="272"/>
        <v>3.3554208374453685E-2</v>
      </c>
      <c r="BS229" s="127">
        <f t="shared" si="272"/>
        <v>4.6100561328078347E-2</v>
      </c>
      <c r="BT229" s="128">
        <f t="shared" si="272"/>
        <v>2.4784161952962191E-2</v>
      </c>
      <c r="BU229" s="126">
        <f t="shared" si="272"/>
        <v>4.9860920828662766E-2</v>
      </c>
      <c r="BV229" s="130">
        <f t="shared" si="272"/>
        <v>4.1618738889469833E-2</v>
      </c>
      <c r="BW229" s="131">
        <f t="shared" si="272"/>
        <v>5.1304918032786882E-2</v>
      </c>
      <c r="BX229" s="126">
        <f t="shared" si="272"/>
        <v>6.0751003353675295E-2</v>
      </c>
      <c r="BY229" s="127">
        <f t="shared" si="272"/>
        <v>4.8823449708685247E-2</v>
      </c>
      <c r="BZ229" s="128">
        <f t="shared" si="272"/>
        <v>5.6336778600896066E-2</v>
      </c>
      <c r="CA229" s="129">
        <f t="shared" si="272"/>
        <v>5.039054676547166E-2</v>
      </c>
      <c r="CB229" s="126">
        <f t="shared" si="272"/>
        <v>2.8190514960309384E-2</v>
      </c>
      <c r="CC229" s="127">
        <f t="shared" si="272"/>
        <v>9.1577117572692796E-2</v>
      </c>
      <c r="CD229" s="128">
        <f t="shared" si="272"/>
        <v>3.2024908261981538E-2</v>
      </c>
      <c r="CE229" s="129">
        <f t="shared" si="272"/>
        <v>6.8840129288910992E-2</v>
      </c>
      <c r="CF229" s="126">
        <f t="shared" si="272"/>
        <v>4.7422036610592876E-2</v>
      </c>
      <c r="CG229" s="127">
        <f t="shared" si="272"/>
        <v>8.1588835212023619E-2</v>
      </c>
      <c r="CH229" s="128">
        <f t="shared" si="272"/>
        <v>5.2301536599307356E-2</v>
      </c>
      <c r="CI229" s="126">
        <f t="shared" si="272"/>
        <v>3.4573716439001416E-2</v>
      </c>
      <c r="CJ229" s="132">
        <f t="shared" si="272"/>
        <v>5.8485821839163989E-2</v>
      </c>
      <c r="CK229" s="133">
        <f t="shared" si="272"/>
        <v>4.4418120008382425E-2</v>
      </c>
    </row>
    <row r="230" spans="1:89" ht="13.5" thickTop="1" x14ac:dyDescent="0.2">
      <c r="A230" s="245" t="s">
        <v>20</v>
      </c>
      <c r="B230" s="196">
        <v>6280</v>
      </c>
      <c r="C230" s="197">
        <v>1186</v>
      </c>
      <c r="D230" s="198">
        <v>1784</v>
      </c>
      <c r="E230" s="199">
        <v>1348</v>
      </c>
      <c r="F230" s="196">
        <v>942</v>
      </c>
      <c r="G230" s="200">
        <v>658</v>
      </c>
      <c r="H230" s="198">
        <v>1521</v>
      </c>
      <c r="I230" s="199">
        <v>1732</v>
      </c>
      <c r="J230" s="196">
        <v>506</v>
      </c>
      <c r="K230" s="200">
        <v>919</v>
      </c>
      <c r="L230" s="198">
        <v>522</v>
      </c>
      <c r="M230" s="196">
        <v>2104</v>
      </c>
      <c r="N230" s="201">
        <v>1945</v>
      </c>
      <c r="O230" s="202">
        <v>2797</v>
      </c>
      <c r="P230" s="196">
        <v>1781</v>
      </c>
      <c r="Q230" s="200">
        <v>1576</v>
      </c>
      <c r="R230" s="198">
        <v>1929</v>
      </c>
      <c r="S230" s="199">
        <v>1783</v>
      </c>
      <c r="T230" s="196">
        <v>400</v>
      </c>
      <c r="U230" s="200">
        <v>1741</v>
      </c>
      <c r="V230" s="198">
        <v>1271</v>
      </c>
      <c r="W230" s="199">
        <v>2750</v>
      </c>
      <c r="X230" s="196">
        <v>1567</v>
      </c>
      <c r="Y230" s="200">
        <v>1772</v>
      </c>
      <c r="Z230" s="198">
        <v>5322</v>
      </c>
      <c r="AA230" s="196">
        <v>2450</v>
      </c>
      <c r="AB230" s="169">
        <f t="shared" ref="AB230:AB246" si="273">B230+D230+F230+H230+J230+L230+N230+P230+R230+T230+V230+X230+Z230</f>
        <v>25770</v>
      </c>
      <c r="AC230" s="170">
        <f t="shared" si="268"/>
        <v>22816</v>
      </c>
      <c r="BI230" s="143" t="s">
        <v>20</v>
      </c>
      <c r="BJ230" s="126">
        <f t="shared" ref="BJ230:CK230" si="274">B230/B250</f>
        <v>0.10249547094057547</v>
      </c>
      <c r="BK230" s="127">
        <f t="shared" si="274"/>
        <v>3.1721407938375946E-2</v>
      </c>
      <c r="BL230" s="128">
        <f t="shared" si="274"/>
        <v>6.9603214857009085E-2</v>
      </c>
      <c r="BM230" s="129">
        <f t="shared" si="274"/>
        <v>6.1645401746924587E-2</v>
      </c>
      <c r="BN230" s="126">
        <f t="shared" si="274"/>
        <v>6.9964349376114079E-2</v>
      </c>
      <c r="BO230" s="127">
        <f t="shared" si="274"/>
        <v>7.4241227575313096E-2</v>
      </c>
      <c r="BP230" s="128">
        <f t="shared" si="274"/>
        <v>4.7843729357365292E-2</v>
      </c>
      <c r="BQ230" s="129">
        <f t="shared" si="274"/>
        <v>4.0192142575360267E-2</v>
      </c>
      <c r="BR230" s="126">
        <f t="shared" si="274"/>
        <v>7.1337938812914142E-2</v>
      </c>
      <c r="BS230" s="127">
        <f t="shared" si="274"/>
        <v>0.10975755404275649</v>
      </c>
      <c r="BT230" s="128">
        <f t="shared" si="274"/>
        <v>3.8850848466805595E-2</v>
      </c>
      <c r="BU230" s="126">
        <f t="shared" si="274"/>
        <v>8.7350022833893801E-2</v>
      </c>
      <c r="BV230" s="130">
        <f t="shared" si="274"/>
        <v>6.7796019380250275E-2</v>
      </c>
      <c r="BW230" s="131">
        <f t="shared" si="274"/>
        <v>7.3363934426229502E-2</v>
      </c>
      <c r="BX230" s="126">
        <f t="shared" si="274"/>
        <v>9.7916323052394311E-2</v>
      </c>
      <c r="BY230" s="127">
        <f t="shared" si="274"/>
        <v>7.1180163497583673E-2</v>
      </c>
      <c r="BZ230" s="128">
        <f t="shared" si="274"/>
        <v>8.5569799937896471E-2</v>
      </c>
      <c r="CA230" s="129">
        <f t="shared" si="274"/>
        <v>7.1419987983176447E-2</v>
      </c>
      <c r="CB230" s="126">
        <f t="shared" si="274"/>
        <v>4.0708324852432323E-2</v>
      </c>
      <c r="CC230" s="127">
        <f t="shared" si="274"/>
        <v>0.13756321112515804</v>
      </c>
      <c r="CD230" s="128">
        <f t="shared" si="274"/>
        <v>4.711071574187331E-2</v>
      </c>
      <c r="CE230" s="129">
        <f t="shared" si="274"/>
        <v>8.5467429139731474E-2</v>
      </c>
      <c r="CF230" s="126">
        <f t="shared" si="274"/>
        <v>6.1160766558682328E-2</v>
      </c>
      <c r="CG230" s="127">
        <f t="shared" si="274"/>
        <v>0.105683783622592</v>
      </c>
      <c r="CH230" s="128">
        <f t="shared" si="274"/>
        <v>8.9472445445681045E-2</v>
      </c>
      <c r="CI230" s="126">
        <f t="shared" si="274"/>
        <v>4.6161092793217146E-2</v>
      </c>
      <c r="CJ230" s="132">
        <f t="shared" si="274"/>
        <v>7.4909524293998803E-2</v>
      </c>
      <c r="CK230" s="133">
        <f t="shared" si="274"/>
        <v>6.6407432416699649E-2</v>
      </c>
    </row>
    <row r="231" spans="1:89" ht="13.5" thickBot="1" x14ac:dyDescent="0.25">
      <c r="A231" s="244" t="s">
        <v>22</v>
      </c>
      <c r="B231" s="189">
        <v>5701</v>
      </c>
      <c r="C231" s="190">
        <v>1117</v>
      </c>
      <c r="D231" s="191">
        <v>1254</v>
      </c>
      <c r="E231" s="192">
        <v>1515</v>
      </c>
      <c r="F231" s="189">
        <v>784</v>
      </c>
      <c r="G231" s="193">
        <v>771</v>
      </c>
      <c r="H231" s="191">
        <v>1652</v>
      </c>
      <c r="I231" s="192">
        <v>2192</v>
      </c>
      <c r="J231" s="189">
        <v>396</v>
      </c>
      <c r="K231" s="193">
        <v>1124</v>
      </c>
      <c r="L231" s="191">
        <v>526</v>
      </c>
      <c r="M231" s="189">
        <v>3066</v>
      </c>
      <c r="N231" s="194">
        <v>1843</v>
      </c>
      <c r="O231" s="195">
        <v>3446</v>
      </c>
      <c r="P231" s="189">
        <v>1443</v>
      </c>
      <c r="Q231" s="193">
        <v>1607</v>
      </c>
      <c r="R231" s="191">
        <v>1855</v>
      </c>
      <c r="S231" s="192">
        <v>1300</v>
      </c>
      <c r="T231" s="189">
        <v>333</v>
      </c>
      <c r="U231" s="193">
        <v>1700</v>
      </c>
      <c r="V231" s="191">
        <v>949</v>
      </c>
      <c r="W231" s="192">
        <v>2494</v>
      </c>
      <c r="X231" s="189">
        <v>1491</v>
      </c>
      <c r="Y231" s="193">
        <v>1761</v>
      </c>
      <c r="Z231" s="191">
        <v>4948</v>
      </c>
      <c r="AA231" s="189">
        <v>2946</v>
      </c>
      <c r="AB231" s="169">
        <f t="shared" si="273"/>
        <v>23175</v>
      </c>
      <c r="AC231" s="170">
        <f t="shared" si="268"/>
        <v>25039</v>
      </c>
      <c r="AE231" s="242" t="s">
        <v>27</v>
      </c>
      <c r="BI231" s="134" t="s">
        <v>22</v>
      </c>
      <c r="BJ231" s="126">
        <f t="shared" ref="BJ231:CK231" si="275">B231/B250</f>
        <v>9.3045649654812226E-2</v>
      </c>
      <c r="BK231" s="127">
        <f t="shared" si="275"/>
        <v>2.9875896009414784E-2</v>
      </c>
      <c r="BL231" s="128">
        <f t="shared" si="275"/>
        <v>4.8925129725722757E-2</v>
      </c>
      <c r="BM231" s="129">
        <f t="shared" si="275"/>
        <v>6.9282480449993133E-2</v>
      </c>
      <c r="BN231" s="126">
        <f t="shared" si="275"/>
        <v>5.8229352346999406E-2</v>
      </c>
      <c r="BO231" s="127">
        <f t="shared" si="275"/>
        <v>8.6990860882319762E-2</v>
      </c>
      <c r="BP231" s="128">
        <f t="shared" si="275"/>
        <v>5.1964392438111413E-2</v>
      </c>
      <c r="BQ231" s="129">
        <f t="shared" si="275"/>
        <v>5.0866730095375116E-2</v>
      </c>
      <c r="BR231" s="126">
        <f t="shared" si="275"/>
        <v>5.5829691244889325E-2</v>
      </c>
      <c r="BS231" s="127">
        <f t="shared" si="275"/>
        <v>0.13424101277917114</v>
      </c>
      <c r="BT231" s="128">
        <f t="shared" si="275"/>
        <v>3.9148556117892232E-2</v>
      </c>
      <c r="BU231" s="126">
        <f t="shared" si="275"/>
        <v>0.12728857890148212</v>
      </c>
      <c r="BV231" s="130">
        <f t="shared" si="275"/>
        <v>6.4240649726375956E-2</v>
      </c>
      <c r="BW231" s="131">
        <f t="shared" si="275"/>
        <v>9.0386885245901633E-2</v>
      </c>
      <c r="BX231" s="126">
        <f t="shared" si="275"/>
        <v>7.9333663203034796E-2</v>
      </c>
      <c r="BY231" s="127">
        <f t="shared" si="275"/>
        <v>7.2580280926787408E-2</v>
      </c>
      <c r="BZ231" s="128">
        <f t="shared" si="275"/>
        <v>8.2287184491859997E-2</v>
      </c>
      <c r="CA231" s="129">
        <f t="shared" si="275"/>
        <v>5.2072902062888046E-2</v>
      </c>
      <c r="CB231" s="126">
        <f t="shared" si="275"/>
        <v>3.3889680439649905E-2</v>
      </c>
      <c r="CC231" s="127">
        <f t="shared" si="275"/>
        <v>0.13432364096080909</v>
      </c>
      <c r="CD231" s="128">
        <f t="shared" si="275"/>
        <v>3.5175506875718153E-2</v>
      </c>
      <c r="CE231" s="129">
        <f t="shared" si="275"/>
        <v>7.7511188463451022E-2</v>
      </c>
      <c r="CF231" s="126">
        <f t="shared" si="275"/>
        <v>5.8194449865344833E-2</v>
      </c>
      <c r="CG231" s="127">
        <f t="shared" si="275"/>
        <v>0.10502773304705672</v>
      </c>
      <c r="CH231" s="128">
        <f t="shared" si="275"/>
        <v>8.3184829023906393E-2</v>
      </c>
      <c r="CI231" s="126">
        <f t="shared" si="275"/>
        <v>5.5506358926048043E-2</v>
      </c>
      <c r="CJ231" s="132">
        <f t="shared" si="275"/>
        <v>6.7366248564742812E-2</v>
      </c>
      <c r="CK231" s="133">
        <f t="shared" si="275"/>
        <v>7.2877616597201197E-2</v>
      </c>
    </row>
    <row r="232" spans="1:89" ht="14.25" thickTop="1" thickBot="1" x14ac:dyDescent="0.25">
      <c r="A232" s="245" t="s">
        <v>24</v>
      </c>
      <c r="B232" s="196">
        <v>5090</v>
      </c>
      <c r="C232" s="197">
        <v>1192</v>
      </c>
      <c r="D232" s="198">
        <v>1817</v>
      </c>
      <c r="E232" s="199">
        <v>1329</v>
      </c>
      <c r="F232" s="196">
        <v>893</v>
      </c>
      <c r="G232" s="200">
        <v>687</v>
      </c>
      <c r="H232" s="198">
        <v>1723</v>
      </c>
      <c r="I232" s="199">
        <v>1919</v>
      </c>
      <c r="J232" s="196">
        <v>332</v>
      </c>
      <c r="K232" s="200">
        <v>1032</v>
      </c>
      <c r="L232" s="198">
        <v>577</v>
      </c>
      <c r="M232" s="196">
        <v>2433</v>
      </c>
      <c r="N232" s="201">
        <v>1639</v>
      </c>
      <c r="O232" s="202">
        <v>3402</v>
      </c>
      <c r="P232" s="196">
        <v>1042</v>
      </c>
      <c r="Q232" s="200">
        <v>1700</v>
      </c>
      <c r="R232" s="198">
        <v>1552</v>
      </c>
      <c r="S232" s="199">
        <v>1394</v>
      </c>
      <c r="T232" s="196">
        <v>391</v>
      </c>
      <c r="U232" s="200">
        <v>1156</v>
      </c>
      <c r="V232" s="198">
        <v>874</v>
      </c>
      <c r="W232" s="199">
        <v>2616</v>
      </c>
      <c r="X232" s="196">
        <v>1248</v>
      </c>
      <c r="Y232" s="200">
        <v>1480</v>
      </c>
      <c r="Z232" s="198">
        <v>4343</v>
      </c>
      <c r="AA232" s="196">
        <v>2806</v>
      </c>
      <c r="AB232" s="169">
        <f t="shared" si="273"/>
        <v>21521</v>
      </c>
      <c r="AC232" s="170">
        <f t="shared" si="268"/>
        <v>23146</v>
      </c>
      <c r="AE232" s="302" t="s">
        <v>2</v>
      </c>
      <c r="AF232" s="304" t="s">
        <v>3</v>
      </c>
      <c r="AG232" s="305"/>
      <c r="AH232" s="304" t="s">
        <v>4</v>
      </c>
      <c r="AI232" s="305"/>
      <c r="AJ232" s="304" t="s">
        <v>5</v>
      </c>
      <c r="AK232" s="305"/>
      <c r="AL232" s="304" t="s">
        <v>6</v>
      </c>
      <c r="AM232" s="305"/>
      <c r="AN232" s="304" t="s">
        <v>7</v>
      </c>
      <c r="AO232" s="305"/>
      <c r="AP232" s="304" t="s">
        <v>8</v>
      </c>
      <c r="AQ232" s="305"/>
      <c r="AR232" s="304" t="s">
        <v>9</v>
      </c>
      <c r="AS232" s="305"/>
      <c r="AT232" s="304" t="s">
        <v>10</v>
      </c>
      <c r="AU232" s="305"/>
      <c r="AV232" s="304" t="s">
        <v>11</v>
      </c>
      <c r="AW232" s="305"/>
      <c r="AX232" s="304" t="s">
        <v>12</v>
      </c>
      <c r="AY232" s="305"/>
      <c r="AZ232" s="304" t="s">
        <v>13</v>
      </c>
      <c r="BA232" s="305"/>
      <c r="BB232" s="304" t="s">
        <v>14</v>
      </c>
      <c r="BC232" s="305"/>
      <c r="BD232" s="307" t="s">
        <v>15</v>
      </c>
      <c r="BE232" s="308"/>
      <c r="BF232" s="309" t="s">
        <v>16</v>
      </c>
      <c r="BG232" s="310"/>
      <c r="BI232" s="143" t="s">
        <v>24</v>
      </c>
      <c r="BJ232" s="126">
        <f t="shared" ref="BJ232:CK232" si="276">B232/B250</f>
        <v>8.3073558453428217E-2</v>
      </c>
      <c r="BK232" s="127">
        <f t="shared" si="276"/>
        <v>3.1881887236546488E-2</v>
      </c>
      <c r="BL232" s="128">
        <f t="shared" si="276"/>
        <v>7.0890718270843894E-2</v>
      </c>
      <c r="BM232" s="129">
        <f t="shared" si="276"/>
        <v>6.0776512553162299E-2</v>
      </c>
      <c r="BN232" s="126">
        <f t="shared" si="276"/>
        <v>6.6325014854426614E-2</v>
      </c>
      <c r="BO232" s="127">
        <f t="shared" si="276"/>
        <v>7.7513257362067017E-2</v>
      </c>
      <c r="BP232" s="128">
        <f t="shared" si="276"/>
        <v>5.4197728916989082E-2</v>
      </c>
      <c r="BQ232" s="129">
        <f t="shared" si="276"/>
        <v>4.4531594458496741E-2</v>
      </c>
      <c r="BR232" s="126">
        <f t="shared" si="276"/>
        <v>4.6806710841674891E-2</v>
      </c>
      <c r="BS232" s="127">
        <f t="shared" si="276"/>
        <v>0.12325331422429237</v>
      </c>
      <c r="BT232" s="128">
        <f t="shared" si="276"/>
        <v>4.2944328669246801E-2</v>
      </c>
      <c r="BU232" s="126">
        <f t="shared" si="276"/>
        <v>0.10100884294432681</v>
      </c>
      <c r="BV232" s="130">
        <f t="shared" si="276"/>
        <v>5.7129910418627347E-2</v>
      </c>
      <c r="BW232" s="131">
        <f t="shared" si="276"/>
        <v>8.9232786885245899E-2</v>
      </c>
      <c r="BX232" s="126">
        <f t="shared" si="276"/>
        <v>5.7287371488262136E-2</v>
      </c>
      <c r="BY232" s="127">
        <f t="shared" si="276"/>
        <v>7.6780633214398625E-2</v>
      </c>
      <c r="BZ232" s="128">
        <f t="shared" si="276"/>
        <v>6.8846205030386368E-2</v>
      </c>
      <c r="CA232" s="129">
        <f t="shared" si="276"/>
        <v>5.5838173442819945E-2</v>
      </c>
      <c r="CB232" s="126">
        <f t="shared" si="276"/>
        <v>3.9792387543252594E-2</v>
      </c>
      <c r="CC232" s="127">
        <f t="shared" si="276"/>
        <v>9.1340075853350189E-2</v>
      </c>
      <c r="CD232" s="128">
        <f t="shared" si="276"/>
        <v>3.239556692242114E-2</v>
      </c>
      <c r="CE232" s="129">
        <f t="shared" si="276"/>
        <v>8.1302834410740932E-2</v>
      </c>
      <c r="CF232" s="126">
        <f t="shared" si="276"/>
        <v>4.8710042543226258E-2</v>
      </c>
      <c r="CG232" s="127">
        <f t="shared" si="276"/>
        <v>8.8268622890200987E-2</v>
      </c>
      <c r="CH232" s="128">
        <f t="shared" si="276"/>
        <v>7.3013684812212098E-2</v>
      </c>
      <c r="CI232" s="126">
        <f t="shared" si="276"/>
        <v>5.2868582195007063E-2</v>
      </c>
      <c r="CJ232" s="132">
        <f t="shared" si="276"/>
        <v>6.2558318677964631E-2</v>
      </c>
      <c r="CK232" s="133">
        <f t="shared" si="276"/>
        <v>6.7367918597340912E-2</v>
      </c>
    </row>
    <row r="233" spans="1:89" ht="15" thickTop="1" thickBot="1" x14ac:dyDescent="0.3">
      <c r="A233" s="244" t="s">
        <v>28</v>
      </c>
      <c r="B233" s="189">
        <v>4055</v>
      </c>
      <c r="C233" s="190">
        <v>1476</v>
      </c>
      <c r="D233" s="191">
        <v>1759</v>
      </c>
      <c r="E233" s="192">
        <v>1100</v>
      </c>
      <c r="F233" s="189">
        <v>889</v>
      </c>
      <c r="G233" s="193">
        <v>584</v>
      </c>
      <c r="H233" s="191">
        <v>2014</v>
      </c>
      <c r="I233" s="192">
        <v>2223</v>
      </c>
      <c r="J233" s="189">
        <v>411</v>
      </c>
      <c r="K233" s="193">
        <v>835</v>
      </c>
      <c r="L233" s="191">
        <v>587</v>
      </c>
      <c r="M233" s="189">
        <v>2234</v>
      </c>
      <c r="N233" s="194">
        <v>1524</v>
      </c>
      <c r="O233" s="195">
        <v>2669</v>
      </c>
      <c r="P233" s="189">
        <v>934</v>
      </c>
      <c r="Q233" s="193">
        <v>1403</v>
      </c>
      <c r="R233" s="191">
        <v>1390</v>
      </c>
      <c r="S233" s="192">
        <v>1413</v>
      </c>
      <c r="T233" s="189">
        <v>371</v>
      </c>
      <c r="U233" s="193">
        <v>887</v>
      </c>
      <c r="V233" s="191">
        <v>870</v>
      </c>
      <c r="W233" s="192">
        <v>2652</v>
      </c>
      <c r="X233" s="189">
        <v>1163</v>
      </c>
      <c r="Y233" s="193">
        <v>1100</v>
      </c>
      <c r="Z233" s="191">
        <v>3463</v>
      </c>
      <c r="AA233" s="189">
        <v>2593</v>
      </c>
      <c r="AB233" s="169">
        <f t="shared" si="273"/>
        <v>19430</v>
      </c>
      <c r="AC233" s="170">
        <f t="shared" si="268"/>
        <v>21169</v>
      </c>
      <c r="AE233" s="303"/>
      <c r="AF233" s="113" t="s">
        <v>17</v>
      </c>
      <c r="AG233" s="114" t="s">
        <v>18</v>
      </c>
      <c r="AH233" s="115" t="s">
        <v>17</v>
      </c>
      <c r="AI233" s="116" t="s">
        <v>18</v>
      </c>
      <c r="AJ233" s="113" t="s">
        <v>17</v>
      </c>
      <c r="AK233" s="114" t="s">
        <v>18</v>
      </c>
      <c r="AL233" s="115" t="s">
        <v>17</v>
      </c>
      <c r="AM233" s="116" t="s">
        <v>18</v>
      </c>
      <c r="AN233" s="113" t="s">
        <v>17</v>
      </c>
      <c r="AO233" s="114" t="s">
        <v>18</v>
      </c>
      <c r="AP233" s="115" t="s">
        <v>17</v>
      </c>
      <c r="AQ233" s="113" t="s">
        <v>18</v>
      </c>
      <c r="AR233" s="117" t="s">
        <v>17</v>
      </c>
      <c r="AS233" s="118" t="s">
        <v>18</v>
      </c>
      <c r="AT233" s="113" t="s">
        <v>17</v>
      </c>
      <c r="AU233" s="114" t="s">
        <v>18</v>
      </c>
      <c r="AV233" s="115" t="s">
        <v>17</v>
      </c>
      <c r="AW233" s="116" t="s">
        <v>18</v>
      </c>
      <c r="AX233" s="113" t="s">
        <v>17</v>
      </c>
      <c r="AY233" s="114" t="s">
        <v>18</v>
      </c>
      <c r="AZ233" s="115" t="s">
        <v>17</v>
      </c>
      <c r="BA233" s="116" t="s">
        <v>18</v>
      </c>
      <c r="BB233" s="113" t="s">
        <v>17</v>
      </c>
      <c r="BC233" s="114" t="s">
        <v>18</v>
      </c>
      <c r="BD233" s="26" t="s">
        <v>17</v>
      </c>
      <c r="BE233" s="119" t="s">
        <v>18</v>
      </c>
      <c r="BF233" s="173" t="s">
        <v>17</v>
      </c>
      <c r="BG233" s="174" t="s">
        <v>18</v>
      </c>
      <c r="BI233" s="134" t="s">
        <v>28</v>
      </c>
      <c r="BJ233" s="126">
        <f t="shared" ref="BJ233:CK233" si="277">B233/B250</f>
        <v>6.6181390870069037E-2</v>
      </c>
      <c r="BK233" s="127">
        <f t="shared" si="277"/>
        <v>3.9477907349951859E-2</v>
      </c>
      <c r="BL233" s="128">
        <f t="shared" si="277"/>
        <v>6.8627833482891809E-2</v>
      </c>
      <c r="BM233" s="129">
        <f t="shared" si="277"/>
        <v>5.0304111217816805E-2</v>
      </c>
      <c r="BN233" s="126">
        <f t="shared" si="277"/>
        <v>6.6027926322043975E-2</v>
      </c>
      <c r="BO233" s="127">
        <f t="shared" si="277"/>
        <v>6.5891910188423788E-2</v>
      </c>
      <c r="BP233" s="128">
        <f t="shared" si="277"/>
        <v>6.3351262936051089E-2</v>
      </c>
      <c r="BQ233" s="129">
        <f t="shared" si="277"/>
        <v>5.1586104471723945E-2</v>
      </c>
      <c r="BR233" s="126">
        <f t="shared" si="277"/>
        <v>5.7944452276892711E-2</v>
      </c>
      <c r="BS233" s="127">
        <f t="shared" si="277"/>
        <v>9.972530753612803E-2</v>
      </c>
      <c r="BT233" s="128">
        <f t="shared" si="277"/>
        <v>4.368859779696338E-2</v>
      </c>
      <c r="BU233" s="126">
        <f t="shared" si="277"/>
        <v>9.2747125005189515E-2</v>
      </c>
      <c r="BV233" s="130">
        <f t="shared" si="277"/>
        <v>5.3121405416710239E-2</v>
      </c>
      <c r="BW233" s="131">
        <f t="shared" si="277"/>
        <v>7.0006557377049181E-2</v>
      </c>
      <c r="BX233" s="126">
        <f t="shared" si="277"/>
        <v>5.1349716861839576E-2</v>
      </c>
      <c r="BY233" s="127">
        <f t="shared" si="277"/>
        <v>6.3366604941059571E-2</v>
      </c>
      <c r="BZ233" s="128">
        <f t="shared" si="277"/>
        <v>6.16599387836579E-2</v>
      </c>
      <c r="CA233" s="129">
        <f t="shared" si="277"/>
        <v>5.6599238934508314E-2</v>
      </c>
      <c r="CB233" s="126">
        <f t="shared" si="277"/>
        <v>3.7756971300630979E-2</v>
      </c>
      <c r="CC233" s="127">
        <f t="shared" si="277"/>
        <v>7.0085335018963343E-2</v>
      </c>
      <c r="CD233" s="128">
        <f t="shared" si="277"/>
        <v>3.2247303458245301E-2</v>
      </c>
      <c r="CE233" s="129">
        <f t="shared" si="277"/>
        <v>8.2421680755842858E-2</v>
      </c>
      <c r="CF233" s="126">
        <f t="shared" si="277"/>
        <v>4.5392451504625113E-2</v>
      </c>
      <c r="CG233" s="127">
        <f t="shared" si="277"/>
        <v>6.560505755352776E-2</v>
      </c>
      <c r="CH233" s="128">
        <f t="shared" si="277"/>
        <v>5.8219293231565855E-2</v>
      </c>
      <c r="CI233" s="126">
        <f t="shared" si="277"/>
        <v>4.8855393311351858E-2</v>
      </c>
      <c r="CJ233" s="132">
        <f t="shared" si="277"/>
        <v>5.6480095344679737E-2</v>
      </c>
      <c r="CK233" s="133">
        <f t="shared" si="277"/>
        <v>6.1613733206044657E-2</v>
      </c>
    </row>
    <row r="234" spans="1:89" ht="13.5" thickTop="1" x14ac:dyDescent="0.2">
      <c r="A234" s="245" t="s">
        <v>29</v>
      </c>
      <c r="B234" s="203">
        <v>3751</v>
      </c>
      <c r="C234" s="197">
        <v>1382</v>
      </c>
      <c r="D234" s="198">
        <v>1703</v>
      </c>
      <c r="E234" s="199">
        <v>904</v>
      </c>
      <c r="F234" s="196">
        <v>841</v>
      </c>
      <c r="G234" s="200">
        <v>432</v>
      </c>
      <c r="H234" s="198">
        <v>2031</v>
      </c>
      <c r="I234" s="199">
        <v>2008</v>
      </c>
      <c r="J234" s="196">
        <v>345</v>
      </c>
      <c r="K234" s="200">
        <v>597</v>
      </c>
      <c r="L234" s="198">
        <v>588</v>
      </c>
      <c r="M234" s="196">
        <v>1585</v>
      </c>
      <c r="N234" s="201">
        <v>1474</v>
      </c>
      <c r="O234" s="204">
        <v>2464</v>
      </c>
      <c r="P234" s="196">
        <v>856</v>
      </c>
      <c r="Q234" s="200">
        <v>984</v>
      </c>
      <c r="R234" s="198">
        <v>1280</v>
      </c>
      <c r="S234" s="199">
        <v>1308</v>
      </c>
      <c r="T234" s="196">
        <v>430</v>
      </c>
      <c r="U234" s="200">
        <v>688</v>
      </c>
      <c r="V234" s="198">
        <v>912</v>
      </c>
      <c r="W234" s="205">
        <v>2233</v>
      </c>
      <c r="X234" s="196">
        <v>1040</v>
      </c>
      <c r="Y234" s="200">
        <v>892</v>
      </c>
      <c r="Z234" s="198">
        <v>3342</v>
      </c>
      <c r="AA234" s="196">
        <v>2769</v>
      </c>
      <c r="AB234" s="169">
        <f t="shared" si="273"/>
        <v>18593</v>
      </c>
      <c r="AC234" s="170">
        <f t="shared" si="268"/>
        <v>18246</v>
      </c>
      <c r="AE234" s="249" t="str">
        <f>$AE$17</f>
        <v>17:00 - 17:59</v>
      </c>
      <c r="AF234" s="123">
        <f t="shared" ref="AF234:AO236" si="278">SUMIF($A$9:$A$32,$AE234,B$226:B$249)</f>
        <v>2663</v>
      </c>
      <c r="AG234" s="186">
        <f t="shared" si="278"/>
        <v>3835</v>
      </c>
      <c r="AH234" s="124">
        <f t="shared" si="278"/>
        <v>1859</v>
      </c>
      <c r="AI234" s="177">
        <f t="shared" si="278"/>
        <v>2087</v>
      </c>
      <c r="AJ234" s="123">
        <f t="shared" si="278"/>
        <v>1218</v>
      </c>
      <c r="AK234" s="125">
        <f t="shared" si="278"/>
        <v>726</v>
      </c>
      <c r="AL234" s="124">
        <f t="shared" si="278"/>
        <v>2237</v>
      </c>
      <c r="AM234" s="177">
        <f t="shared" si="278"/>
        <v>4674</v>
      </c>
      <c r="AN234" s="123">
        <f t="shared" si="278"/>
        <v>860</v>
      </c>
      <c r="AO234" s="125">
        <f t="shared" si="278"/>
        <v>333</v>
      </c>
      <c r="AP234" s="124">
        <f t="shared" ref="AP234:AY236" si="279">SUMIF($A$9:$A$32,$AE234,L$226:L$249)</f>
        <v>1689</v>
      </c>
      <c r="AQ234" s="123">
        <f t="shared" si="279"/>
        <v>986</v>
      </c>
      <c r="AR234" s="176">
        <f t="shared" si="279"/>
        <v>2347</v>
      </c>
      <c r="AS234" s="178">
        <f t="shared" si="279"/>
        <v>2157</v>
      </c>
      <c r="AT234" s="123">
        <f t="shared" si="279"/>
        <v>1427</v>
      </c>
      <c r="AU234" s="125">
        <f t="shared" si="279"/>
        <v>1287</v>
      </c>
      <c r="AV234" s="124">
        <f t="shared" si="279"/>
        <v>1557</v>
      </c>
      <c r="AW234" s="177">
        <f t="shared" si="279"/>
        <v>1644</v>
      </c>
      <c r="AX234" s="123">
        <f t="shared" si="279"/>
        <v>1102</v>
      </c>
      <c r="AY234" s="125">
        <f t="shared" si="279"/>
        <v>363</v>
      </c>
      <c r="AZ234" s="124">
        <f t="shared" ref="AZ234:BE236" si="280">SUMIF($A$9:$A$32,$AE234,V$226:V$249)</f>
        <v>2234</v>
      </c>
      <c r="BA234" s="177">
        <f t="shared" si="280"/>
        <v>1427</v>
      </c>
      <c r="BB234" s="123">
        <f t="shared" si="280"/>
        <v>3067</v>
      </c>
      <c r="BC234" s="125">
        <f t="shared" si="280"/>
        <v>660</v>
      </c>
      <c r="BD234" s="183">
        <f t="shared" si="280"/>
        <v>4358</v>
      </c>
      <c r="BE234" s="184">
        <f t="shared" si="280"/>
        <v>3867</v>
      </c>
      <c r="BF234" s="167">
        <f>AF234+AH234+AJ234+AL234+AN234+AP234+AR234+AT234+AV234+AX234+AZ234+BB234+BD234</f>
        <v>26618</v>
      </c>
      <c r="BG234" s="168">
        <f>AG234+AI234+AK234+AM234+AO234+AQ234+AS234+AU234+AW234+AY234+BA234+BC234+BE234</f>
        <v>24046</v>
      </c>
      <c r="BI234" s="143" t="s">
        <v>29</v>
      </c>
      <c r="BJ234" s="126">
        <f t="shared" ref="BJ234:CK234" si="281">B234/B250</f>
        <v>6.1219826671671751E-2</v>
      </c>
      <c r="BK234" s="127">
        <f t="shared" si="281"/>
        <v>3.6963731678613457E-2</v>
      </c>
      <c r="BL234" s="128">
        <f t="shared" si="281"/>
        <v>6.6442979204869107E-2</v>
      </c>
      <c r="BM234" s="129">
        <f t="shared" si="281"/>
        <v>4.1340833219005807E-2</v>
      </c>
      <c r="BN234" s="126">
        <f t="shared" si="281"/>
        <v>6.246286393345217E-2</v>
      </c>
      <c r="BO234" s="127">
        <f t="shared" si="281"/>
        <v>4.8741960961299784E-2</v>
      </c>
      <c r="BP234" s="128">
        <f t="shared" si="281"/>
        <v>6.3886005473247146E-2</v>
      </c>
      <c r="BQ234" s="129">
        <f t="shared" si="281"/>
        <v>4.6596895087369181E-2</v>
      </c>
      <c r="BR234" s="126">
        <f t="shared" si="281"/>
        <v>4.8639503736077824E-2</v>
      </c>
      <c r="BS234" s="127">
        <f t="shared" si="281"/>
        <v>7.1300609100680756E-2</v>
      </c>
      <c r="BT234" s="128">
        <f t="shared" si="281"/>
        <v>4.3763024709735039E-2</v>
      </c>
      <c r="BU234" s="126">
        <f t="shared" si="281"/>
        <v>6.5803130319259356E-2</v>
      </c>
      <c r="BV234" s="130">
        <f t="shared" si="281"/>
        <v>5.1378577155007148E-2</v>
      </c>
      <c r="BW234" s="131">
        <f t="shared" si="281"/>
        <v>6.4629508196721308E-2</v>
      </c>
      <c r="BX234" s="126">
        <f t="shared" si="281"/>
        <v>4.7061410742756611E-2</v>
      </c>
      <c r="BY234" s="127">
        <f t="shared" si="281"/>
        <v>4.444243710762838E-2</v>
      </c>
      <c r="BZ234" s="128">
        <f t="shared" si="281"/>
        <v>5.6780375282792887E-2</v>
      </c>
      <c r="CA234" s="129">
        <f t="shared" si="281"/>
        <v>5.2393350690967351E-2</v>
      </c>
      <c r="CB234" s="126">
        <f t="shared" si="281"/>
        <v>4.3761449216364746E-2</v>
      </c>
      <c r="CC234" s="127">
        <f t="shared" si="281"/>
        <v>5.4361567635903919E-2</v>
      </c>
      <c r="CD234" s="128">
        <f t="shared" si="281"/>
        <v>3.3804069832091624E-2</v>
      </c>
      <c r="CE234" s="129">
        <f t="shared" si="281"/>
        <v>6.9399552461461955E-2</v>
      </c>
      <c r="CF234" s="126">
        <f t="shared" si="281"/>
        <v>4.0591702119355214E-2</v>
      </c>
      <c r="CG234" s="127">
        <f t="shared" si="281"/>
        <v>5.3199737579769785E-2</v>
      </c>
      <c r="CH234" s="128">
        <f t="shared" si="281"/>
        <v>5.6185064389226991E-2</v>
      </c>
      <c r="CI234" s="126">
        <f t="shared" si="281"/>
        <v>5.2171455487517664E-2</v>
      </c>
      <c r="CJ234" s="132">
        <f t="shared" si="281"/>
        <v>5.4047061901370583E-2</v>
      </c>
      <c r="CK234" s="133">
        <f t="shared" si="281"/>
        <v>5.3106154096910142E-2</v>
      </c>
    </row>
    <row r="235" spans="1:89" x14ac:dyDescent="0.2">
      <c r="A235" s="244" t="s">
        <v>31</v>
      </c>
      <c r="B235" s="206">
        <v>3855</v>
      </c>
      <c r="C235" s="190">
        <v>1564</v>
      </c>
      <c r="D235" s="191">
        <v>1518</v>
      </c>
      <c r="E235" s="192">
        <v>891</v>
      </c>
      <c r="F235" s="189">
        <v>820</v>
      </c>
      <c r="G235" s="193">
        <v>502</v>
      </c>
      <c r="H235" s="191">
        <v>2210</v>
      </c>
      <c r="I235" s="192">
        <v>2277</v>
      </c>
      <c r="J235" s="189">
        <v>377</v>
      </c>
      <c r="K235" s="190">
        <v>498</v>
      </c>
      <c r="L235" s="191">
        <v>637</v>
      </c>
      <c r="M235" s="189">
        <v>1582</v>
      </c>
      <c r="N235" s="194">
        <v>1558</v>
      </c>
      <c r="O235" s="207">
        <v>2318</v>
      </c>
      <c r="P235" s="189">
        <v>880</v>
      </c>
      <c r="Q235" s="190">
        <v>1146</v>
      </c>
      <c r="R235" s="191">
        <v>1267</v>
      </c>
      <c r="S235" s="192">
        <v>1322</v>
      </c>
      <c r="T235" s="198">
        <v>449</v>
      </c>
      <c r="U235" s="189">
        <v>765</v>
      </c>
      <c r="V235" s="191">
        <v>1029</v>
      </c>
      <c r="W235" s="208">
        <v>2241</v>
      </c>
      <c r="X235" s="189">
        <v>1062</v>
      </c>
      <c r="Y235" s="193">
        <v>831</v>
      </c>
      <c r="Z235" s="191">
        <v>3232</v>
      </c>
      <c r="AA235" s="189">
        <v>3298</v>
      </c>
      <c r="AB235" s="169">
        <f t="shared" si="273"/>
        <v>18894</v>
      </c>
      <c r="AC235" s="170">
        <f t="shared" si="268"/>
        <v>19235</v>
      </c>
      <c r="AE235" s="250" t="str">
        <f>$AE$18</f>
        <v>18:00 - 18:59</v>
      </c>
      <c r="AF235" s="123">
        <f t="shared" si="278"/>
        <v>2761</v>
      </c>
      <c r="AG235" s="190">
        <f t="shared" si="278"/>
        <v>4778</v>
      </c>
      <c r="AH235" s="191">
        <f t="shared" si="278"/>
        <v>2069</v>
      </c>
      <c r="AI235" s="192">
        <f t="shared" si="278"/>
        <v>1481</v>
      </c>
      <c r="AJ235" s="189">
        <f t="shared" si="278"/>
        <v>1050</v>
      </c>
      <c r="AK235" s="193">
        <f t="shared" si="278"/>
        <v>510</v>
      </c>
      <c r="AL235" s="191">
        <f t="shared" si="278"/>
        <v>2406</v>
      </c>
      <c r="AM235" s="192">
        <f t="shared" si="278"/>
        <v>3444</v>
      </c>
      <c r="AN235" s="189">
        <f t="shared" si="278"/>
        <v>695</v>
      </c>
      <c r="AO235" s="193">
        <f t="shared" si="278"/>
        <v>262</v>
      </c>
      <c r="AP235" s="191">
        <f t="shared" si="279"/>
        <v>1774</v>
      </c>
      <c r="AQ235" s="189">
        <f t="shared" si="279"/>
        <v>1012</v>
      </c>
      <c r="AR235" s="194">
        <f t="shared" si="279"/>
        <v>2426</v>
      </c>
      <c r="AS235" s="195">
        <f t="shared" si="279"/>
        <v>2136</v>
      </c>
      <c r="AT235" s="189">
        <f t="shared" si="279"/>
        <v>1256</v>
      </c>
      <c r="AU235" s="193">
        <f t="shared" si="279"/>
        <v>1497</v>
      </c>
      <c r="AV235" s="191">
        <f t="shared" si="279"/>
        <v>1334</v>
      </c>
      <c r="AW235" s="192">
        <f t="shared" si="279"/>
        <v>2100</v>
      </c>
      <c r="AX235" s="189">
        <f t="shared" si="279"/>
        <v>882</v>
      </c>
      <c r="AY235" s="193">
        <f t="shared" si="279"/>
        <v>471</v>
      </c>
      <c r="AZ235" s="191">
        <f t="shared" si="280"/>
        <v>2626</v>
      </c>
      <c r="BA235" s="192">
        <f t="shared" si="280"/>
        <v>1719</v>
      </c>
      <c r="BB235" s="189">
        <f t="shared" si="280"/>
        <v>2558</v>
      </c>
      <c r="BC235" s="193">
        <f t="shared" si="280"/>
        <v>880</v>
      </c>
      <c r="BD235" s="191">
        <f t="shared" si="280"/>
        <v>3776</v>
      </c>
      <c r="BE235" s="189">
        <f t="shared" si="280"/>
        <v>5317</v>
      </c>
      <c r="BF235" s="169">
        <f>SUM(AF235,AH235,AJ235,AL235,AN235,AP235,AR235,AT235,AV235,AX235,AZ235,BB235,BD235)</f>
        <v>25613</v>
      </c>
      <c r="BG235" s="170">
        <f>SUM(AG235,AI235,AK235,AM235,AO235,AQ235,AS235,AU235,AW235,AY235,BA235,BC235,BE235)</f>
        <v>25607</v>
      </c>
      <c r="BI235" s="134" t="s">
        <v>31</v>
      </c>
      <c r="BJ235" s="126">
        <f t="shared" ref="BJ235:CK235" si="282">B235/B250</f>
        <v>6.2917203897439239E-2</v>
      </c>
      <c r="BK235" s="127">
        <f t="shared" si="282"/>
        <v>4.1831603723119719E-2</v>
      </c>
      <c r="BL235" s="128">
        <f t="shared" si="282"/>
        <v>5.922515703640123E-2</v>
      </c>
      <c r="BM235" s="129">
        <f t="shared" si="282"/>
        <v>4.0746330086431609E-2</v>
      </c>
      <c r="BN235" s="126">
        <f t="shared" si="282"/>
        <v>6.0903149138443254E-2</v>
      </c>
      <c r="BO235" s="127">
        <f t="shared" si="282"/>
        <v>5.6639963894843735E-2</v>
      </c>
      <c r="BP235" s="128">
        <f t="shared" si="282"/>
        <v>6.9516529835488033E-2</v>
      </c>
      <c r="BQ235" s="129">
        <f t="shared" si="282"/>
        <v>5.2839208224073515E-2</v>
      </c>
      <c r="BR235" s="126">
        <f t="shared" si="282"/>
        <v>5.3150993937685041E-2</v>
      </c>
      <c r="BS235" s="127">
        <f t="shared" si="282"/>
        <v>5.9476890003582944E-2</v>
      </c>
      <c r="BT235" s="128">
        <f t="shared" si="282"/>
        <v>4.7409943435546296E-2</v>
      </c>
      <c r="BU235" s="126">
        <f t="shared" si="282"/>
        <v>6.5678581807614073E-2</v>
      </c>
      <c r="BV235" s="130">
        <f t="shared" si="282"/>
        <v>5.4306528634668338E-2</v>
      </c>
      <c r="BW235" s="131">
        <f t="shared" si="282"/>
        <v>6.08E-2</v>
      </c>
      <c r="BX235" s="126">
        <f t="shared" si="282"/>
        <v>4.8380889548628292E-2</v>
      </c>
      <c r="BY235" s="127">
        <f t="shared" si="282"/>
        <v>5.1759179802176959E-2</v>
      </c>
      <c r="BZ235" s="128">
        <f t="shared" si="282"/>
        <v>5.6203699596327018E-2</v>
      </c>
      <c r="CA235" s="129">
        <f t="shared" si="282"/>
        <v>5.2954135790106147E-2</v>
      </c>
      <c r="CB235" s="126">
        <f t="shared" si="282"/>
        <v>4.5695094646855283E-2</v>
      </c>
      <c r="CC235" s="127">
        <f t="shared" si="282"/>
        <v>6.0445638432364099E-2</v>
      </c>
      <c r="CD235" s="128">
        <f t="shared" si="282"/>
        <v>3.814077615923496E-2</v>
      </c>
      <c r="CE235" s="129">
        <f t="shared" si="282"/>
        <v>6.9648184982595729E-2</v>
      </c>
      <c r="CF235" s="126">
        <f t="shared" si="282"/>
        <v>4.1450372741110811E-2</v>
      </c>
      <c r="CG235" s="127">
        <f t="shared" si="282"/>
        <v>4.956163893361961E-2</v>
      </c>
      <c r="CH235" s="128">
        <f t="shared" si="282"/>
        <v>5.4335765441646214E-2</v>
      </c>
      <c r="CI235" s="126">
        <f t="shared" si="282"/>
        <v>6.2138483278379654E-2</v>
      </c>
      <c r="CJ235" s="132">
        <f t="shared" si="282"/>
        <v>5.4922023748964433E-2</v>
      </c>
      <c r="CK235" s="133">
        <f t="shared" si="282"/>
        <v>5.5984702074650151E-2</v>
      </c>
    </row>
    <row r="236" spans="1:89" ht="13.5" thickBot="1" x14ac:dyDescent="0.25">
      <c r="A236" s="245" t="s">
        <v>33</v>
      </c>
      <c r="B236" s="203">
        <v>3404</v>
      </c>
      <c r="C236" s="197">
        <v>1556</v>
      </c>
      <c r="D236" s="198">
        <v>1470</v>
      </c>
      <c r="E236" s="199">
        <v>1028</v>
      </c>
      <c r="F236" s="196">
        <v>682</v>
      </c>
      <c r="G236" s="200">
        <v>420</v>
      </c>
      <c r="H236" s="198">
        <v>2138</v>
      </c>
      <c r="I236" s="199">
        <v>2114</v>
      </c>
      <c r="J236" s="196">
        <v>343</v>
      </c>
      <c r="K236" s="197">
        <v>471</v>
      </c>
      <c r="L236" s="198">
        <v>601</v>
      </c>
      <c r="M236" s="196">
        <v>1460</v>
      </c>
      <c r="N236" s="201">
        <v>1567</v>
      </c>
      <c r="O236" s="204">
        <v>2198</v>
      </c>
      <c r="P236" s="196">
        <v>888</v>
      </c>
      <c r="Q236" s="197">
        <v>1255</v>
      </c>
      <c r="R236" s="198">
        <v>1266</v>
      </c>
      <c r="S236" s="199">
        <v>1417</v>
      </c>
      <c r="T236" s="196">
        <v>459</v>
      </c>
      <c r="U236" s="200">
        <v>668</v>
      </c>
      <c r="V236" s="198">
        <v>1177</v>
      </c>
      <c r="W236" s="205">
        <v>2104</v>
      </c>
      <c r="X236" s="196">
        <v>989</v>
      </c>
      <c r="Y236" s="200">
        <v>878</v>
      </c>
      <c r="Z236" s="198">
        <v>3277</v>
      </c>
      <c r="AA236" s="196">
        <v>2804</v>
      </c>
      <c r="AB236" s="169">
        <f t="shared" si="273"/>
        <v>18261</v>
      </c>
      <c r="AC236" s="170">
        <f t="shared" si="268"/>
        <v>18373</v>
      </c>
      <c r="AE236" s="249" t="str">
        <f>$AE$19</f>
        <v>19:00 - 19:59</v>
      </c>
      <c r="AF236" s="123">
        <f t="shared" si="278"/>
        <v>2803</v>
      </c>
      <c r="AG236" s="197">
        <f t="shared" si="278"/>
        <v>4367</v>
      </c>
      <c r="AH236" s="198">
        <f t="shared" si="278"/>
        <v>1351</v>
      </c>
      <c r="AI236" s="199">
        <f t="shared" si="278"/>
        <v>1864</v>
      </c>
      <c r="AJ236" s="196">
        <f t="shared" si="278"/>
        <v>738</v>
      </c>
      <c r="AK236" s="200">
        <f t="shared" si="278"/>
        <v>656</v>
      </c>
      <c r="AL236" s="198">
        <f t="shared" si="278"/>
        <v>2269</v>
      </c>
      <c r="AM236" s="199">
        <f t="shared" si="278"/>
        <v>4004</v>
      </c>
      <c r="AN236" s="196">
        <f t="shared" si="278"/>
        <v>484</v>
      </c>
      <c r="AO236" s="200">
        <f t="shared" si="278"/>
        <v>253</v>
      </c>
      <c r="AP236" s="198">
        <f t="shared" si="279"/>
        <v>1303</v>
      </c>
      <c r="AQ236" s="196">
        <f t="shared" si="279"/>
        <v>888</v>
      </c>
      <c r="AR236" s="201">
        <f t="shared" si="279"/>
        <v>2194</v>
      </c>
      <c r="AS236" s="202">
        <f t="shared" si="279"/>
        <v>2158</v>
      </c>
      <c r="AT236" s="196">
        <f t="shared" si="279"/>
        <v>1295</v>
      </c>
      <c r="AU236" s="200">
        <f t="shared" si="279"/>
        <v>1691</v>
      </c>
      <c r="AV236" s="198">
        <f t="shared" si="279"/>
        <v>1432</v>
      </c>
      <c r="AW236" s="199">
        <f t="shared" si="279"/>
        <v>1970</v>
      </c>
      <c r="AX236" s="196">
        <f t="shared" si="279"/>
        <v>924</v>
      </c>
      <c r="AY236" s="200">
        <f t="shared" si="279"/>
        <v>438</v>
      </c>
      <c r="AZ236" s="198">
        <f t="shared" si="280"/>
        <v>2973</v>
      </c>
      <c r="BA236" s="199">
        <f t="shared" si="280"/>
        <v>1550</v>
      </c>
      <c r="BB236" s="196">
        <f t="shared" si="280"/>
        <v>2124</v>
      </c>
      <c r="BC236" s="200">
        <f t="shared" si="280"/>
        <v>857</v>
      </c>
      <c r="BD236" s="198">
        <f t="shared" si="280"/>
        <v>3387</v>
      </c>
      <c r="BE236" s="196">
        <f t="shared" si="280"/>
        <v>3916</v>
      </c>
      <c r="BF236" s="169">
        <f>SUM(AF236,AH236,AJ236,AL236,AN236,AP236,AR236,AT236,AV236,AX236,AZ236,BB236,BD236)</f>
        <v>23277</v>
      </c>
      <c r="BG236" s="170">
        <f>SUM(AG236,AI236,AK236,AM236,AO236,AQ236,AS236,AU236,AW236,AY236,BA236,BC236,BE236)</f>
        <v>24612</v>
      </c>
      <c r="BI236" s="143" t="s">
        <v>33</v>
      </c>
      <c r="BJ236" s="126">
        <f t="shared" ref="BJ236:CK236" si="283">B236/B250</f>
        <v>5.5556462274159064E-2</v>
      </c>
      <c r="BK236" s="127">
        <f t="shared" si="283"/>
        <v>4.1617631325559006E-2</v>
      </c>
      <c r="BL236" s="128">
        <f t="shared" si="283"/>
        <v>5.7352424798096054E-2</v>
      </c>
      <c r="BM236" s="129">
        <f t="shared" si="283"/>
        <v>4.7011478483559702E-2</v>
      </c>
      <c r="BN236" s="126">
        <f t="shared" si="283"/>
        <v>5.0653594771241831E-2</v>
      </c>
      <c r="BO236" s="127">
        <f t="shared" si="283"/>
        <v>4.7388017601263682E-2</v>
      </c>
      <c r="BP236" s="128">
        <f t="shared" si="283"/>
        <v>6.7251737913245888E-2</v>
      </c>
      <c r="BQ236" s="129">
        <f t="shared" si="283"/>
        <v>4.9056691341981297E-2</v>
      </c>
      <c r="BR236" s="126">
        <f t="shared" si="283"/>
        <v>4.8357535598477372E-2</v>
      </c>
      <c r="BS236" s="127">
        <f t="shared" si="283"/>
        <v>5.6252239340738086E-2</v>
      </c>
      <c r="BT236" s="128">
        <f t="shared" si="283"/>
        <v>4.4730574575766596E-2</v>
      </c>
      <c r="BU236" s="126">
        <f t="shared" si="283"/>
        <v>6.0613609000705775E-2</v>
      </c>
      <c r="BV236" s="130">
        <f t="shared" si="283"/>
        <v>5.4620237721774899E-2</v>
      </c>
      <c r="BW236" s="131">
        <f t="shared" si="283"/>
        <v>5.7652459016393445E-2</v>
      </c>
      <c r="BX236" s="126">
        <f t="shared" si="283"/>
        <v>4.8820715817252183E-2</v>
      </c>
      <c r="BY236" s="127">
        <f t="shared" si="283"/>
        <v>5.6682173343570751E-2</v>
      </c>
      <c r="BZ236" s="128">
        <f t="shared" si="283"/>
        <v>5.615933992813734E-2</v>
      </c>
      <c r="CA236" s="129">
        <f t="shared" si="283"/>
        <v>5.675946324854797E-2</v>
      </c>
      <c r="CB236" s="126">
        <f t="shared" si="283"/>
        <v>4.6712802768166091E-2</v>
      </c>
      <c r="CC236" s="127">
        <f t="shared" si="283"/>
        <v>5.2781289506953225E-2</v>
      </c>
      <c r="CD236" s="128">
        <f t="shared" si="283"/>
        <v>4.3626524333741055E-2</v>
      </c>
      <c r="CE236" s="129">
        <f t="shared" si="283"/>
        <v>6.5390353058180015E-2</v>
      </c>
      <c r="CF236" s="126">
        <f t="shared" si="283"/>
        <v>3.8601147496194525E-2</v>
      </c>
      <c r="CG236" s="127">
        <f t="shared" si="283"/>
        <v>5.2364764119997617E-2</v>
      </c>
      <c r="CH236" s="128">
        <f t="shared" si="283"/>
        <v>5.5092296829292897E-2</v>
      </c>
      <c r="CI236" s="126">
        <f t="shared" si="283"/>
        <v>5.283089967027791E-2</v>
      </c>
      <c r="CJ236" s="132">
        <f t="shared" si="283"/>
        <v>5.3081987704024537E-2</v>
      </c>
      <c r="CK236" s="133">
        <f t="shared" si="283"/>
        <v>5.3475795748247838E-2</v>
      </c>
    </row>
    <row r="237" spans="1:89" ht="14.25" thickTop="1" thickBot="1" x14ac:dyDescent="0.25">
      <c r="A237" s="244" t="s">
        <v>35</v>
      </c>
      <c r="B237" s="206">
        <v>2643</v>
      </c>
      <c r="C237" s="190">
        <v>1835</v>
      </c>
      <c r="D237" s="191">
        <v>1249</v>
      </c>
      <c r="E237" s="192">
        <v>1136</v>
      </c>
      <c r="F237" s="189">
        <v>784</v>
      </c>
      <c r="G237" s="193">
        <v>561</v>
      </c>
      <c r="H237" s="191">
        <v>2033</v>
      </c>
      <c r="I237" s="192">
        <v>2610</v>
      </c>
      <c r="J237" s="189">
        <v>440</v>
      </c>
      <c r="K237" s="190">
        <v>408</v>
      </c>
      <c r="L237" s="191">
        <v>778</v>
      </c>
      <c r="M237" s="189">
        <v>1304</v>
      </c>
      <c r="N237" s="194">
        <v>1684</v>
      </c>
      <c r="O237" s="207">
        <v>2093</v>
      </c>
      <c r="P237" s="189">
        <v>955</v>
      </c>
      <c r="Q237" s="190">
        <v>1084</v>
      </c>
      <c r="R237" s="191">
        <v>1208</v>
      </c>
      <c r="S237" s="192">
        <v>1443</v>
      </c>
      <c r="T237" s="189">
        <v>606</v>
      </c>
      <c r="U237" s="193">
        <v>626</v>
      </c>
      <c r="V237" s="191">
        <v>1470</v>
      </c>
      <c r="W237" s="208">
        <v>1767</v>
      </c>
      <c r="X237" s="189">
        <v>1254</v>
      </c>
      <c r="Y237" s="193">
        <v>790</v>
      </c>
      <c r="Z237" s="191">
        <v>3298</v>
      </c>
      <c r="AA237" s="189">
        <v>3113</v>
      </c>
      <c r="AB237" s="169">
        <f t="shared" si="273"/>
        <v>18402</v>
      </c>
      <c r="AC237" s="170">
        <f t="shared" si="268"/>
        <v>18770</v>
      </c>
      <c r="AE237" s="299" t="s">
        <v>26</v>
      </c>
      <c r="AF237" s="18">
        <f t="shared" ref="AF237:BG237" si="284">SUM(AF234:AF236)</f>
        <v>8227</v>
      </c>
      <c r="AG237" s="19">
        <f t="shared" si="284"/>
        <v>12980</v>
      </c>
      <c r="AH237" s="18">
        <f t="shared" si="284"/>
        <v>5279</v>
      </c>
      <c r="AI237" s="19">
        <f t="shared" si="284"/>
        <v>5432</v>
      </c>
      <c r="AJ237" s="18">
        <f t="shared" si="284"/>
        <v>3006</v>
      </c>
      <c r="AK237" s="19">
        <f t="shared" si="284"/>
        <v>1892</v>
      </c>
      <c r="AL237" s="18">
        <f t="shared" si="284"/>
        <v>6912</v>
      </c>
      <c r="AM237" s="19">
        <f t="shared" si="284"/>
        <v>12122</v>
      </c>
      <c r="AN237" s="18">
        <f t="shared" si="284"/>
        <v>2039</v>
      </c>
      <c r="AO237" s="19">
        <f t="shared" si="284"/>
        <v>848</v>
      </c>
      <c r="AP237" s="18">
        <f t="shared" si="284"/>
        <v>4766</v>
      </c>
      <c r="AQ237" s="19">
        <f t="shared" si="284"/>
        <v>2886</v>
      </c>
      <c r="AR237" s="18">
        <f t="shared" si="284"/>
        <v>6967</v>
      </c>
      <c r="AS237" s="19">
        <f t="shared" si="284"/>
        <v>6451</v>
      </c>
      <c r="AT237" s="18">
        <f t="shared" si="284"/>
        <v>3978</v>
      </c>
      <c r="AU237" s="19">
        <f t="shared" si="284"/>
        <v>4475</v>
      </c>
      <c r="AV237" s="18">
        <f t="shared" si="284"/>
        <v>4323</v>
      </c>
      <c r="AW237" s="19">
        <f t="shared" si="284"/>
        <v>5714</v>
      </c>
      <c r="AX237" s="18">
        <f t="shared" si="284"/>
        <v>2908</v>
      </c>
      <c r="AY237" s="19">
        <f t="shared" si="284"/>
        <v>1272</v>
      </c>
      <c r="AZ237" s="18">
        <f t="shared" si="284"/>
        <v>7833</v>
      </c>
      <c r="BA237" s="19">
        <f t="shared" si="284"/>
        <v>4696</v>
      </c>
      <c r="BB237" s="18">
        <f t="shared" si="284"/>
        <v>7749</v>
      </c>
      <c r="BC237" s="19">
        <f t="shared" si="284"/>
        <v>2397</v>
      </c>
      <c r="BD237" s="18">
        <f t="shared" si="284"/>
        <v>11521</v>
      </c>
      <c r="BE237" s="19">
        <f t="shared" si="284"/>
        <v>13100</v>
      </c>
      <c r="BF237" s="171">
        <f t="shared" si="284"/>
        <v>75508</v>
      </c>
      <c r="BG237" s="172">
        <f t="shared" si="284"/>
        <v>74265</v>
      </c>
      <c r="BI237" s="134" t="s">
        <v>35</v>
      </c>
      <c r="BJ237" s="126">
        <f t="shared" ref="BJ237:CK237" si="285">B237/B250</f>
        <v>4.3136230843302703E-2</v>
      </c>
      <c r="BK237" s="127">
        <f t="shared" si="285"/>
        <v>4.907991869048893E-2</v>
      </c>
      <c r="BL237" s="128">
        <f t="shared" si="285"/>
        <v>4.8730053450899299E-2</v>
      </c>
      <c r="BM237" s="129">
        <f t="shared" si="285"/>
        <v>5.195042758494535E-2</v>
      </c>
      <c r="BN237" s="126">
        <f t="shared" si="285"/>
        <v>5.8229352346999406E-2</v>
      </c>
      <c r="BO237" s="127">
        <f t="shared" si="285"/>
        <v>6.3296852081687921E-2</v>
      </c>
      <c r="BP237" s="128">
        <f t="shared" si="285"/>
        <v>6.3948916359976099E-2</v>
      </c>
      <c r="BQ237" s="129">
        <f t="shared" si="285"/>
        <v>6.0566681363562525E-2</v>
      </c>
      <c r="BR237" s="126">
        <f t="shared" si="285"/>
        <v>6.2032990272099256E-2</v>
      </c>
      <c r="BS237" s="127">
        <f t="shared" si="285"/>
        <v>4.8728054460766751E-2</v>
      </c>
      <c r="BT237" s="128">
        <f t="shared" si="285"/>
        <v>5.7904138136350106E-2</v>
      </c>
      <c r="BU237" s="126">
        <f t="shared" si="285"/>
        <v>5.4137086395150913E-2</v>
      </c>
      <c r="BV237" s="130">
        <f t="shared" si="285"/>
        <v>5.8698455854160128E-2</v>
      </c>
      <c r="BW237" s="131">
        <f t="shared" si="285"/>
        <v>5.4898360655737707E-2</v>
      </c>
      <c r="BX237" s="126">
        <f t="shared" si="285"/>
        <v>5.2504260816977295E-2</v>
      </c>
      <c r="BY237" s="127">
        <f t="shared" si="285"/>
        <v>4.8958944943769477E-2</v>
      </c>
      <c r="BZ237" s="128">
        <f t="shared" si="285"/>
        <v>5.3586479173135783E-2</v>
      </c>
      <c r="CA237" s="129">
        <f t="shared" si="285"/>
        <v>5.7800921289805726E-2</v>
      </c>
      <c r="CB237" s="126">
        <f t="shared" si="285"/>
        <v>6.1673112151434971E-2</v>
      </c>
      <c r="CC237" s="127">
        <f t="shared" si="285"/>
        <v>4.9462705436156766E-2</v>
      </c>
      <c r="CD237" s="128">
        <f t="shared" si="285"/>
        <v>5.4486823084621369E-2</v>
      </c>
      <c r="CE237" s="129">
        <f t="shared" si="285"/>
        <v>5.4916708105420188E-2</v>
      </c>
      <c r="CF237" s="126">
        <f t="shared" si="285"/>
        <v>4.8944225440068691E-2</v>
      </c>
      <c r="CG237" s="127">
        <f t="shared" si="285"/>
        <v>4.7116359515715391E-2</v>
      </c>
      <c r="CH237" s="128">
        <f t="shared" si="285"/>
        <v>5.5445344810194683E-2</v>
      </c>
      <c r="CI237" s="126">
        <f t="shared" si="285"/>
        <v>5.8652849740932642E-2</v>
      </c>
      <c r="CJ237" s="132">
        <f t="shared" si="285"/>
        <v>5.34918535528974E-2</v>
      </c>
      <c r="CK237" s="133">
        <f t="shared" si="285"/>
        <v>5.4631289729201109E-2</v>
      </c>
    </row>
    <row r="238" spans="1:89" ht="13.5" thickTop="1" x14ac:dyDescent="0.2">
      <c r="A238" s="245" t="s">
        <v>36</v>
      </c>
      <c r="B238" s="203">
        <v>2200</v>
      </c>
      <c r="C238" s="197">
        <v>2241</v>
      </c>
      <c r="D238" s="198">
        <v>1310</v>
      </c>
      <c r="E238" s="199">
        <v>1251</v>
      </c>
      <c r="F238" s="196">
        <v>693</v>
      </c>
      <c r="G238" s="200">
        <v>445</v>
      </c>
      <c r="H238" s="198">
        <v>2086</v>
      </c>
      <c r="I238" s="199">
        <v>2893</v>
      </c>
      <c r="J238" s="196">
        <v>498</v>
      </c>
      <c r="K238" s="197">
        <v>361</v>
      </c>
      <c r="L238" s="198">
        <v>1007</v>
      </c>
      <c r="M238" s="196">
        <v>1133</v>
      </c>
      <c r="N238" s="201">
        <v>1912</v>
      </c>
      <c r="O238" s="204">
        <v>1855</v>
      </c>
      <c r="P238" s="196">
        <v>1113</v>
      </c>
      <c r="Q238" s="197">
        <v>1101</v>
      </c>
      <c r="R238" s="198">
        <v>1307</v>
      </c>
      <c r="S238" s="199">
        <v>1479</v>
      </c>
      <c r="T238" s="196">
        <v>781</v>
      </c>
      <c r="U238" s="200">
        <v>433</v>
      </c>
      <c r="V238" s="198">
        <v>1945</v>
      </c>
      <c r="W238" s="205">
        <v>1332</v>
      </c>
      <c r="X238" s="196">
        <v>1585</v>
      </c>
      <c r="Y238" s="200">
        <v>607</v>
      </c>
      <c r="Z238" s="198">
        <v>3387</v>
      </c>
      <c r="AA238" s="196">
        <v>3411</v>
      </c>
      <c r="AB238" s="169">
        <f t="shared" si="273"/>
        <v>19824</v>
      </c>
      <c r="AC238" s="170">
        <f t="shared" si="268"/>
        <v>18542</v>
      </c>
      <c r="BI238" s="143" t="s">
        <v>36</v>
      </c>
      <c r="BJ238" s="126">
        <f t="shared" ref="BJ238:CK238" si="286">B238/B250</f>
        <v>3.5906056698927713E-2</v>
      </c>
      <c r="BK238" s="127">
        <f t="shared" si="286"/>
        <v>5.9939017866695199E-2</v>
      </c>
      <c r="BL238" s="128">
        <f t="shared" si="286"/>
        <v>5.1109984003745466E-2</v>
      </c>
      <c r="BM238" s="129">
        <f t="shared" si="286"/>
        <v>5.7209493757717111E-2</v>
      </c>
      <c r="BN238" s="126">
        <f t="shared" si="286"/>
        <v>5.1470588235294115E-2</v>
      </c>
      <c r="BO238" s="127">
        <f t="shared" si="286"/>
        <v>5.0208732934672234E-2</v>
      </c>
      <c r="BP238" s="128">
        <f t="shared" si="286"/>
        <v>6.5616054858293221E-2</v>
      </c>
      <c r="BQ238" s="129">
        <f t="shared" si="286"/>
        <v>6.7133873250876011E-2</v>
      </c>
      <c r="BR238" s="126">
        <f t="shared" si="286"/>
        <v>7.0210066262512333E-2</v>
      </c>
      <c r="BS238" s="127">
        <f t="shared" si="286"/>
        <v>4.3114773677296069E-2</v>
      </c>
      <c r="BT238" s="128">
        <f t="shared" si="286"/>
        <v>7.4947901161059843E-2</v>
      </c>
      <c r="BU238" s="126">
        <f t="shared" si="286"/>
        <v>4.7037821231369618E-2</v>
      </c>
      <c r="BV238" s="130">
        <f t="shared" si="286"/>
        <v>6.6645752727526236E-2</v>
      </c>
      <c r="BW238" s="131">
        <f t="shared" si="286"/>
        <v>4.8655737704918031E-2</v>
      </c>
      <c r="BX238" s="126">
        <f t="shared" si="286"/>
        <v>6.1190829622299193E-2</v>
      </c>
      <c r="BY238" s="127">
        <f t="shared" si="286"/>
        <v>4.9726751275913465E-2</v>
      </c>
      <c r="BZ238" s="128">
        <f t="shared" si="286"/>
        <v>5.7978086323914296E-2</v>
      </c>
      <c r="CA238" s="129">
        <f t="shared" si="286"/>
        <v>5.9242940116162629E-2</v>
      </c>
      <c r="CB238" s="126">
        <f t="shared" si="286"/>
        <v>7.9483004274374103E-2</v>
      </c>
      <c r="CC238" s="127">
        <f t="shared" si="286"/>
        <v>3.4213021491782555E-2</v>
      </c>
      <c r="CD238" s="128">
        <f t="shared" si="286"/>
        <v>7.209310945550243E-2</v>
      </c>
      <c r="CE238" s="129">
        <f t="shared" si="286"/>
        <v>4.1397314768771752E-2</v>
      </c>
      <c r="CF238" s="126">
        <f t="shared" si="286"/>
        <v>6.1863315249209634E-2</v>
      </c>
      <c r="CG238" s="127">
        <f t="shared" si="286"/>
        <v>3.6202063577264867E-2</v>
      </c>
      <c r="CH238" s="128">
        <f t="shared" si="286"/>
        <v>5.6941595776873674E-2</v>
      </c>
      <c r="CI238" s="126">
        <f t="shared" si="286"/>
        <v>6.4267545925577013E-2</v>
      </c>
      <c r="CJ238" s="132">
        <f t="shared" si="286"/>
        <v>5.7625394241530167E-2</v>
      </c>
      <c r="CK238" s="133">
        <f t="shared" si="286"/>
        <v>5.3967681095303512E-2</v>
      </c>
    </row>
    <row r="239" spans="1:89" x14ac:dyDescent="0.2">
      <c r="A239" s="244" t="s">
        <v>37</v>
      </c>
      <c r="B239" s="206">
        <v>2458</v>
      </c>
      <c r="C239" s="190">
        <v>2642</v>
      </c>
      <c r="D239" s="191">
        <v>1618</v>
      </c>
      <c r="E239" s="192">
        <v>1299</v>
      </c>
      <c r="F239" s="189">
        <v>1067</v>
      </c>
      <c r="G239" s="193">
        <v>461</v>
      </c>
      <c r="H239" s="191">
        <v>2133</v>
      </c>
      <c r="I239" s="192">
        <v>2651</v>
      </c>
      <c r="J239" s="189">
        <v>600</v>
      </c>
      <c r="K239" s="190">
        <v>303</v>
      </c>
      <c r="L239" s="191">
        <v>1151</v>
      </c>
      <c r="M239" s="189">
        <v>1015</v>
      </c>
      <c r="N239" s="194">
        <v>2140</v>
      </c>
      <c r="O239" s="207">
        <v>1855</v>
      </c>
      <c r="P239" s="189">
        <v>1082</v>
      </c>
      <c r="Q239" s="190">
        <v>1252</v>
      </c>
      <c r="R239" s="191">
        <v>1458</v>
      </c>
      <c r="S239" s="192">
        <v>1740</v>
      </c>
      <c r="T239" s="189">
        <v>1056</v>
      </c>
      <c r="U239" s="193">
        <v>422</v>
      </c>
      <c r="V239" s="191">
        <v>2609</v>
      </c>
      <c r="W239" s="208">
        <v>1342</v>
      </c>
      <c r="X239" s="189">
        <v>2296</v>
      </c>
      <c r="Y239" s="193">
        <v>597</v>
      </c>
      <c r="Z239" s="191">
        <v>4097</v>
      </c>
      <c r="AA239" s="189">
        <v>3886</v>
      </c>
      <c r="AB239" s="169">
        <f t="shared" si="273"/>
        <v>23765</v>
      </c>
      <c r="AC239" s="170">
        <f t="shared" si="268"/>
        <v>19465</v>
      </c>
      <c r="BI239" s="134" t="s">
        <v>37</v>
      </c>
      <c r="BJ239" s="126">
        <f t="shared" ref="BJ239:CK239" si="287">B239/B250</f>
        <v>4.0116857893620149E-2</v>
      </c>
      <c r="BK239" s="127">
        <f t="shared" si="287"/>
        <v>7.0664384294426022E-2</v>
      </c>
      <c r="BL239" s="128">
        <f t="shared" si="287"/>
        <v>6.3126682532870348E-2</v>
      </c>
      <c r="BM239" s="129">
        <f t="shared" si="287"/>
        <v>5.9404582247221838E-2</v>
      </c>
      <c r="BN239" s="126">
        <f t="shared" si="287"/>
        <v>7.9248366013071891E-2</v>
      </c>
      <c r="BO239" s="127">
        <f t="shared" si="287"/>
        <v>5.2013990748053705E-2</v>
      </c>
      <c r="BP239" s="128">
        <f t="shared" si="287"/>
        <v>6.7094460696423511E-2</v>
      </c>
      <c r="BQ239" s="129">
        <f t="shared" si="287"/>
        <v>6.1518111990346458E-2</v>
      </c>
      <c r="BR239" s="126">
        <f t="shared" si="287"/>
        <v>8.4590441280135348E-2</v>
      </c>
      <c r="BS239" s="127">
        <f t="shared" si="287"/>
        <v>3.6187746327481188E-2</v>
      </c>
      <c r="BT239" s="128">
        <f t="shared" si="287"/>
        <v>8.566537660017863E-2</v>
      </c>
      <c r="BU239" s="126">
        <f t="shared" si="287"/>
        <v>4.2138913106655039E-2</v>
      </c>
      <c r="BV239" s="130">
        <f t="shared" si="287"/>
        <v>7.459304960089233E-2</v>
      </c>
      <c r="BW239" s="131">
        <f t="shared" si="287"/>
        <v>4.8655737704918031E-2</v>
      </c>
      <c r="BX239" s="126">
        <f t="shared" si="287"/>
        <v>5.9486502831381606E-2</v>
      </c>
      <c r="BY239" s="127">
        <f t="shared" si="287"/>
        <v>5.6546678108486521E-2</v>
      </c>
      <c r="BZ239" s="128">
        <f t="shared" si="287"/>
        <v>6.4676396220556265E-2</v>
      </c>
      <c r="CA239" s="129">
        <f t="shared" si="287"/>
        <v>6.969757660725015E-2</v>
      </c>
      <c r="CB239" s="126">
        <f t="shared" si="287"/>
        <v>0.10746997761042133</v>
      </c>
      <c r="CC239" s="127">
        <f t="shared" si="287"/>
        <v>3.3343868520859674E-2</v>
      </c>
      <c r="CD239" s="128">
        <f t="shared" si="287"/>
        <v>9.6704844508691948E-2</v>
      </c>
      <c r="CE239" s="129">
        <f t="shared" si="287"/>
        <v>4.1708105420188962E-2</v>
      </c>
      <c r="CF239" s="126">
        <f t="shared" si="287"/>
        <v>8.961398852503806E-2</v>
      </c>
      <c r="CG239" s="127">
        <f t="shared" si="287"/>
        <v>3.5605653963141887E-2</v>
      </c>
      <c r="CH239" s="128">
        <f t="shared" si="287"/>
        <v>6.8877979893076896E-2</v>
      </c>
      <c r="CI239" s="126">
        <f t="shared" si="287"/>
        <v>7.3217145548751764E-2</v>
      </c>
      <c r="CJ239" s="132">
        <f t="shared" si="287"/>
        <v>6.9081290060026446E-2</v>
      </c>
      <c r="CK239" s="133">
        <f t="shared" si="287"/>
        <v>5.665413183691527E-2</v>
      </c>
    </row>
    <row r="240" spans="1:89" x14ac:dyDescent="0.2">
      <c r="A240" s="245" t="s">
        <v>30</v>
      </c>
      <c r="B240" s="203">
        <v>2663</v>
      </c>
      <c r="C240" s="197">
        <v>3835</v>
      </c>
      <c r="D240" s="198">
        <v>1859</v>
      </c>
      <c r="E240" s="199">
        <v>2087</v>
      </c>
      <c r="F240" s="196">
        <v>1218</v>
      </c>
      <c r="G240" s="200">
        <v>726</v>
      </c>
      <c r="H240" s="198">
        <v>2237</v>
      </c>
      <c r="I240" s="199">
        <v>4674</v>
      </c>
      <c r="J240" s="196">
        <v>860</v>
      </c>
      <c r="K240" s="197">
        <v>333</v>
      </c>
      <c r="L240" s="198">
        <v>1689</v>
      </c>
      <c r="M240" s="196">
        <v>986</v>
      </c>
      <c r="N240" s="201">
        <v>2347</v>
      </c>
      <c r="O240" s="204">
        <v>2157</v>
      </c>
      <c r="P240" s="196">
        <v>1427</v>
      </c>
      <c r="Q240" s="197">
        <v>1287</v>
      </c>
      <c r="R240" s="198">
        <v>1557</v>
      </c>
      <c r="S240" s="199">
        <v>1644</v>
      </c>
      <c r="T240" s="196">
        <v>1102</v>
      </c>
      <c r="U240" s="200">
        <v>363</v>
      </c>
      <c r="V240" s="198">
        <v>2234</v>
      </c>
      <c r="W240" s="205">
        <v>1427</v>
      </c>
      <c r="X240" s="196">
        <v>3067</v>
      </c>
      <c r="Y240" s="200">
        <v>660</v>
      </c>
      <c r="Z240" s="198">
        <v>4358</v>
      </c>
      <c r="AA240" s="196">
        <v>3867</v>
      </c>
      <c r="AB240" s="169">
        <f t="shared" si="273"/>
        <v>26618</v>
      </c>
      <c r="AC240" s="170">
        <f t="shared" si="268"/>
        <v>24046</v>
      </c>
      <c r="BI240" s="143" t="s">
        <v>30</v>
      </c>
      <c r="BJ240" s="126">
        <f t="shared" ref="BJ240:CK240" si="288">B240/B250</f>
        <v>4.3462649540565682E-2</v>
      </c>
      <c r="BK240" s="127">
        <f t="shared" si="288"/>
        <v>0.1025730180806676</v>
      </c>
      <c r="BL240" s="128">
        <f t="shared" si="288"/>
        <v>7.2529358979360928E-2</v>
      </c>
      <c r="BM240" s="129">
        <f t="shared" si="288"/>
        <v>9.544061828325788E-2</v>
      </c>
      <c r="BN240" s="126">
        <f t="shared" si="288"/>
        <v>9.0463458110516939E-2</v>
      </c>
      <c r="BO240" s="127">
        <f t="shared" si="288"/>
        <v>8.1913573282184363E-2</v>
      </c>
      <c r="BP240" s="128">
        <f t="shared" si="288"/>
        <v>7.0365826806328829E-2</v>
      </c>
      <c r="BQ240" s="129">
        <f t="shared" si="288"/>
        <v>0.1084630914533683</v>
      </c>
      <c r="BR240" s="126">
        <f t="shared" si="288"/>
        <v>0.12124629916819399</v>
      </c>
      <c r="BS240" s="127">
        <f t="shared" si="288"/>
        <v>3.9770691508419921E-2</v>
      </c>
      <c r="BT240" s="128">
        <f t="shared" si="288"/>
        <v>0.12570705567133075</v>
      </c>
      <c r="BU240" s="126">
        <f t="shared" si="288"/>
        <v>4.0934944160750615E-2</v>
      </c>
      <c r="BV240" s="130">
        <f t="shared" si="288"/>
        <v>8.1808358604343129E-2</v>
      </c>
      <c r="BW240" s="131">
        <f t="shared" si="288"/>
        <v>5.6577049180327868E-2</v>
      </c>
      <c r="BX240" s="126">
        <f t="shared" si="288"/>
        <v>7.8454010665787013E-2</v>
      </c>
      <c r="BY240" s="127">
        <f t="shared" si="288"/>
        <v>5.8127455851135899E-2</v>
      </c>
      <c r="BZ240" s="128">
        <f t="shared" si="288"/>
        <v>6.9068003371334785E-2</v>
      </c>
      <c r="CA240" s="129">
        <f t="shared" si="288"/>
        <v>6.5852193070298423E-2</v>
      </c>
      <c r="CB240" s="126">
        <f t="shared" si="288"/>
        <v>0.11215143496845105</v>
      </c>
      <c r="CC240" s="127">
        <f t="shared" si="288"/>
        <v>2.868204804045512E-2</v>
      </c>
      <c r="CD240" s="128">
        <f t="shared" si="288"/>
        <v>8.2805144742206904E-2</v>
      </c>
      <c r="CE240" s="129">
        <f t="shared" si="288"/>
        <v>4.4349825957235203E-2</v>
      </c>
      <c r="CF240" s="126">
        <f t="shared" si="288"/>
        <v>0.11970649076929081</v>
      </c>
      <c r="CG240" s="127">
        <f t="shared" si="288"/>
        <v>3.9363034532116654E-2</v>
      </c>
      <c r="CH240" s="128">
        <f t="shared" si="288"/>
        <v>7.326586194142766E-2</v>
      </c>
      <c r="CI240" s="126">
        <f t="shared" si="288"/>
        <v>7.285916156382477E-2</v>
      </c>
      <c r="CJ240" s="132">
        <f t="shared" si="288"/>
        <v>7.7374533087220032E-2</v>
      </c>
      <c r="CK240" s="133">
        <f t="shared" si="288"/>
        <v>6.9987426362726146E-2</v>
      </c>
    </row>
    <row r="241" spans="1:89" x14ac:dyDescent="0.2">
      <c r="A241" s="244" t="s">
        <v>32</v>
      </c>
      <c r="B241" s="206">
        <v>2761</v>
      </c>
      <c r="C241" s="190">
        <v>4778</v>
      </c>
      <c r="D241" s="191">
        <v>2069</v>
      </c>
      <c r="E241" s="192">
        <v>1481</v>
      </c>
      <c r="F241" s="189">
        <v>1050</v>
      </c>
      <c r="G241" s="193">
        <v>510</v>
      </c>
      <c r="H241" s="191">
        <v>2406</v>
      </c>
      <c r="I241" s="192">
        <v>3444</v>
      </c>
      <c r="J241" s="189">
        <v>695</v>
      </c>
      <c r="K241" s="190">
        <v>262</v>
      </c>
      <c r="L241" s="191">
        <v>1774</v>
      </c>
      <c r="M241" s="189">
        <v>1012</v>
      </c>
      <c r="N241" s="194">
        <v>2426</v>
      </c>
      <c r="O241" s="207">
        <v>2136</v>
      </c>
      <c r="P241" s="189">
        <v>1256</v>
      </c>
      <c r="Q241" s="190">
        <v>1497</v>
      </c>
      <c r="R241" s="191">
        <v>1334</v>
      </c>
      <c r="S241" s="192">
        <v>2100</v>
      </c>
      <c r="T241" s="189">
        <v>882</v>
      </c>
      <c r="U241" s="193">
        <v>471</v>
      </c>
      <c r="V241" s="191">
        <v>2626</v>
      </c>
      <c r="W241" s="208">
        <v>1719</v>
      </c>
      <c r="X241" s="189">
        <v>2558</v>
      </c>
      <c r="Y241" s="193">
        <v>880</v>
      </c>
      <c r="Z241" s="191">
        <v>3776</v>
      </c>
      <c r="AA241" s="189">
        <v>5317</v>
      </c>
      <c r="AB241" s="169">
        <f t="shared" si="273"/>
        <v>25613</v>
      </c>
      <c r="AC241" s="170">
        <f t="shared" si="268"/>
        <v>25607</v>
      </c>
      <c r="BI241" s="134" t="s">
        <v>32</v>
      </c>
      <c r="BJ241" s="126">
        <f t="shared" ref="BJ241:CK241" si="289">B241/B250</f>
        <v>4.5062101157154283E-2</v>
      </c>
      <c r="BK241" s="127">
        <f t="shared" si="289"/>
        <v>0.12779501444313685</v>
      </c>
      <c r="BL241" s="128">
        <f t="shared" si="289"/>
        <v>8.0722562521946081E-2</v>
      </c>
      <c r="BM241" s="129">
        <f t="shared" si="289"/>
        <v>6.7727626103260621E-2</v>
      </c>
      <c r="BN241" s="126">
        <f t="shared" si="289"/>
        <v>7.7985739750445635E-2</v>
      </c>
      <c r="BO241" s="127">
        <f t="shared" si="289"/>
        <v>5.7542592801534467E-2</v>
      </c>
      <c r="BP241" s="128">
        <f t="shared" si="289"/>
        <v>7.5681796734924978E-2</v>
      </c>
      <c r="BQ241" s="129">
        <f t="shared" si="289"/>
        <v>7.9920172649850324E-2</v>
      </c>
      <c r="BR241" s="126">
        <f t="shared" si="289"/>
        <v>9.7983927816156779E-2</v>
      </c>
      <c r="BS241" s="127">
        <f t="shared" si="289"/>
        <v>3.1291054580198256E-2</v>
      </c>
      <c r="BT241" s="128">
        <f t="shared" si="289"/>
        <v>0.1320333432569217</v>
      </c>
      <c r="BU241" s="126">
        <f t="shared" si="289"/>
        <v>4.2014364595009755E-2</v>
      </c>
      <c r="BV241" s="130">
        <f t="shared" si="289"/>
        <v>8.4562027257834016E-2</v>
      </c>
      <c r="BW241" s="131">
        <f t="shared" si="289"/>
        <v>5.6026229508196725E-2</v>
      </c>
      <c r="BX241" s="126">
        <f t="shared" si="289"/>
        <v>6.9052724173951294E-2</v>
      </c>
      <c r="BY241" s="127">
        <f t="shared" si="289"/>
        <v>6.7612122307032202E-2</v>
      </c>
      <c r="BZ241" s="128">
        <f t="shared" si="289"/>
        <v>5.9175797365035712E-2</v>
      </c>
      <c r="CA241" s="129">
        <f t="shared" si="289"/>
        <v>8.4117764870819151E-2</v>
      </c>
      <c r="CB241" s="126">
        <f t="shared" si="289"/>
        <v>8.9761856299613266E-2</v>
      </c>
      <c r="CC241" s="127">
        <f t="shared" si="289"/>
        <v>3.7215549936788876E-2</v>
      </c>
      <c r="CD241" s="128">
        <f t="shared" si="289"/>
        <v>9.7334964231439267E-2</v>
      </c>
      <c r="CE241" s="129">
        <f t="shared" si="289"/>
        <v>5.3424912978617602E-2</v>
      </c>
      <c r="CF241" s="126">
        <f t="shared" si="289"/>
        <v>9.9839975020491009E-2</v>
      </c>
      <c r="CG241" s="127">
        <f t="shared" si="289"/>
        <v>5.2484046042822211E-2</v>
      </c>
      <c r="CH241" s="128">
        <f t="shared" si="289"/>
        <v>6.3481389327863888E-2</v>
      </c>
      <c r="CI241" s="126">
        <f t="shared" si="289"/>
        <v>0.1001789919924635</v>
      </c>
      <c r="CJ241" s="132">
        <f t="shared" si="289"/>
        <v>7.4453148845253836E-2</v>
      </c>
      <c r="CK241" s="133">
        <f t="shared" si="289"/>
        <v>7.4530817053577669E-2</v>
      </c>
    </row>
    <row r="242" spans="1:89" x14ac:dyDescent="0.2">
      <c r="A242" s="245" t="s">
        <v>34</v>
      </c>
      <c r="B242" s="203">
        <v>2803</v>
      </c>
      <c r="C242" s="197">
        <v>4367</v>
      </c>
      <c r="D242" s="198">
        <v>1351</v>
      </c>
      <c r="E242" s="199">
        <v>1864</v>
      </c>
      <c r="F242" s="196">
        <v>738</v>
      </c>
      <c r="G242" s="200">
        <v>656</v>
      </c>
      <c r="H242" s="198">
        <v>2269</v>
      </c>
      <c r="I242" s="199">
        <v>4004</v>
      </c>
      <c r="J242" s="196">
        <v>484</v>
      </c>
      <c r="K242" s="197">
        <v>253</v>
      </c>
      <c r="L242" s="198">
        <v>1303</v>
      </c>
      <c r="M242" s="196">
        <v>888</v>
      </c>
      <c r="N242" s="201">
        <v>2194</v>
      </c>
      <c r="O242" s="204">
        <v>2158</v>
      </c>
      <c r="P242" s="196">
        <v>1295</v>
      </c>
      <c r="Q242" s="197">
        <v>1691</v>
      </c>
      <c r="R242" s="198">
        <v>1432</v>
      </c>
      <c r="S242" s="199">
        <v>1970</v>
      </c>
      <c r="T242" s="196">
        <v>924</v>
      </c>
      <c r="U242" s="200">
        <v>438</v>
      </c>
      <c r="V242" s="198">
        <v>2973</v>
      </c>
      <c r="W242" s="205">
        <v>1550</v>
      </c>
      <c r="X242" s="196">
        <v>2124</v>
      </c>
      <c r="Y242" s="200">
        <v>857</v>
      </c>
      <c r="Z242" s="198">
        <v>3387</v>
      </c>
      <c r="AA242" s="196">
        <v>3916</v>
      </c>
      <c r="AB242" s="169">
        <f t="shared" si="273"/>
        <v>23277</v>
      </c>
      <c r="AC242" s="170">
        <f t="shared" si="268"/>
        <v>24612</v>
      </c>
      <c r="BI242" s="143" t="s">
        <v>34</v>
      </c>
      <c r="BJ242" s="126">
        <f t="shared" ref="BJ242:CK242" si="290">B242/B250</f>
        <v>4.5747580421406538E-2</v>
      </c>
      <c r="BK242" s="127">
        <f t="shared" si="290"/>
        <v>0.11680218251845512</v>
      </c>
      <c r="BL242" s="128">
        <f t="shared" si="290"/>
        <v>5.2709609457297801E-2</v>
      </c>
      <c r="BM242" s="129">
        <f t="shared" si="290"/>
        <v>8.5242603009100471E-2</v>
      </c>
      <c r="BN242" s="126">
        <f t="shared" si="290"/>
        <v>5.4812834224598928E-2</v>
      </c>
      <c r="BO242" s="127">
        <f t="shared" si="290"/>
        <v>7.4015570348640411E-2</v>
      </c>
      <c r="BP242" s="128">
        <f t="shared" si="290"/>
        <v>7.1372400993992016E-2</v>
      </c>
      <c r="BQ242" s="129">
        <f t="shared" si="290"/>
        <v>9.2915322674216233E-2</v>
      </c>
      <c r="BR242" s="126">
        <f t="shared" si="290"/>
        <v>6.823628929930918E-2</v>
      </c>
      <c r="BS242" s="127">
        <f t="shared" si="290"/>
        <v>3.0216171025916637E-2</v>
      </c>
      <c r="BT242" s="128">
        <f t="shared" si="290"/>
        <v>9.6978267341470678E-2</v>
      </c>
      <c r="BU242" s="126">
        <f t="shared" si="290"/>
        <v>3.6866359447004608E-2</v>
      </c>
      <c r="BV242" s="130">
        <f t="shared" si="290"/>
        <v>7.6475304123531665E-2</v>
      </c>
      <c r="BW242" s="131">
        <f t="shared" si="290"/>
        <v>5.6603278688524591E-2</v>
      </c>
      <c r="BX242" s="126">
        <f t="shared" si="290"/>
        <v>7.1196877233492772E-2</v>
      </c>
      <c r="BY242" s="127">
        <f t="shared" si="290"/>
        <v>7.6374147509145923E-2</v>
      </c>
      <c r="BZ242" s="128">
        <f t="shared" si="290"/>
        <v>6.3523044847624541E-2</v>
      </c>
      <c r="CA242" s="129">
        <f t="shared" si="290"/>
        <v>7.8910474664530342E-2</v>
      </c>
      <c r="CB242" s="126">
        <f t="shared" si="290"/>
        <v>9.4036230409118668E-2</v>
      </c>
      <c r="CC242" s="127">
        <f t="shared" si="290"/>
        <v>3.4608091024020231E-2</v>
      </c>
      <c r="CD242" s="128">
        <f t="shared" si="290"/>
        <v>0.11019681974869343</v>
      </c>
      <c r="CE242" s="129">
        <f t="shared" si="290"/>
        <v>4.8172550969666834E-2</v>
      </c>
      <c r="CF242" s="126">
        <f t="shared" si="290"/>
        <v>8.2900745482221622E-2</v>
      </c>
      <c r="CG242" s="127">
        <f t="shared" si="290"/>
        <v>5.1112303930339359E-2</v>
      </c>
      <c r="CH242" s="128">
        <f t="shared" si="290"/>
        <v>5.6941595776873674E-2</v>
      </c>
      <c r="CI242" s="126">
        <f t="shared" si="290"/>
        <v>7.3782383419689124E-2</v>
      </c>
      <c r="CJ242" s="132">
        <f t="shared" si="290"/>
        <v>6.7662747263927445E-2</v>
      </c>
      <c r="CK242" s="133">
        <f t="shared" si="290"/>
        <v>7.163480569073509E-2</v>
      </c>
    </row>
    <row r="243" spans="1:89" x14ac:dyDescent="0.2">
      <c r="A243" s="244" t="s">
        <v>38</v>
      </c>
      <c r="B243" s="206">
        <v>2775</v>
      </c>
      <c r="C243" s="190">
        <v>3803</v>
      </c>
      <c r="D243" s="191">
        <v>1037</v>
      </c>
      <c r="E243" s="192">
        <v>2069</v>
      </c>
      <c r="F243" s="189">
        <v>482</v>
      </c>
      <c r="G243" s="193">
        <v>575</v>
      </c>
      <c r="H243" s="191">
        <v>1710</v>
      </c>
      <c r="I243" s="192">
        <v>3634</v>
      </c>
      <c r="J243" s="189">
        <v>271</v>
      </c>
      <c r="K243" s="190">
        <v>291</v>
      </c>
      <c r="L243" s="191">
        <v>831</v>
      </c>
      <c r="M243" s="189">
        <v>997</v>
      </c>
      <c r="N243" s="194">
        <v>1589</v>
      </c>
      <c r="O243" s="207">
        <v>2250</v>
      </c>
      <c r="P243" s="189">
        <v>991</v>
      </c>
      <c r="Q243" s="190">
        <v>1777</v>
      </c>
      <c r="R243" s="191">
        <v>1118</v>
      </c>
      <c r="S243" s="192">
        <v>1821</v>
      </c>
      <c r="T243" s="189">
        <v>707</v>
      </c>
      <c r="U243" s="193">
        <v>478</v>
      </c>
      <c r="V243" s="191">
        <v>2580</v>
      </c>
      <c r="W243" s="208">
        <v>1688</v>
      </c>
      <c r="X243" s="189">
        <v>1503</v>
      </c>
      <c r="Y243" s="193">
        <v>1019</v>
      </c>
      <c r="Z243" s="191">
        <v>2672</v>
      </c>
      <c r="AA243" s="189">
        <v>4813</v>
      </c>
      <c r="AB243" s="169">
        <f t="shared" si="273"/>
        <v>18266</v>
      </c>
      <c r="AC243" s="170">
        <f t="shared" si="268"/>
        <v>25215</v>
      </c>
      <c r="BI243" s="134" t="s">
        <v>38</v>
      </c>
      <c r="BJ243" s="126">
        <f t="shared" ref="BJ243:CK243" si="291">B243/B250</f>
        <v>4.5290594245238368E-2</v>
      </c>
      <c r="BK243" s="127">
        <f t="shared" si="291"/>
        <v>0.10171712849042473</v>
      </c>
      <c r="BL243" s="128">
        <f t="shared" si="291"/>
        <v>4.045881939838477E-2</v>
      </c>
      <c r="BM243" s="129">
        <f t="shared" si="291"/>
        <v>9.4617460099693601E-2</v>
      </c>
      <c r="BN243" s="126">
        <f t="shared" si="291"/>
        <v>3.5799168152109331E-2</v>
      </c>
      <c r="BO243" s="127">
        <f t="shared" si="291"/>
        <v>6.48764526683967E-2</v>
      </c>
      <c r="BP243" s="128">
        <f t="shared" si="291"/>
        <v>5.3788808153250919E-2</v>
      </c>
      <c r="BQ243" s="129">
        <f t="shared" si="291"/>
        <v>8.4329241408117331E-2</v>
      </c>
      <c r="BR243" s="126">
        <f t="shared" si="291"/>
        <v>3.8206682644861129E-2</v>
      </c>
      <c r="BS243" s="127">
        <f t="shared" si="291"/>
        <v>3.47545682551057E-2</v>
      </c>
      <c r="BT243" s="128">
        <f t="shared" si="291"/>
        <v>6.1848764513247993E-2</v>
      </c>
      <c r="BU243" s="126">
        <f t="shared" si="291"/>
        <v>4.1391622036783329E-2</v>
      </c>
      <c r="BV243" s="130">
        <f t="shared" si="291"/>
        <v>5.5387082156924256E-2</v>
      </c>
      <c r="BW243" s="131">
        <f t="shared" si="291"/>
        <v>5.9016393442622953E-2</v>
      </c>
      <c r="BX243" s="126">
        <f t="shared" si="291"/>
        <v>5.4483479025784813E-2</v>
      </c>
      <c r="BY243" s="127">
        <f t="shared" si="291"/>
        <v>8.0258344248227267E-2</v>
      </c>
      <c r="BZ243" s="128">
        <f t="shared" si="291"/>
        <v>4.9594109036064413E-2</v>
      </c>
      <c r="CA243" s="129">
        <f t="shared" si="291"/>
        <v>7.2942118966553171E-2</v>
      </c>
      <c r="CB243" s="126">
        <f t="shared" si="291"/>
        <v>7.1951964176674127E-2</v>
      </c>
      <c r="CC243" s="127">
        <f t="shared" si="291"/>
        <v>3.776864728192162E-2</v>
      </c>
      <c r="CD243" s="128">
        <f t="shared" si="291"/>
        <v>9.5629934393417104E-2</v>
      </c>
      <c r="CE243" s="129">
        <f t="shared" si="291"/>
        <v>5.2461461959224263E-2</v>
      </c>
      <c r="CF243" s="126">
        <f t="shared" si="291"/>
        <v>5.8662815659029699E-2</v>
      </c>
      <c r="CG243" s="127">
        <f t="shared" si="291"/>
        <v>6.0774139679131631E-2</v>
      </c>
      <c r="CH243" s="128">
        <f t="shared" si="291"/>
        <v>4.4921152617598603E-2</v>
      </c>
      <c r="CI243" s="126">
        <f t="shared" si="291"/>
        <v>9.0682995760715965E-2</v>
      </c>
      <c r="CJ243" s="132">
        <f t="shared" si="291"/>
        <v>5.3096521953984566E-2</v>
      </c>
      <c r="CK243" s="133">
        <f t="shared" si="291"/>
        <v>7.3389875893543205E-2</v>
      </c>
    </row>
    <row r="244" spans="1:89" x14ac:dyDescent="0.2">
      <c r="A244" s="245" t="s">
        <v>39</v>
      </c>
      <c r="B244" s="203">
        <v>367</v>
      </c>
      <c r="C244" s="197">
        <v>2464</v>
      </c>
      <c r="D244" s="198">
        <v>246</v>
      </c>
      <c r="E244" s="199">
        <v>1146</v>
      </c>
      <c r="F244" s="196">
        <v>150</v>
      </c>
      <c r="G244" s="200">
        <v>346</v>
      </c>
      <c r="H244" s="198">
        <v>529</v>
      </c>
      <c r="I244" s="199">
        <v>2338</v>
      </c>
      <c r="J244" s="196">
        <v>170</v>
      </c>
      <c r="K244" s="197">
        <v>154</v>
      </c>
      <c r="L244" s="198">
        <v>393</v>
      </c>
      <c r="M244" s="196">
        <v>511</v>
      </c>
      <c r="N244" s="201">
        <v>1028</v>
      </c>
      <c r="O244" s="204">
        <v>1368</v>
      </c>
      <c r="P244" s="196">
        <v>622</v>
      </c>
      <c r="Q244" s="197">
        <v>1101</v>
      </c>
      <c r="R244" s="198">
        <v>758</v>
      </c>
      <c r="S244" s="199">
        <v>916</v>
      </c>
      <c r="T244" s="196">
        <v>531</v>
      </c>
      <c r="U244" s="200">
        <v>294</v>
      </c>
      <c r="V244" s="198">
        <v>2279</v>
      </c>
      <c r="W244" s="205">
        <v>1135</v>
      </c>
      <c r="X244" s="196">
        <v>983</v>
      </c>
      <c r="Y244" s="200">
        <v>765</v>
      </c>
      <c r="Z244" s="198">
        <v>1993</v>
      </c>
      <c r="AA244" s="196">
        <v>2557</v>
      </c>
      <c r="AB244" s="169">
        <f t="shared" si="273"/>
        <v>10049</v>
      </c>
      <c r="AC244" s="170">
        <f t="shared" si="268"/>
        <v>15095</v>
      </c>
      <c r="BI244" s="143" t="s">
        <v>39</v>
      </c>
      <c r="BJ244" s="126">
        <f t="shared" ref="BJ244:CK244" si="292">B244/B250</f>
        <v>5.9897830947756685E-3</v>
      </c>
      <c r="BK244" s="127">
        <f t="shared" si="292"/>
        <v>6.5903498448700124E-2</v>
      </c>
      <c r="BL244" s="128">
        <f t="shared" si="292"/>
        <v>9.5977527213140339E-3</v>
      </c>
      <c r="BM244" s="129">
        <f t="shared" si="292"/>
        <v>5.2407737686925505E-2</v>
      </c>
      <c r="BN244" s="126">
        <f t="shared" si="292"/>
        <v>1.1140819964349376E-2</v>
      </c>
      <c r="BO244" s="127">
        <f t="shared" si="292"/>
        <v>3.9038700214374368E-2</v>
      </c>
      <c r="BP244" s="128">
        <f t="shared" si="292"/>
        <v>1.6639929539806864E-2</v>
      </c>
      <c r="BQ244" s="129">
        <f t="shared" si="292"/>
        <v>5.4254751351727658E-2</v>
      </c>
      <c r="BR244" s="126">
        <f t="shared" si="292"/>
        <v>2.3967291696038347E-2</v>
      </c>
      <c r="BS244" s="127">
        <f t="shared" si="292"/>
        <v>1.8392451928818821E-2</v>
      </c>
      <c r="BT244" s="128">
        <f t="shared" si="292"/>
        <v>2.9249776719261687E-2</v>
      </c>
      <c r="BU244" s="126">
        <f t="shared" si="292"/>
        <v>2.1214763150247021E-2</v>
      </c>
      <c r="BV244" s="130">
        <f t="shared" si="292"/>
        <v>3.5832549060615566E-2</v>
      </c>
      <c r="BW244" s="131">
        <f t="shared" si="292"/>
        <v>3.5881967213114756E-2</v>
      </c>
      <c r="BX244" s="126">
        <f t="shared" si="292"/>
        <v>3.4196492385507725E-2</v>
      </c>
      <c r="BY244" s="127">
        <f t="shared" si="292"/>
        <v>4.9726751275913465E-2</v>
      </c>
      <c r="BZ244" s="128">
        <f t="shared" si="292"/>
        <v>3.3624628487778911E-2</v>
      </c>
      <c r="CA244" s="129">
        <f t="shared" si="292"/>
        <v>3.6691367915081111E-2</v>
      </c>
      <c r="CB244" s="126">
        <f t="shared" si="292"/>
        <v>5.4040301241603909E-2</v>
      </c>
      <c r="CC244" s="127">
        <f t="shared" si="292"/>
        <v>2.3230088495575223E-2</v>
      </c>
      <c r="CD244" s="128">
        <f t="shared" si="292"/>
        <v>8.4473108714185105E-2</v>
      </c>
      <c r="CE244" s="129">
        <f t="shared" si="292"/>
        <v>3.5274738935852812E-2</v>
      </c>
      <c r="CF244" s="126">
        <f t="shared" si="292"/>
        <v>3.8366964599352092E-2</v>
      </c>
      <c r="CG244" s="127">
        <f t="shared" si="292"/>
        <v>4.5625335480407946E-2</v>
      </c>
      <c r="CH244" s="128">
        <f t="shared" si="292"/>
        <v>3.3505934568440872E-2</v>
      </c>
      <c r="CI244" s="126">
        <f t="shared" si="292"/>
        <v>4.8177107866227038E-2</v>
      </c>
      <c r="CJ244" s="132">
        <f t="shared" si="292"/>
        <v>2.9210935569669926E-2</v>
      </c>
      <c r="CK244" s="133">
        <f t="shared" si="292"/>
        <v>4.3934966353878037E-2</v>
      </c>
    </row>
    <row r="245" spans="1:89" x14ac:dyDescent="0.2">
      <c r="A245" s="244" t="s">
        <v>40</v>
      </c>
      <c r="B245" s="206">
        <v>0</v>
      </c>
      <c r="C245" s="190">
        <v>1335</v>
      </c>
      <c r="D245" s="191">
        <v>6</v>
      </c>
      <c r="E245" s="192">
        <v>548</v>
      </c>
      <c r="F245" s="189">
        <v>7</v>
      </c>
      <c r="G245" s="193">
        <v>166</v>
      </c>
      <c r="H245" s="191">
        <v>25</v>
      </c>
      <c r="I245" s="192">
        <v>1025</v>
      </c>
      <c r="J245" s="189">
        <v>28</v>
      </c>
      <c r="K245" s="190">
        <v>62</v>
      </c>
      <c r="L245" s="191">
        <v>52</v>
      </c>
      <c r="M245" s="189">
        <v>94</v>
      </c>
      <c r="N245" s="194">
        <v>83</v>
      </c>
      <c r="O245" s="207">
        <v>233</v>
      </c>
      <c r="P245" s="189">
        <v>161</v>
      </c>
      <c r="Q245" s="190">
        <v>141</v>
      </c>
      <c r="R245" s="191">
        <v>110</v>
      </c>
      <c r="S245" s="192">
        <v>76</v>
      </c>
      <c r="T245" s="189">
        <v>52</v>
      </c>
      <c r="U245" s="193">
        <v>10</v>
      </c>
      <c r="V245" s="191">
        <v>95</v>
      </c>
      <c r="W245" s="208">
        <v>29</v>
      </c>
      <c r="X245" s="189">
        <v>97</v>
      </c>
      <c r="Y245" s="193">
        <v>15</v>
      </c>
      <c r="Z245" s="191">
        <v>3</v>
      </c>
      <c r="AA245" s="189">
        <v>5</v>
      </c>
      <c r="AB245" s="169">
        <f t="shared" si="273"/>
        <v>719</v>
      </c>
      <c r="AC245" s="170">
        <f t="shared" si="268"/>
        <v>3739</v>
      </c>
      <c r="BI245" s="134" t="s">
        <v>40</v>
      </c>
      <c r="BJ245" s="126">
        <f t="shared" ref="BJ245:CK245" si="293">B245/B250</f>
        <v>0</v>
      </c>
      <c r="BK245" s="127">
        <f t="shared" si="293"/>
        <v>3.5706643842944259E-2</v>
      </c>
      <c r="BL245" s="128">
        <f t="shared" si="293"/>
        <v>2.3409152978814715E-4</v>
      </c>
      <c r="BM245" s="129">
        <f t="shared" si="293"/>
        <v>2.506059358851237E-2</v>
      </c>
      <c r="BN245" s="126">
        <f t="shared" si="293"/>
        <v>5.1990493166963756E-4</v>
      </c>
      <c r="BO245" s="127">
        <f t="shared" si="293"/>
        <v>1.8729549813832787E-2</v>
      </c>
      <c r="BP245" s="128">
        <f t="shared" si="293"/>
        <v>7.8638608411185553E-4</v>
      </c>
      <c r="BQ245" s="129">
        <f t="shared" si="293"/>
        <v>2.3785765669598311E-2</v>
      </c>
      <c r="BR245" s="126">
        <f t="shared" si="293"/>
        <v>3.9475539264063157E-3</v>
      </c>
      <c r="BS245" s="127">
        <f t="shared" si="293"/>
        <v>7.4047533739400456E-3</v>
      </c>
      <c r="BT245" s="128">
        <f t="shared" si="293"/>
        <v>3.8701994641262279E-3</v>
      </c>
      <c r="BU245" s="126">
        <f t="shared" si="293"/>
        <v>3.9025200315522895E-3</v>
      </c>
      <c r="BV245" s="130">
        <f t="shared" si="293"/>
        <v>2.8930949144271322E-3</v>
      </c>
      <c r="BW245" s="131">
        <f t="shared" si="293"/>
        <v>6.1114754098360652E-3</v>
      </c>
      <c r="BX245" s="126">
        <f t="shared" si="293"/>
        <v>8.8515036560558574E-3</v>
      </c>
      <c r="BY245" s="127">
        <f t="shared" si="293"/>
        <v>6.3682760489589454E-3</v>
      </c>
      <c r="BZ245" s="128">
        <f t="shared" si="293"/>
        <v>4.8795635008650135E-3</v>
      </c>
      <c r="CA245" s="129">
        <f t="shared" si="293"/>
        <v>3.044261966753455E-3</v>
      </c>
      <c r="CB245" s="126">
        <f t="shared" si="293"/>
        <v>5.2920822308162021E-3</v>
      </c>
      <c r="CC245" s="127">
        <f t="shared" si="293"/>
        <v>7.9013906447534762E-4</v>
      </c>
      <c r="CD245" s="128">
        <f t="shared" si="293"/>
        <v>3.5212572741762111E-3</v>
      </c>
      <c r="CE245" s="129">
        <f t="shared" si="293"/>
        <v>9.0129288910989556E-4</v>
      </c>
      <c r="CF245" s="126">
        <f t="shared" si="293"/>
        <v>3.7859568322860153E-3</v>
      </c>
      <c r="CG245" s="127">
        <f t="shared" si="293"/>
        <v>8.9461442118446953E-4</v>
      </c>
      <c r="CH245" s="128">
        <f t="shared" si="293"/>
        <v>5.0435425843112205E-5</v>
      </c>
      <c r="CI245" s="126">
        <f t="shared" si="293"/>
        <v>9.4206311822892132E-5</v>
      </c>
      <c r="CJ245" s="132">
        <f t="shared" si="293"/>
        <v>2.0900251442524309E-3</v>
      </c>
      <c r="CK245" s="133">
        <f t="shared" si="293"/>
        <v>1.08825994830838E-2</v>
      </c>
    </row>
    <row r="246" spans="1:89" x14ac:dyDescent="0.2">
      <c r="A246" s="245" t="s">
        <v>41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69">
        <f t="shared" si="273"/>
        <v>0</v>
      </c>
      <c r="AC246" s="170">
        <f t="shared" si="268"/>
        <v>0</v>
      </c>
      <c r="BI246" s="143" t="s">
        <v>41</v>
      </c>
      <c r="BJ246" s="126">
        <f t="shared" ref="BJ246:CK246" si="294">B246/B250</f>
        <v>0</v>
      </c>
      <c r="BK246" s="127">
        <f t="shared" si="294"/>
        <v>0</v>
      </c>
      <c r="BL246" s="128">
        <f t="shared" si="294"/>
        <v>0</v>
      </c>
      <c r="BM246" s="129">
        <f t="shared" si="294"/>
        <v>0</v>
      </c>
      <c r="BN246" s="126">
        <f t="shared" si="294"/>
        <v>0</v>
      </c>
      <c r="BO246" s="127">
        <f t="shared" si="294"/>
        <v>0</v>
      </c>
      <c r="BP246" s="128">
        <f t="shared" si="294"/>
        <v>0</v>
      </c>
      <c r="BQ246" s="129">
        <f t="shared" si="294"/>
        <v>0</v>
      </c>
      <c r="BR246" s="126">
        <f t="shared" si="294"/>
        <v>0</v>
      </c>
      <c r="BS246" s="127">
        <f t="shared" si="294"/>
        <v>0</v>
      </c>
      <c r="BT246" s="128">
        <f t="shared" si="294"/>
        <v>0</v>
      </c>
      <c r="BU246" s="126">
        <f t="shared" si="294"/>
        <v>0</v>
      </c>
      <c r="BV246" s="130">
        <f t="shared" si="294"/>
        <v>0</v>
      </c>
      <c r="BW246" s="131">
        <f t="shared" si="294"/>
        <v>0</v>
      </c>
      <c r="BX246" s="126">
        <f t="shared" si="294"/>
        <v>0</v>
      </c>
      <c r="BY246" s="127">
        <f t="shared" si="294"/>
        <v>0</v>
      </c>
      <c r="BZ246" s="128">
        <f t="shared" si="294"/>
        <v>0</v>
      </c>
      <c r="CA246" s="129">
        <f t="shared" si="294"/>
        <v>0</v>
      </c>
      <c r="CB246" s="126">
        <f t="shared" si="294"/>
        <v>0</v>
      </c>
      <c r="CC246" s="127">
        <f t="shared" si="294"/>
        <v>0</v>
      </c>
      <c r="CD246" s="128">
        <f t="shared" si="294"/>
        <v>0</v>
      </c>
      <c r="CE246" s="129">
        <f t="shared" si="294"/>
        <v>0</v>
      </c>
      <c r="CF246" s="126">
        <f t="shared" si="294"/>
        <v>0</v>
      </c>
      <c r="CG246" s="127">
        <f t="shared" si="294"/>
        <v>0</v>
      </c>
      <c r="CH246" s="128">
        <f t="shared" si="294"/>
        <v>0</v>
      </c>
      <c r="CI246" s="126">
        <f t="shared" si="294"/>
        <v>0</v>
      </c>
      <c r="CJ246" s="132">
        <f t="shared" si="294"/>
        <v>0</v>
      </c>
      <c r="CK246" s="133">
        <f t="shared" si="294"/>
        <v>0</v>
      </c>
    </row>
    <row r="247" spans="1:89" x14ac:dyDescent="0.2">
      <c r="A247" s="244" t="s">
        <v>42</v>
      </c>
      <c r="B247" s="58"/>
      <c r="C247" s="59"/>
      <c r="D247" s="136"/>
      <c r="E247" s="137"/>
      <c r="F247" s="135"/>
      <c r="G247" s="138"/>
      <c r="H247" s="136"/>
      <c r="I247" s="137"/>
      <c r="J247" s="135"/>
      <c r="K247" s="138"/>
      <c r="L247" s="136"/>
      <c r="M247" s="135"/>
      <c r="N247" s="139"/>
      <c r="O247" s="140"/>
      <c r="P247" s="135"/>
      <c r="Q247" s="138"/>
      <c r="R247" s="136"/>
      <c r="S247" s="137"/>
      <c r="T247" s="135"/>
      <c r="U247" s="138"/>
      <c r="V247" s="136"/>
      <c r="W247" s="137"/>
      <c r="X247" s="135"/>
      <c r="Y247" s="138"/>
      <c r="Z247" s="141"/>
      <c r="AA247" s="142"/>
      <c r="AB247" s="169">
        <f t="shared" ref="AB247" si="295">B247+D247+F247+H247+J247+L247+N247+P247+R247+T247+V247+X247+Z247</f>
        <v>0</v>
      </c>
      <c r="AC247" s="170">
        <f t="shared" ref="AC247" si="296">C247+E247+G247+I247+K247+M247+O247+Q247+S247+U247+W247+Y247+AA247</f>
        <v>0</v>
      </c>
      <c r="BI247" s="134" t="s">
        <v>42</v>
      </c>
      <c r="BJ247" s="126">
        <f t="shared" ref="BJ247:CK247" si="297">B247/B250</f>
        <v>0</v>
      </c>
      <c r="BK247" s="127">
        <f t="shared" si="297"/>
        <v>0</v>
      </c>
      <c r="BL247" s="128">
        <f t="shared" si="297"/>
        <v>0</v>
      </c>
      <c r="BM247" s="129">
        <f t="shared" si="297"/>
        <v>0</v>
      </c>
      <c r="BN247" s="126">
        <f t="shared" si="297"/>
        <v>0</v>
      </c>
      <c r="BO247" s="127">
        <f t="shared" si="297"/>
        <v>0</v>
      </c>
      <c r="BP247" s="128">
        <f t="shared" si="297"/>
        <v>0</v>
      </c>
      <c r="BQ247" s="129">
        <f t="shared" si="297"/>
        <v>0</v>
      </c>
      <c r="BR247" s="126">
        <f t="shared" si="297"/>
        <v>0</v>
      </c>
      <c r="BS247" s="127">
        <f t="shared" si="297"/>
        <v>0</v>
      </c>
      <c r="BT247" s="128">
        <f t="shared" si="297"/>
        <v>0</v>
      </c>
      <c r="BU247" s="126">
        <f t="shared" si="297"/>
        <v>0</v>
      </c>
      <c r="BV247" s="130">
        <f t="shared" si="297"/>
        <v>0</v>
      </c>
      <c r="BW247" s="131">
        <f t="shared" si="297"/>
        <v>0</v>
      </c>
      <c r="BX247" s="126">
        <f t="shared" si="297"/>
        <v>0</v>
      </c>
      <c r="BY247" s="127">
        <f t="shared" si="297"/>
        <v>0</v>
      </c>
      <c r="BZ247" s="128">
        <f t="shared" si="297"/>
        <v>0</v>
      </c>
      <c r="CA247" s="129">
        <f t="shared" si="297"/>
        <v>0</v>
      </c>
      <c r="CB247" s="126">
        <f t="shared" si="297"/>
        <v>0</v>
      </c>
      <c r="CC247" s="127">
        <f t="shared" si="297"/>
        <v>0</v>
      </c>
      <c r="CD247" s="128">
        <f t="shared" si="297"/>
        <v>0</v>
      </c>
      <c r="CE247" s="129">
        <f t="shared" si="297"/>
        <v>0</v>
      </c>
      <c r="CF247" s="126">
        <f t="shared" si="297"/>
        <v>0</v>
      </c>
      <c r="CG247" s="127">
        <f t="shared" si="297"/>
        <v>0</v>
      </c>
      <c r="CH247" s="128">
        <f t="shared" si="297"/>
        <v>0</v>
      </c>
      <c r="CI247" s="126">
        <f t="shared" si="297"/>
        <v>0</v>
      </c>
      <c r="CJ247" s="132">
        <f t="shared" si="297"/>
        <v>0</v>
      </c>
      <c r="CK247" s="133">
        <f t="shared" si="297"/>
        <v>0</v>
      </c>
    </row>
    <row r="248" spans="1:89" x14ac:dyDescent="0.2">
      <c r="A248" s="245" t="s">
        <v>43</v>
      </c>
      <c r="B248" s="56"/>
      <c r="C248" s="57"/>
      <c r="D248" s="149"/>
      <c r="E248" s="146"/>
      <c r="F248" s="147"/>
      <c r="G248" s="148"/>
      <c r="H248" s="149"/>
      <c r="I248" s="146"/>
      <c r="J248" s="147"/>
      <c r="K248" s="148"/>
      <c r="L248" s="149"/>
      <c r="M248" s="147"/>
      <c r="N248" s="151"/>
      <c r="O248" s="150"/>
      <c r="P248" s="147"/>
      <c r="Q248" s="148"/>
      <c r="R248" s="149"/>
      <c r="S248" s="146"/>
      <c r="T248" s="147"/>
      <c r="U248" s="148"/>
      <c r="V248" s="149"/>
      <c r="W248" s="146"/>
      <c r="X248" s="147"/>
      <c r="Y248" s="148"/>
      <c r="Z248" s="145"/>
      <c r="AA248" s="144"/>
      <c r="AB248" s="169"/>
      <c r="AC248" s="170"/>
      <c r="BI248" s="143" t="s">
        <v>43</v>
      </c>
      <c r="BJ248" s="126">
        <f t="shared" ref="BJ248:CK248" si="298">B248/B250</f>
        <v>0</v>
      </c>
      <c r="BK248" s="127">
        <f t="shared" si="298"/>
        <v>0</v>
      </c>
      <c r="BL248" s="128">
        <f t="shared" si="298"/>
        <v>0</v>
      </c>
      <c r="BM248" s="129">
        <f t="shared" si="298"/>
        <v>0</v>
      </c>
      <c r="BN248" s="126">
        <f t="shared" si="298"/>
        <v>0</v>
      </c>
      <c r="BO248" s="127">
        <f t="shared" si="298"/>
        <v>0</v>
      </c>
      <c r="BP248" s="128">
        <f t="shared" si="298"/>
        <v>0</v>
      </c>
      <c r="BQ248" s="129">
        <f t="shared" si="298"/>
        <v>0</v>
      </c>
      <c r="BR248" s="126">
        <f t="shared" si="298"/>
        <v>0</v>
      </c>
      <c r="BS248" s="127">
        <f t="shared" si="298"/>
        <v>0</v>
      </c>
      <c r="BT248" s="128">
        <f t="shared" si="298"/>
        <v>0</v>
      </c>
      <c r="BU248" s="126">
        <f t="shared" si="298"/>
        <v>0</v>
      </c>
      <c r="BV248" s="130">
        <f t="shared" si="298"/>
        <v>0</v>
      </c>
      <c r="BW248" s="131">
        <f t="shared" si="298"/>
        <v>0</v>
      </c>
      <c r="BX248" s="126">
        <f t="shared" si="298"/>
        <v>0</v>
      </c>
      <c r="BY248" s="127">
        <f t="shared" si="298"/>
        <v>0</v>
      </c>
      <c r="BZ248" s="128">
        <f t="shared" si="298"/>
        <v>0</v>
      </c>
      <c r="CA248" s="129">
        <f t="shared" si="298"/>
        <v>0</v>
      </c>
      <c r="CB248" s="126">
        <f t="shared" si="298"/>
        <v>0</v>
      </c>
      <c r="CC248" s="127">
        <f t="shared" si="298"/>
        <v>0</v>
      </c>
      <c r="CD248" s="128">
        <f t="shared" si="298"/>
        <v>0</v>
      </c>
      <c r="CE248" s="129">
        <f t="shared" si="298"/>
        <v>0</v>
      </c>
      <c r="CF248" s="126">
        <f t="shared" si="298"/>
        <v>0</v>
      </c>
      <c r="CG248" s="127">
        <f t="shared" si="298"/>
        <v>0</v>
      </c>
      <c r="CH248" s="128">
        <f t="shared" si="298"/>
        <v>0</v>
      </c>
      <c r="CI248" s="126">
        <f t="shared" si="298"/>
        <v>0</v>
      </c>
      <c r="CJ248" s="132">
        <f t="shared" si="298"/>
        <v>0</v>
      </c>
      <c r="CK248" s="133">
        <f t="shared" si="298"/>
        <v>0</v>
      </c>
    </row>
    <row r="249" spans="1:89" ht="13.5" thickBot="1" x14ac:dyDescent="0.25">
      <c r="A249" s="244" t="s">
        <v>44</v>
      </c>
      <c r="B249" s="58"/>
      <c r="C249" s="59"/>
      <c r="D249" s="136"/>
      <c r="E249" s="137"/>
      <c r="F249" s="135"/>
      <c r="G249" s="138"/>
      <c r="H249" s="136"/>
      <c r="I249" s="137"/>
      <c r="J249" s="135"/>
      <c r="K249" s="138"/>
      <c r="L249" s="136"/>
      <c r="M249" s="135"/>
      <c r="N249" s="139"/>
      <c r="O249" s="140"/>
      <c r="P249" s="135"/>
      <c r="Q249" s="138"/>
      <c r="R249" s="136"/>
      <c r="S249" s="137"/>
      <c r="T249" s="135"/>
      <c r="U249" s="138"/>
      <c r="V249" s="136"/>
      <c r="W249" s="137"/>
      <c r="X249" s="135"/>
      <c r="Y249" s="138"/>
      <c r="Z249" s="141"/>
      <c r="AA249" s="142"/>
      <c r="AB249" s="169"/>
      <c r="AC249" s="170"/>
      <c r="BI249" s="134" t="s">
        <v>44</v>
      </c>
      <c r="BJ249" s="126">
        <f t="shared" ref="BJ249:CK249" si="299">B249/B250</f>
        <v>0</v>
      </c>
      <c r="BK249" s="127">
        <f t="shared" si="299"/>
        <v>0</v>
      </c>
      <c r="BL249" s="128">
        <f t="shared" si="299"/>
        <v>0</v>
      </c>
      <c r="BM249" s="129">
        <f t="shared" si="299"/>
        <v>0</v>
      </c>
      <c r="BN249" s="126">
        <f t="shared" si="299"/>
        <v>0</v>
      </c>
      <c r="BO249" s="127">
        <f t="shared" si="299"/>
        <v>0</v>
      </c>
      <c r="BP249" s="128">
        <f t="shared" si="299"/>
        <v>0</v>
      </c>
      <c r="BQ249" s="129">
        <f t="shared" si="299"/>
        <v>0</v>
      </c>
      <c r="BR249" s="126">
        <f t="shared" si="299"/>
        <v>0</v>
      </c>
      <c r="BS249" s="127">
        <f t="shared" si="299"/>
        <v>0</v>
      </c>
      <c r="BT249" s="128">
        <f t="shared" si="299"/>
        <v>0</v>
      </c>
      <c r="BU249" s="126">
        <f t="shared" si="299"/>
        <v>0</v>
      </c>
      <c r="BV249" s="130">
        <f t="shared" si="299"/>
        <v>0</v>
      </c>
      <c r="BW249" s="131">
        <f t="shared" si="299"/>
        <v>0</v>
      </c>
      <c r="BX249" s="126">
        <f t="shared" si="299"/>
        <v>0</v>
      </c>
      <c r="BY249" s="127">
        <f t="shared" si="299"/>
        <v>0</v>
      </c>
      <c r="BZ249" s="128">
        <f t="shared" si="299"/>
        <v>0</v>
      </c>
      <c r="CA249" s="129">
        <f t="shared" si="299"/>
        <v>0</v>
      </c>
      <c r="CB249" s="126">
        <f t="shared" si="299"/>
        <v>0</v>
      </c>
      <c r="CC249" s="127">
        <f t="shared" si="299"/>
        <v>0</v>
      </c>
      <c r="CD249" s="128">
        <f t="shared" si="299"/>
        <v>0</v>
      </c>
      <c r="CE249" s="129">
        <f t="shared" si="299"/>
        <v>0</v>
      </c>
      <c r="CF249" s="126">
        <f t="shared" si="299"/>
        <v>0</v>
      </c>
      <c r="CG249" s="127">
        <f t="shared" si="299"/>
        <v>0</v>
      </c>
      <c r="CH249" s="128">
        <f t="shared" si="299"/>
        <v>0</v>
      </c>
      <c r="CI249" s="126">
        <f t="shared" si="299"/>
        <v>0</v>
      </c>
      <c r="CJ249" s="132">
        <f t="shared" si="299"/>
        <v>0</v>
      </c>
      <c r="CK249" s="133">
        <f t="shared" si="299"/>
        <v>0</v>
      </c>
    </row>
    <row r="250" spans="1:89" ht="14.25" thickTop="1" thickBot="1" x14ac:dyDescent="0.25">
      <c r="A250" s="299" t="s">
        <v>26</v>
      </c>
      <c r="B250" s="275">
        <f>SUM(B226:B249)</f>
        <v>61271</v>
      </c>
      <c r="C250" s="275">
        <f t="shared" ref="C250:AA250" si="300">SUM(C226:C249)</f>
        <v>37388</v>
      </c>
      <c r="D250" s="275">
        <f t="shared" si="300"/>
        <v>25631</v>
      </c>
      <c r="E250" s="275">
        <f t="shared" si="300"/>
        <v>21867</v>
      </c>
      <c r="F250" s="275">
        <f t="shared" si="300"/>
        <v>13464</v>
      </c>
      <c r="G250" s="275">
        <f t="shared" si="300"/>
        <v>8863</v>
      </c>
      <c r="H250" s="275">
        <f t="shared" si="300"/>
        <v>31791</v>
      </c>
      <c r="I250" s="275">
        <f t="shared" si="300"/>
        <v>43093</v>
      </c>
      <c r="J250" s="275">
        <f t="shared" si="300"/>
        <v>7093</v>
      </c>
      <c r="K250" s="275">
        <f t="shared" si="300"/>
        <v>8373</v>
      </c>
      <c r="L250" s="275">
        <f t="shared" si="300"/>
        <v>13436</v>
      </c>
      <c r="M250" s="275">
        <f t="shared" si="300"/>
        <v>24087</v>
      </c>
      <c r="N250" s="275">
        <f t="shared" si="300"/>
        <v>28689</v>
      </c>
      <c r="O250" s="275">
        <f t="shared" si="300"/>
        <v>38125</v>
      </c>
      <c r="P250" s="275">
        <f t="shared" si="300"/>
        <v>18189</v>
      </c>
      <c r="Q250" s="275">
        <f t="shared" si="300"/>
        <v>22141</v>
      </c>
      <c r="R250" s="275">
        <f t="shared" si="300"/>
        <v>22543</v>
      </c>
      <c r="S250" s="275">
        <f t="shared" si="300"/>
        <v>24965</v>
      </c>
      <c r="T250" s="275">
        <f t="shared" si="300"/>
        <v>9826</v>
      </c>
      <c r="U250" s="275">
        <f t="shared" si="300"/>
        <v>12656</v>
      </c>
      <c r="V250" s="275">
        <f t="shared" si="300"/>
        <v>26979</v>
      </c>
      <c r="W250" s="275">
        <f t="shared" si="300"/>
        <v>32176</v>
      </c>
      <c r="X250" s="275">
        <f t="shared" si="300"/>
        <v>25621</v>
      </c>
      <c r="Y250" s="275">
        <f t="shared" si="300"/>
        <v>16767</v>
      </c>
      <c r="Z250" s="275">
        <f t="shared" si="300"/>
        <v>59482</v>
      </c>
      <c r="AA250" s="275">
        <f t="shared" si="300"/>
        <v>53075</v>
      </c>
      <c r="AB250" s="171">
        <f>SUM(AB226:AB249)</f>
        <v>344015</v>
      </c>
      <c r="AC250" s="172">
        <f>SUM(AC226:AC249)</f>
        <v>343576</v>
      </c>
      <c r="BI250" s="299" t="s">
        <v>26</v>
      </c>
      <c r="BJ250" s="152">
        <f>SUM(BJ226:BJ249)</f>
        <v>1.0000000000000002</v>
      </c>
      <c r="BK250" s="153">
        <f t="shared" ref="BK250:CK250" si="301">SUM(BK226:BK249)</f>
        <v>1</v>
      </c>
      <c r="BL250" s="152">
        <f t="shared" si="301"/>
        <v>1</v>
      </c>
      <c r="BM250" s="153">
        <f t="shared" si="301"/>
        <v>1</v>
      </c>
      <c r="BN250" s="152">
        <f t="shared" si="301"/>
        <v>1.0000000000000002</v>
      </c>
      <c r="BO250" s="153">
        <f t="shared" si="301"/>
        <v>0.99999999999999989</v>
      </c>
      <c r="BP250" s="152">
        <f t="shared" si="301"/>
        <v>1.0000000000000002</v>
      </c>
      <c r="BQ250" s="153">
        <f t="shared" si="301"/>
        <v>1</v>
      </c>
      <c r="BR250" s="152">
        <f t="shared" si="301"/>
        <v>1</v>
      </c>
      <c r="BS250" s="153">
        <f t="shared" si="301"/>
        <v>1</v>
      </c>
      <c r="BT250" s="152">
        <f t="shared" si="301"/>
        <v>0.99999999999999989</v>
      </c>
      <c r="BU250" s="153">
        <f t="shared" si="301"/>
        <v>1</v>
      </c>
      <c r="BV250" s="152">
        <f t="shared" si="301"/>
        <v>1</v>
      </c>
      <c r="BW250" s="153">
        <f t="shared" si="301"/>
        <v>1.0000000000000002</v>
      </c>
      <c r="BX250" s="152">
        <f t="shared" si="301"/>
        <v>0.99999999999999989</v>
      </c>
      <c r="BY250" s="153">
        <f t="shared" si="301"/>
        <v>1</v>
      </c>
      <c r="BZ250" s="152">
        <f t="shared" si="301"/>
        <v>1</v>
      </c>
      <c r="CA250" s="153">
        <f t="shared" si="301"/>
        <v>1</v>
      </c>
      <c r="CB250" s="152">
        <f t="shared" si="301"/>
        <v>1</v>
      </c>
      <c r="CC250" s="153">
        <f t="shared" si="301"/>
        <v>0.99999999999999989</v>
      </c>
      <c r="CD250" s="152">
        <f t="shared" si="301"/>
        <v>1</v>
      </c>
      <c r="CE250" s="153">
        <f t="shared" si="301"/>
        <v>1.0000000000000002</v>
      </c>
      <c r="CF250" s="152">
        <f t="shared" si="301"/>
        <v>1</v>
      </c>
      <c r="CG250" s="153">
        <f t="shared" si="301"/>
        <v>0.99999999999999978</v>
      </c>
      <c r="CH250" s="152">
        <f t="shared" si="301"/>
        <v>0.99999999999999978</v>
      </c>
      <c r="CI250" s="153">
        <f t="shared" si="301"/>
        <v>1.0000000000000002</v>
      </c>
      <c r="CJ250" s="152">
        <f t="shared" si="301"/>
        <v>0.99999999999999978</v>
      </c>
      <c r="CK250" s="153">
        <f t="shared" si="301"/>
        <v>1</v>
      </c>
    </row>
    <row r="251" spans="1:89" ht="13.5" thickTop="1" x14ac:dyDescent="0.2">
      <c r="A251" s="187"/>
    </row>
    <row r="253" spans="1:89" x14ac:dyDescent="0.2">
      <c r="A253" s="306">
        <f>+A222+1</f>
        <v>43474</v>
      </c>
      <c r="B253" s="306"/>
      <c r="C253" s="306"/>
      <c r="D253" s="306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84"/>
      <c r="AA253" s="284"/>
      <c r="AB253" s="285"/>
      <c r="AC253" s="285"/>
      <c r="BI253" s="311">
        <f>+BI222+1</f>
        <v>43474</v>
      </c>
      <c r="BJ253" s="311"/>
      <c r="BK253" s="311"/>
      <c r="BL253" s="311"/>
    </row>
    <row r="254" spans="1:89" ht="13.5" thickBot="1" x14ac:dyDescent="0.25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84"/>
      <c r="AA254" s="284"/>
      <c r="AB254" s="285"/>
      <c r="AC254" s="285"/>
      <c r="AE254" s="242" t="s">
        <v>1</v>
      </c>
    </row>
    <row r="255" spans="1:89" ht="14.25" thickTop="1" thickBot="1" x14ac:dyDescent="0.25">
      <c r="A255" s="302" t="s">
        <v>2</v>
      </c>
      <c r="B255" s="304" t="s">
        <v>3</v>
      </c>
      <c r="C255" s="305"/>
      <c r="D255" s="304" t="s">
        <v>4</v>
      </c>
      <c r="E255" s="305"/>
      <c r="F255" s="304" t="s">
        <v>5</v>
      </c>
      <c r="G255" s="305"/>
      <c r="H255" s="304" t="s">
        <v>6</v>
      </c>
      <c r="I255" s="305"/>
      <c r="J255" s="304" t="s">
        <v>7</v>
      </c>
      <c r="K255" s="305"/>
      <c r="L255" s="304" t="s">
        <v>8</v>
      </c>
      <c r="M255" s="305"/>
      <c r="N255" s="304" t="s">
        <v>9</v>
      </c>
      <c r="O255" s="305"/>
      <c r="P255" s="304" t="s">
        <v>10</v>
      </c>
      <c r="Q255" s="305"/>
      <c r="R255" s="304" t="s">
        <v>11</v>
      </c>
      <c r="S255" s="305"/>
      <c r="T255" s="304" t="s">
        <v>12</v>
      </c>
      <c r="U255" s="305"/>
      <c r="V255" s="304" t="s">
        <v>13</v>
      </c>
      <c r="W255" s="305"/>
      <c r="X255" s="304" t="s">
        <v>14</v>
      </c>
      <c r="Y255" s="305"/>
      <c r="Z255" s="307" t="s">
        <v>15</v>
      </c>
      <c r="AA255" s="308"/>
      <c r="AB255" s="309" t="s">
        <v>16</v>
      </c>
      <c r="AC255" s="310"/>
      <c r="AE255" s="302" t="s">
        <v>2</v>
      </c>
      <c r="AF255" s="304" t="s">
        <v>3</v>
      </c>
      <c r="AG255" s="305"/>
      <c r="AH255" s="304" t="s">
        <v>4</v>
      </c>
      <c r="AI255" s="305"/>
      <c r="AJ255" s="304" t="s">
        <v>5</v>
      </c>
      <c r="AK255" s="305"/>
      <c r="AL255" s="304" t="s">
        <v>6</v>
      </c>
      <c r="AM255" s="305"/>
      <c r="AN255" s="304" t="s">
        <v>7</v>
      </c>
      <c r="AO255" s="305"/>
      <c r="AP255" s="304" t="s">
        <v>8</v>
      </c>
      <c r="AQ255" s="305"/>
      <c r="AR255" s="304" t="s">
        <v>9</v>
      </c>
      <c r="AS255" s="305"/>
      <c r="AT255" s="304" t="s">
        <v>10</v>
      </c>
      <c r="AU255" s="305"/>
      <c r="AV255" s="304" t="s">
        <v>11</v>
      </c>
      <c r="AW255" s="305"/>
      <c r="AX255" s="304" t="s">
        <v>12</v>
      </c>
      <c r="AY255" s="305"/>
      <c r="AZ255" s="304" t="s">
        <v>13</v>
      </c>
      <c r="BA255" s="305"/>
      <c r="BB255" s="304" t="s">
        <v>14</v>
      </c>
      <c r="BC255" s="305"/>
      <c r="BD255" s="307" t="s">
        <v>15</v>
      </c>
      <c r="BE255" s="308"/>
      <c r="BF255" s="309" t="s">
        <v>16</v>
      </c>
      <c r="BG255" s="310"/>
      <c r="BI255" s="302" t="s">
        <v>2</v>
      </c>
      <c r="BJ255" s="304" t="s">
        <v>3</v>
      </c>
      <c r="BK255" s="305"/>
      <c r="BL255" s="304" t="s">
        <v>4</v>
      </c>
      <c r="BM255" s="305"/>
      <c r="BN255" s="304" t="s">
        <v>5</v>
      </c>
      <c r="BO255" s="305"/>
      <c r="BP255" s="304" t="s">
        <v>6</v>
      </c>
      <c r="BQ255" s="305"/>
      <c r="BR255" s="304" t="s">
        <v>7</v>
      </c>
      <c r="BS255" s="305"/>
      <c r="BT255" s="304" t="s">
        <v>8</v>
      </c>
      <c r="BU255" s="305"/>
      <c r="BV255" s="304" t="s">
        <v>9</v>
      </c>
      <c r="BW255" s="305"/>
      <c r="BX255" s="304" t="s">
        <v>10</v>
      </c>
      <c r="BY255" s="305"/>
      <c r="BZ255" s="304" t="s">
        <v>11</v>
      </c>
      <c r="CA255" s="305"/>
      <c r="CB255" s="304" t="s">
        <v>12</v>
      </c>
      <c r="CC255" s="305"/>
      <c r="CD255" s="304" t="s">
        <v>13</v>
      </c>
      <c r="CE255" s="305"/>
      <c r="CF255" s="304" t="s">
        <v>14</v>
      </c>
      <c r="CG255" s="305"/>
      <c r="CH255" s="307" t="s">
        <v>15</v>
      </c>
      <c r="CI255" s="308"/>
      <c r="CJ255" s="304" t="s">
        <v>16</v>
      </c>
      <c r="CK255" s="305"/>
    </row>
    <row r="256" spans="1:89" ht="15" thickTop="1" thickBot="1" x14ac:dyDescent="0.3">
      <c r="A256" s="303"/>
      <c r="B256" s="286" t="s">
        <v>17</v>
      </c>
      <c r="C256" s="287" t="s">
        <v>18</v>
      </c>
      <c r="D256" s="288" t="s">
        <v>17</v>
      </c>
      <c r="E256" s="289" t="s">
        <v>18</v>
      </c>
      <c r="F256" s="286" t="s">
        <v>17</v>
      </c>
      <c r="G256" s="287" t="s">
        <v>18</v>
      </c>
      <c r="H256" s="288" t="s">
        <v>17</v>
      </c>
      <c r="I256" s="289" t="s">
        <v>18</v>
      </c>
      <c r="J256" s="286" t="s">
        <v>17</v>
      </c>
      <c r="K256" s="287" t="s">
        <v>18</v>
      </c>
      <c r="L256" s="288" t="s">
        <v>17</v>
      </c>
      <c r="M256" s="286" t="s">
        <v>18</v>
      </c>
      <c r="N256" s="290" t="s">
        <v>17</v>
      </c>
      <c r="O256" s="291" t="s">
        <v>18</v>
      </c>
      <c r="P256" s="286" t="s">
        <v>17</v>
      </c>
      <c r="Q256" s="287" t="s">
        <v>18</v>
      </c>
      <c r="R256" s="288" t="s">
        <v>17</v>
      </c>
      <c r="S256" s="289" t="s">
        <v>18</v>
      </c>
      <c r="T256" s="286" t="s">
        <v>17</v>
      </c>
      <c r="U256" s="287" t="s">
        <v>18</v>
      </c>
      <c r="V256" s="288" t="s">
        <v>17</v>
      </c>
      <c r="W256" s="289" t="s">
        <v>18</v>
      </c>
      <c r="X256" s="286" t="s">
        <v>17</v>
      </c>
      <c r="Y256" s="287" t="s">
        <v>18</v>
      </c>
      <c r="Z256" s="292" t="s">
        <v>17</v>
      </c>
      <c r="AA256" s="293" t="s">
        <v>18</v>
      </c>
      <c r="AB256" s="294" t="s">
        <v>17</v>
      </c>
      <c r="AC256" s="295" t="s">
        <v>18</v>
      </c>
      <c r="AE256" s="303"/>
      <c r="AF256" s="113" t="s">
        <v>17</v>
      </c>
      <c r="AG256" s="114" t="s">
        <v>18</v>
      </c>
      <c r="AH256" s="115" t="s">
        <v>17</v>
      </c>
      <c r="AI256" s="116" t="s">
        <v>18</v>
      </c>
      <c r="AJ256" s="113" t="s">
        <v>17</v>
      </c>
      <c r="AK256" s="114" t="s">
        <v>18</v>
      </c>
      <c r="AL256" s="115" t="s">
        <v>17</v>
      </c>
      <c r="AM256" s="116" t="s">
        <v>18</v>
      </c>
      <c r="AN256" s="113" t="s">
        <v>17</v>
      </c>
      <c r="AO256" s="114" t="s">
        <v>18</v>
      </c>
      <c r="AP256" s="115" t="s">
        <v>17</v>
      </c>
      <c r="AQ256" s="113" t="s">
        <v>18</v>
      </c>
      <c r="AR256" s="117" t="s">
        <v>17</v>
      </c>
      <c r="AS256" s="118" t="s">
        <v>18</v>
      </c>
      <c r="AT256" s="113" t="s">
        <v>17</v>
      </c>
      <c r="AU256" s="114" t="s">
        <v>18</v>
      </c>
      <c r="AV256" s="115" t="s">
        <v>17</v>
      </c>
      <c r="AW256" s="116" t="s">
        <v>18</v>
      </c>
      <c r="AX256" s="113" t="s">
        <v>17</v>
      </c>
      <c r="AY256" s="114" t="s">
        <v>18</v>
      </c>
      <c r="AZ256" s="115" t="s">
        <v>17</v>
      </c>
      <c r="BA256" s="116" t="s">
        <v>18</v>
      </c>
      <c r="BB256" s="113" t="s">
        <v>17</v>
      </c>
      <c r="BC256" s="114" t="s">
        <v>18</v>
      </c>
      <c r="BD256" s="26" t="s">
        <v>17</v>
      </c>
      <c r="BE256" s="119" t="s">
        <v>18</v>
      </c>
      <c r="BF256" s="173" t="s">
        <v>17</v>
      </c>
      <c r="BG256" s="174" t="s">
        <v>18</v>
      </c>
      <c r="BI256" s="303"/>
      <c r="BJ256" s="113" t="s">
        <v>17</v>
      </c>
      <c r="BK256" s="114" t="s">
        <v>18</v>
      </c>
      <c r="BL256" s="115" t="s">
        <v>17</v>
      </c>
      <c r="BM256" s="116" t="s">
        <v>18</v>
      </c>
      <c r="BN256" s="113" t="s">
        <v>17</v>
      </c>
      <c r="BO256" s="114" t="s">
        <v>18</v>
      </c>
      <c r="BP256" s="115" t="s">
        <v>17</v>
      </c>
      <c r="BQ256" s="116" t="s">
        <v>18</v>
      </c>
      <c r="BR256" s="113" t="s">
        <v>17</v>
      </c>
      <c r="BS256" s="114" t="s">
        <v>18</v>
      </c>
      <c r="BT256" s="115" t="s">
        <v>17</v>
      </c>
      <c r="BU256" s="113" t="s">
        <v>18</v>
      </c>
      <c r="BV256" s="117" t="s">
        <v>17</v>
      </c>
      <c r="BW256" s="118" t="s">
        <v>18</v>
      </c>
      <c r="BX256" s="113" t="s">
        <v>17</v>
      </c>
      <c r="BY256" s="114" t="s">
        <v>18</v>
      </c>
      <c r="BZ256" s="115" t="s">
        <v>17</v>
      </c>
      <c r="CA256" s="116" t="s">
        <v>18</v>
      </c>
      <c r="CB256" s="113" t="s">
        <v>17</v>
      </c>
      <c r="CC256" s="114" t="s">
        <v>18</v>
      </c>
      <c r="CD256" s="115" t="s">
        <v>17</v>
      </c>
      <c r="CE256" s="116" t="s">
        <v>18</v>
      </c>
      <c r="CF256" s="113" t="s">
        <v>17</v>
      </c>
      <c r="CG256" s="114" t="s">
        <v>18</v>
      </c>
      <c r="CH256" s="26" t="s">
        <v>17</v>
      </c>
      <c r="CI256" s="119" t="s">
        <v>18</v>
      </c>
      <c r="CJ256" s="117" t="s">
        <v>17</v>
      </c>
      <c r="CK256" s="118" t="s">
        <v>18</v>
      </c>
    </row>
    <row r="257" spans="1:89" ht="13.5" thickTop="1" x14ac:dyDescent="0.2">
      <c r="A257" s="243" t="s">
        <v>19</v>
      </c>
      <c r="B257" s="123"/>
      <c r="C257" s="186"/>
      <c r="D257" s="124"/>
      <c r="E257" s="177"/>
      <c r="F257" s="123"/>
      <c r="G257" s="125"/>
      <c r="H257" s="124"/>
      <c r="I257" s="177"/>
      <c r="J257" s="123"/>
      <c r="K257" s="125"/>
      <c r="L257" s="124"/>
      <c r="M257" s="123"/>
      <c r="N257" s="176"/>
      <c r="O257" s="178"/>
      <c r="P257" s="123"/>
      <c r="Q257" s="125"/>
      <c r="R257" s="124"/>
      <c r="S257" s="177"/>
      <c r="T257" s="123"/>
      <c r="U257" s="125"/>
      <c r="V257" s="124"/>
      <c r="W257" s="177"/>
      <c r="X257" s="123"/>
      <c r="Y257" s="125"/>
      <c r="Z257" s="183"/>
      <c r="AA257" s="184"/>
      <c r="AB257" s="167">
        <f>B257+D257+F257+H257+J257+L257+N257+P257+R257+T257+V257+X257+Z257</f>
        <v>0</v>
      </c>
      <c r="AC257" s="168">
        <f>C257+E257+G257+I257+K257+M257+O257+Q257+S257+U257+W257+Y257+AA257</f>
        <v>0</v>
      </c>
      <c r="AE257" s="249" t="str">
        <f>$AE$9</f>
        <v>07:00 - 07:59</v>
      </c>
      <c r="AF257" s="123">
        <f>SUMIF($A$9:$A$32,$AE257,B$257:B$280)</f>
        <v>5075</v>
      </c>
      <c r="AG257" s="186">
        <f t="shared" ref="AG257:BE259" si="302">SUMIF($A$9:$A$32,$AE257,C$257:C$280)</f>
        <v>1138</v>
      </c>
      <c r="AH257" s="124">
        <f t="shared" si="302"/>
        <v>1844</v>
      </c>
      <c r="AI257" s="177">
        <f t="shared" si="302"/>
        <v>1423</v>
      </c>
      <c r="AJ257" s="123">
        <f t="shared" si="302"/>
        <v>861</v>
      </c>
      <c r="AK257" s="125">
        <f t="shared" si="302"/>
        <v>611</v>
      </c>
      <c r="AL257" s="124">
        <f t="shared" si="302"/>
        <v>1328</v>
      </c>
      <c r="AM257" s="177">
        <f t="shared" si="302"/>
        <v>1770</v>
      </c>
      <c r="AN257" s="123">
        <f t="shared" si="302"/>
        <v>453</v>
      </c>
      <c r="AO257" s="125">
        <f t="shared" si="302"/>
        <v>933</v>
      </c>
      <c r="AP257" s="124">
        <f t="shared" si="302"/>
        <v>507</v>
      </c>
      <c r="AQ257" s="123">
        <f t="shared" si="302"/>
        <v>2174</v>
      </c>
      <c r="AR257" s="176">
        <f t="shared" si="302"/>
        <v>1818</v>
      </c>
      <c r="AS257" s="178">
        <f t="shared" si="302"/>
        <v>2983</v>
      </c>
      <c r="AT257" s="123">
        <f t="shared" si="302"/>
        <v>1617</v>
      </c>
      <c r="AU257" s="125">
        <f t="shared" si="302"/>
        <v>1569</v>
      </c>
      <c r="AV257" s="124">
        <f t="shared" si="302"/>
        <v>1800</v>
      </c>
      <c r="AW257" s="177">
        <f t="shared" si="302"/>
        <v>1738</v>
      </c>
      <c r="AX257" s="123">
        <f t="shared" si="302"/>
        <v>362</v>
      </c>
      <c r="AY257" s="125">
        <f t="shared" si="302"/>
        <v>1952</v>
      </c>
      <c r="AZ257" s="124">
        <f t="shared" si="302"/>
        <v>1227</v>
      </c>
      <c r="BA257" s="177">
        <f t="shared" si="302"/>
        <v>2886</v>
      </c>
      <c r="BB257" s="123">
        <f t="shared" si="302"/>
        <v>1536</v>
      </c>
      <c r="BC257" s="125">
        <f t="shared" si="302"/>
        <v>2063</v>
      </c>
      <c r="BD257" s="183">
        <f t="shared" si="302"/>
        <v>5526</v>
      </c>
      <c r="BE257" s="184">
        <f t="shared" si="302"/>
        <v>2370</v>
      </c>
      <c r="BF257" s="167">
        <f>AF257+AH257+AJ257+AL257+AN257+AP257+AR257+AT257+AV257+AX257+AZ257+BB257+BD257</f>
        <v>23954</v>
      </c>
      <c r="BG257" s="168">
        <f>AG257+AI257+AK257+AM257+AO257+AQ257+AS257+AU257+AW257+AY257+BA257+BC257+BE257</f>
        <v>23610</v>
      </c>
      <c r="BI257" s="122" t="s">
        <v>19</v>
      </c>
      <c r="BJ257" s="126">
        <f t="shared" ref="BJ257:CK257" si="303">B257/B281</f>
        <v>0</v>
      </c>
      <c r="BK257" s="127">
        <f t="shared" si="303"/>
        <v>0</v>
      </c>
      <c r="BL257" s="128">
        <f t="shared" si="303"/>
        <v>0</v>
      </c>
      <c r="BM257" s="129">
        <f t="shared" si="303"/>
        <v>0</v>
      </c>
      <c r="BN257" s="126">
        <f t="shared" si="303"/>
        <v>0</v>
      </c>
      <c r="BO257" s="127">
        <f t="shared" si="303"/>
        <v>0</v>
      </c>
      <c r="BP257" s="128">
        <f t="shared" si="303"/>
        <v>0</v>
      </c>
      <c r="BQ257" s="129">
        <f t="shared" si="303"/>
        <v>0</v>
      </c>
      <c r="BR257" s="126">
        <f t="shared" si="303"/>
        <v>0</v>
      </c>
      <c r="BS257" s="127">
        <f t="shared" si="303"/>
        <v>0</v>
      </c>
      <c r="BT257" s="128">
        <f t="shared" si="303"/>
        <v>0</v>
      </c>
      <c r="BU257" s="126">
        <f t="shared" si="303"/>
        <v>0</v>
      </c>
      <c r="BV257" s="130">
        <f t="shared" si="303"/>
        <v>0</v>
      </c>
      <c r="BW257" s="131">
        <f t="shared" si="303"/>
        <v>0</v>
      </c>
      <c r="BX257" s="126">
        <f t="shared" si="303"/>
        <v>0</v>
      </c>
      <c r="BY257" s="127">
        <f t="shared" si="303"/>
        <v>0</v>
      </c>
      <c r="BZ257" s="128">
        <f t="shared" si="303"/>
        <v>0</v>
      </c>
      <c r="CA257" s="129">
        <f t="shared" si="303"/>
        <v>0</v>
      </c>
      <c r="CB257" s="126">
        <f t="shared" si="303"/>
        <v>0</v>
      </c>
      <c r="CC257" s="127">
        <f t="shared" si="303"/>
        <v>0</v>
      </c>
      <c r="CD257" s="128">
        <f t="shared" si="303"/>
        <v>0</v>
      </c>
      <c r="CE257" s="129">
        <f t="shared" si="303"/>
        <v>0</v>
      </c>
      <c r="CF257" s="126">
        <f t="shared" si="303"/>
        <v>0</v>
      </c>
      <c r="CG257" s="127">
        <f t="shared" si="303"/>
        <v>0</v>
      </c>
      <c r="CH257" s="128">
        <f t="shared" si="303"/>
        <v>0</v>
      </c>
      <c r="CI257" s="126">
        <f t="shared" si="303"/>
        <v>0</v>
      </c>
      <c r="CJ257" s="132">
        <f t="shared" si="303"/>
        <v>0</v>
      </c>
      <c r="CK257" s="133">
        <f t="shared" si="303"/>
        <v>0</v>
      </c>
    </row>
    <row r="258" spans="1:89" x14ac:dyDescent="0.2">
      <c r="A258" s="244" t="s">
        <v>21</v>
      </c>
      <c r="B258" s="189">
        <v>616</v>
      </c>
      <c r="C258" s="190">
        <v>0</v>
      </c>
      <c r="D258" s="191">
        <v>215</v>
      </c>
      <c r="E258" s="192">
        <v>0</v>
      </c>
      <c r="F258" s="189">
        <v>73</v>
      </c>
      <c r="G258" s="193">
        <v>0</v>
      </c>
      <c r="H258" s="191">
        <v>300</v>
      </c>
      <c r="I258" s="192">
        <v>14</v>
      </c>
      <c r="J258" s="189">
        <v>16</v>
      </c>
      <c r="K258" s="193">
        <v>3</v>
      </c>
      <c r="L258" s="191">
        <v>8</v>
      </c>
      <c r="M258" s="189">
        <v>17</v>
      </c>
      <c r="N258" s="194">
        <v>70</v>
      </c>
      <c r="O258" s="195">
        <v>27</v>
      </c>
      <c r="P258" s="189">
        <v>28</v>
      </c>
      <c r="Q258" s="193">
        <v>9</v>
      </c>
      <c r="R258" s="191">
        <v>23</v>
      </c>
      <c r="S258" s="192">
        <v>17</v>
      </c>
      <c r="T258" s="189">
        <v>0</v>
      </c>
      <c r="U258" s="193">
        <v>0</v>
      </c>
      <c r="V258" s="191">
        <v>2</v>
      </c>
      <c r="W258" s="192">
        <v>0</v>
      </c>
      <c r="X258" s="189">
        <v>4</v>
      </c>
      <c r="Y258" s="193">
        <v>0</v>
      </c>
      <c r="Z258" s="191">
        <v>0</v>
      </c>
      <c r="AA258" s="189">
        <v>0</v>
      </c>
      <c r="AB258" s="169">
        <f>B258+D258+F258+H258+J258+L258+N258+P258+R258+T258+V258+X258+Z258</f>
        <v>1355</v>
      </c>
      <c r="AC258" s="170">
        <f t="shared" ref="AC258:AC277" si="304">C258+E258+G258+I258+K258+M258+O258+Q258+S258+U258+W258+Y258+AA258</f>
        <v>87</v>
      </c>
      <c r="AE258" s="250" t="str">
        <f>$AE$10</f>
        <v>08:00 - 08:59</v>
      </c>
      <c r="AF258" s="123">
        <f>SUMIF($A$9:$A$32,$AE258,B$257:B$280)</f>
        <v>6128</v>
      </c>
      <c r="AG258" s="190">
        <f t="shared" si="302"/>
        <v>1148</v>
      </c>
      <c r="AH258" s="191">
        <f t="shared" si="302"/>
        <v>1426</v>
      </c>
      <c r="AI258" s="192">
        <f t="shared" si="302"/>
        <v>1521</v>
      </c>
      <c r="AJ258" s="189">
        <f t="shared" si="302"/>
        <v>787</v>
      </c>
      <c r="AK258" s="193">
        <f t="shared" si="302"/>
        <v>635</v>
      </c>
      <c r="AL258" s="191">
        <f t="shared" si="302"/>
        <v>1789</v>
      </c>
      <c r="AM258" s="192">
        <f t="shared" si="302"/>
        <v>2111</v>
      </c>
      <c r="AN258" s="189">
        <f t="shared" si="302"/>
        <v>351</v>
      </c>
      <c r="AO258" s="193">
        <f t="shared" si="302"/>
        <v>1049</v>
      </c>
      <c r="AP258" s="191">
        <f t="shared" si="302"/>
        <v>489</v>
      </c>
      <c r="AQ258" s="189">
        <f t="shared" si="302"/>
        <v>2811</v>
      </c>
      <c r="AR258" s="194">
        <f t="shared" si="302"/>
        <v>1740</v>
      </c>
      <c r="AS258" s="195">
        <f t="shared" si="302"/>
        <v>3340</v>
      </c>
      <c r="AT258" s="189">
        <f t="shared" si="302"/>
        <v>1415</v>
      </c>
      <c r="AU258" s="193">
        <f t="shared" si="302"/>
        <v>1692</v>
      </c>
      <c r="AV258" s="191">
        <f t="shared" si="302"/>
        <v>1710</v>
      </c>
      <c r="AW258" s="192">
        <f t="shared" si="302"/>
        <v>1506</v>
      </c>
      <c r="AX258" s="189">
        <f t="shared" si="302"/>
        <v>315</v>
      </c>
      <c r="AY258" s="193">
        <f t="shared" si="302"/>
        <v>1690</v>
      </c>
      <c r="AZ258" s="191">
        <f t="shared" si="302"/>
        <v>884</v>
      </c>
      <c r="BA258" s="192">
        <f t="shared" si="302"/>
        <v>2738</v>
      </c>
      <c r="BB258" s="189">
        <f t="shared" si="302"/>
        <v>1331</v>
      </c>
      <c r="BC258" s="193">
        <f t="shared" si="302"/>
        <v>1801</v>
      </c>
      <c r="BD258" s="191">
        <f t="shared" si="302"/>
        <v>4784</v>
      </c>
      <c r="BE258" s="189">
        <f t="shared" si="302"/>
        <v>2661</v>
      </c>
      <c r="BF258" s="169">
        <f>SUM(AF258,AH258,AJ258,AL258,AN258,AP258,AR258,AT258,AV258,AX258,AZ258,BB258,BD258)</f>
        <v>23149</v>
      </c>
      <c r="BG258" s="170">
        <f>SUM(AG258,AI258,AK258,AM258,AO258,AQ258,AS258,AU258,AW258,AY258,BA258,BC258,BE258)</f>
        <v>24703</v>
      </c>
      <c r="BI258" s="134" t="s">
        <v>21</v>
      </c>
      <c r="BJ258" s="126">
        <f t="shared" ref="BJ258:CK258" si="305">B258/B281</f>
        <v>1.0107639800472565E-2</v>
      </c>
      <c r="BK258" s="127">
        <f t="shared" si="305"/>
        <v>0</v>
      </c>
      <c r="BL258" s="128">
        <f t="shared" si="305"/>
        <v>8.5158632708836699E-3</v>
      </c>
      <c r="BM258" s="129">
        <f t="shared" si="305"/>
        <v>0</v>
      </c>
      <c r="BN258" s="126">
        <f t="shared" si="305"/>
        <v>5.8956549830398971E-3</v>
      </c>
      <c r="BO258" s="127">
        <f t="shared" si="305"/>
        <v>0</v>
      </c>
      <c r="BP258" s="128">
        <f t="shared" si="305"/>
        <v>9.4855661302052051E-3</v>
      </c>
      <c r="BQ258" s="129">
        <f t="shared" si="305"/>
        <v>3.1909559192232304E-4</v>
      </c>
      <c r="BR258" s="126">
        <f t="shared" si="305"/>
        <v>2.3941343707915607E-3</v>
      </c>
      <c r="BS258" s="127">
        <f t="shared" si="305"/>
        <v>3.6531904529956159E-4</v>
      </c>
      <c r="BT258" s="128">
        <f t="shared" si="305"/>
        <v>6.207324643078833E-4</v>
      </c>
      <c r="BU258" s="126">
        <f t="shared" si="305"/>
        <v>7.1371594105545998E-4</v>
      </c>
      <c r="BV258" s="130">
        <f t="shared" si="305"/>
        <v>2.4941210004988243E-3</v>
      </c>
      <c r="BW258" s="131">
        <f t="shared" si="305"/>
        <v>7.1777966822628668E-4</v>
      </c>
      <c r="BX258" s="126">
        <f t="shared" si="305"/>
        <v>1.5623256332998549E-3</v>
      </c>
      <c r="BY258" s="127">
        <f t="shared" si="305"/>
        <v>4.1971739029053769E-4</v>
      </c>
      <c r="BZ258" s="128">
        <f t="shared" si="305"/>
        <v>9.9865398810299153E-4</v>
      </c>
      <c r="CA258" s="129">
        <f t="shared" si="305"/>
        <v>6.8623097727364473E-4</v>
      </c>
      <c r="CB258" s="126">
        <f t="shared" si="305"/>
        <v>0</v>
      </c>
      <c r="CC258" s="127">
        <f t="shared" si="305"/>
        <v>0</v>
      </c>
      <c r="CD258" s="128">
        <f t="shared" si="305"/>
        <v>7.2931480873719137E-5</v>
      </c>
      <c r="CE258" s="129">
        <f t="shared" si="305"/>
        <v>0</v>
      </c>
      <c r="CF258" s="126">
        <f t="shared" si="305"/>
        <v>1.585854180708084E-4</v>
      </c>
      <c r="CG258" s="127">
        <f t="shared" si="305"/>
        <v>0</v>
      </c>
      <c r="CH258" s="128">
        <f t="shared" si="305"/>
        <v>0</v>
      </c>
      <c r="CI258" s="126">
        <f t="shared" si="305"/>
        <v>0</v>
      </c>
      <c r="CJ258" s="132">
        <f t="shared" si="305"/>
        <v>3.9761723105816065E-3</v>
      </c>
      <c r="CK258" s="133">
        <f t="shared" si="305"/>
        <v>2.5561245625942022E-4</v>
      </c>
    </row>
    <row r="259" spans="1:89" ht="13.5" thickBot="1" x14ac:dyDescent="0.25">
      <c r="A259" s="245" t="s">
        <v>23</v>
      </c>
      <c r="B259" s="196">
        <v>3638</v>
      </c>
      <c r="C259" s="197">
        <v>2</v>
      </c>
      <c r="D259" s="198">
        <v>1315</v>
      </c>
      <c r="E259" s="199">
        <v>73</v>
      </c>
      <c r="F259" s="196">
        <v>457</v>
      </c>
      <c r="G259" s="200">
        <v>31</v>
      </c>
      <c r="H259" s="198">
        <v>1410</v>
      </c>
      <c r="I259" s="199">
        <v>246</v>
      </c>
      <c r="J259" s="196">
        <v>90</v>
      </c>
      <c r="K259" s="200">
        <v>90</v>
      </c>
      <c r="L259" s="198">
        <v>93</v>
      </c>
      <c r="M259" s="196">
        <v>405</v>
      </c>
      <c r="N259" s="201">
        <v>543</v>
      </c>
      <c r="O259" s="202">
        <v>743</v>
      </c>
      <c r="P259" s="196">
        <v>303</v>
      </c>
      <c r="Q259" s="200">
        <v>444</v>
      </c>
      <c r="R259" s="198">
        <v>468</v>
      </c>
      <c r="S259" s="199">
        <v>539</v>
      </c>
      <c r="T259" s="196">
        <v>82</v>
      </c>
      <c r="U259" s="200">
        <v>358</v>
      </c>
      <c r="V259" s="198">
        <v>248</v>
      </c>
      <c r="W259" s="199">
        <v>792</v>
      </c>
      <c r="X259" s="196">
        <v>345</v>
      </c>
      <c r="Y259" s="200">
        <v>592</v>
      </c>
      <c r="Z259" s="198">
        <v>1330</v>
      </c>
      <c r="AA259" s="196">
        <v>763</v>
      </c>
      <c r="AB259" s="169">
        <f>B259+D259+F259+H259+J259+L259+N259+P259+R259+T259+V259+X259+Z259</f>
        <v>10322</v>
      </c>
      <c r="AC259" s="170">
        <f t="shared" si="304"/>
        <v>5078</v>
      </c>
      <c r="AE259" s="249" t="str">
        <f>$AE$11</f>
        <v>09:00 - 09:59</v>
      </c>
      <c r="AF259" s="123">
        <f>SUMIF($A$9:$A$32,$AE259,B$257:B$280)</f>
        <v>4895</v>
      </c>
      <c r="AG259" s="197">
        <f t="shared" si="302"/>
        <v>1272</v>
      </c>
      <c r="AH259" s="198">
        <f t="shared" si="302"/>
        <v>1632</v>
      </c>
      <c r="AI259" s="199">
        <f t="shared" si="302"/>
        <v>1289</v>
      </c>
      <c r="AJ259" s="196">
        <f t="shared" si="302"/>
        <v>775</v>
      </c>
      <c r="AK259" s="200">
        <f t="shared" si="302"/>
        <v>559</v>
      </c>
      <c r="AL259" s="198">
        <f t="shared" si="302"/>
        <v>1814</v>
      </c>
      <c r="AM259" s="199">
        <f t="shared" si="302"/>
        <v>1928</v>
      </c>
      <c r="AN259" s="196">
        <f t="shared" si="302"/>
        <v>313</v>
      </c>
      <c r="AO259" s="200">
        <f t="shared" si="302"/>
        <v>1029</v>
      </c>
      <c r="AP259" s="198">
        <f t="shared" si="302"/>
        <v>425</v>
      </c>
      <c r="AQ259" s="196">
        <f t="shared" si="302"/>
        <v>2609</v>
      </c>
      <c r="AR259" s="201">
        <f t="shared" si="302"/>
        <v>1542</v>
      </c>
      <c r="AS259" s="202">
        <f t="shared" si="302"/>
        <v>3417</v>
      </c>
      <c r="AT259" s="196">
        <f t="shared" si="302"/>
        <v>1054</v>
      </c>
      <c r="AU259" s="200">
        <f t="shared" si="302"/>
        <v>1546</v>
      </c>
      <c r="AV259" s="198">
        <f t="shared" si="302"/>
        <v>1494</v>
      </c>
      <c r="AW259" s="199">
        <f t="shared" si="302"/>
        <v>1499</v>
      </c>
      <c r="AX259" s="196">
        <f t="shared" si="302"/>
        <v>356</v>
      </c>
      <c r="AY259" s="200">
        <f t="shared" si="302"/>
        <v>1210</v>
      </c>
      <c r="AZ259" s="198">
        <f t="shared" si="302"/>
        <v>895</v>
      </c>
      <c r="BA259" s="199">
        <f t="shared" si="302"/>
        <v>2334</v>
      </c>
      <c r="BB259" s="196">
        <f t="shared" si="302"/>
        <v>1243</v>
      </c>
      <c r="BC259" s="200">
        <f t="shared" si="302"/>
        <v>1292</v>
      </c>
      <c r="BD259" s="198">
        <f t="shared" si="302"/>
        <v>4247</v>
      </c>
      <c r="BE259" s="196">
        <f t="shared" si="302"/>
        <v>2411</v>
      </c>
      <c r="BF259" s="169">
        <f>SUM(AF259,AH259,AJ259,AL259,AN259,AP259,AR259,AT259,AV259,AX259,AZ259,BB259,BD259)</f>
        <v>20685</v>
      </c>
      <c r="BG259" s="170">
        <f>SUM(AG259,AI259,AK259,AM259,AO259,AQ259,AS259,AU259,AW259,AY259,BA259,BC259,BE259)</f>
        <v>22395</v>
      </c>
      <c r="BI259" s="143" t="s">
        <v>23</v>
      </c>
      <c r="BJ259" s="126">
        <f t="shared" ref="BJ259:CK259" si="306">B259/B281</f>
        <v>5.9694145444998688E-2</v>
      </c>
      <c r="BK259" s="127">
        <f t="shared" si="306"/>
        <v>5.3388857745388535E-5</v>
      </c>
      <c r="BL259" s="128">
        <f t="shared" si="306"/>
        <v>5.2085396284707097E-2</v>
      </c>
      <c r="BM259" s="129">
        <f t="shared" si="306"/>
        <v>3.2769223863177268E-3</v>
      </c>
      <c r="BN259" s="126">
        <f t="shared" si="306"/>
        <v>3.6908415441770315E-2</v>
      </c>
      <c r="BO259" s="127">
        <f t="shared" si="306"/>
        <v>3.7735849056603774E-3</v>
      </c>
      <c r="BP259" s="128">
        <f t="shared" si="306"/>
        <v>4.4582160811964464E-2</v>
      </c>
      <c r="BQ259" s="129">
        <f t="shared" si="306"/>
        <v>5.6069654009208185E-3</v>
      </c>
      <c r="BR259" s="126">
        <f t="shared" si="306"/>
        <v>1.3467005835702529E-2</v>
      </c>
      <c r="BS259" s="127">
        <f t="shared" si="306"/>
        <v>1.0959571358986848E-2</v>
      </c>
      <c r="BT259" s="128">
        <f t="shared" si="306"/>
        <v>7.2160148975791436E-3</v>
      </c>
      <c r="BU259" s="126">
        <f t="shared" si="306"/>
        <v>1.7003232713380074E-2</v>
      </c>
      <c r="BV259" s="130">
        <f t="shared" si="306"/>
        <v>1.934725290386945E-2</v>
      </c>
      <c r="BW259" s="131">
        <f t="shared" si="306"/>
        <v>1.9752233092301147E-2</v>
      </c>
      <c r="BX259" s="126">
        <f t="shared" si="306"/>
        <v>1.6906595246066289E-2</v>
      </c>
      <c r="BY259" s="127">
        <f t="shared" si="306"/>
        <v>2.070605792099986E-2</v>
      </c>
      <c r="BZ259" s="128">
        <f t="shared" si="306"/>
        <v>2.0320437670965221E-2</v>
      </c>
      <c r="CA259" s="129">
        <f t="shared" si="306"/>
        <v>2.1757558632382028E-2</v>
      </c>
      <c r="CB259" s="126">
        <f t="shared" si="306"/>
        <v>7.9906450984213607E-3</v>
      </c>
      <c r="CC259" s="127">
        <f t="shared" si="306"/>
        <v>2.8507724159898072E-2</v>
      </c>
      <c r="CD259" s="128">
        <f t="shared" si="306"/>
        <v>9.0435036283411738E-3</v>
      </c>
      <c r="CE259" s="129">
        <f t="shared" si="306"/>
        <v>2.4996054915575192E-2</v>
      </c>
      <c r="CF259" s="126">
        <f t="shared" si="306"/>
        <v>1.3677992308607223E-2</v>
      </c>
      <c r="CG259" s="127">
        <f t="shared" si="306"/>
        <v>3.5729374132415954E-2</v>
      </c>
      <c r="CH259" s="128">
        <f t="shared" si="306"/>
        <v>2.2511086286855556E-2</v>
      </c>
      <c r="CI259" s="126">
        <f t="shared" si="306"/>
        <v>1.471353915575525E-2</v>
      </c>
      <c r="CJ259" s="132">
        <f t="shared" si="306"/>
        <v>3.0289336228651917E-2</v>
      </c>
      <c r="CK259" s="133">
        <f t="shared" si="306"/>
        <v>1.4919540837762479E-2</v>
      </c>
    </row>
    <row r="260" spans="1:89" ht="14.25" thickTop="1" thickBot="1" x14ac:dyDescent="0.25">
      <c r="A260" s="244" t="s">
        <v>25</v>
      </c>
      <c r="B260" s="189">
        <v>7316</v>
      </c>
      <c r="C260" s="190">
        <v>682</v>
      </c>
      <c r="D260" s="191">
        <v>2176</v>
      </c>
      <c r="E260" s="192">
        <v>742</v>
      </c>
      <c r="F260" s="189">
        <v>897</v>
      </c>
      <c r="G260" s="193">
        <v>365</v>
      </c>
      <c r="H260" s="191">
        <v>1317</v>
      </c>
      <c r="I260" s="192">
        <v>1156</v>
      </c>
      <c r="J260" s="189">
        <v>242</v>
      </c>
      <c r="K260" s="193">
        <v>397</v>
      </c>
      <c r="L260" s="191">
        <v>360</v>
      </c>
      <c r="M260" s="189">
        <v>1250</v>
      </c>
      <c r="N260" s="194">
        <v>1223</v>
      </c>
      <c r="O260" s="195">
        <v>1951</v>
      </c>
      <c r="P260" s="189">
        <v>1025</v>
      </c>
      <c r="Q260" s="193">
        <v>973</v>
      </c>
      <c r="R260" s="191">
        <v>1225</v>
      </c>
      <c r="S260" s="192">
        <v>1281</v>
      </c>
      <c r="T260" s="189">
        <v>282</v>
      </c>
      <c r="U260" s="193">
        <v>1034</v>
      </c>
      <c r="V260" s="191">
        <v>822</v>
      </c>
      <c r="W260" s="192">
        <v>1907</v>
      </c>
      <c r="X260" s="189">
        <v>1165</v>
      </c>
      <c r="Y260" s="193">
        <v>1114</v>
      </c>
      <c r="Z260" s="191">
        <v>3586</v>
      </c>
      <c r="AA260" s="189">
        <v>1997</v>
      </c>
      <c r="AB260" s="169">
        <f>B260+D260+F260+H260+J260+L260+N260+P260+R260+T260+V260+X260+Z260</f>
        <v>21636</v>
      </c>
      <c r="AC260" s="170">
        <f t="shared" si="304"/>
        <v>14849</v>
      </c>
      <c r="AE260" s="299" t="s">
        <v>26</v>
      </c>
      <c r="AF260" s="18">
        <f t="shared" ref="AF260:BG260" si="307">SUM(AF257:AF259)</f>
        <v>16098</v>
      </c>
      <c r="AG260" s="19">
        <f t="shared" si="307"/>
        <v>3558</v>
      </c>
      <c r="AH260" s="18">
        <f t="shared" si="307"/>
        <v>4902</v>
      </c>
      <c r="AI260" s="19">
        <f t="shared" si="307"/>
        <v>4233</v>
      </c>
      <c r="AJ260" s="18">
        <f t="shared" si="307"/>
        <v>2423</v>
      </c>
      <c r="AK260" s="19">
        <f t="shared" si="307"/>
        <v>1805</v>
      </c>
      <c r="AL260" s="18">
        <f t="shared" si="307"/>
        <v>4931</v>
      </c>
      <c r="AM260" s="19">
        <f t="shared" si="307"/>
        <v>5809</v>
      </c>
      <c r="AN260" s="18">
        <f t="shared" si="307"/>
        <v>1117</v>
      </c>
      <c r="AO260" s="19">
        <f t="shared" si="307"/>
        <v>3011</v>
      </c>
      <c r="AP260" s="18">
        <f t="shared" si="307"/>
        <v>1421</v>
      </c>
      <c r="AQ260" s="19">
        <f t="shared" si="307"/>
        <v>7594</v>
      </c>
      <c r="AR260" s="18">
        <f t="shared" si="307"/>
        <v>5100</v>
      </c>
      <c r="AS260" s="19">
        <f t="shared" si="307"/>
        <v>9740</v>
      </c>
      <c r="AT260" s="18">
        <f t="shared" si="307"/>
        <v>4086</v>
      </c>
      <c r="AU260" s="19">
        <f t="shared" si="307"/>
        <v>4807</v>
      </c>
      <c r="AV260" s="18">
        <f t="shared" si="307"/>
        <v>5004</v>
      </c>
      <c r="AW260" s="19">
        <f t="shared" si="307"/>
        <v>4743</v>
      </c>
      <c r="AX260" s="18">
        <f t="shared" si="307"/>
        <v>1033</v>
      </c>
      <c r="AY260" s="19">
        <f t="shared" si="307"/>
        <v>4852</v>
      </c>
      <c r="AZ260" s="18">
        <f t="shared" si="307"/>
        <v>3006</v>
      </c>
      <c r="BA260" s="19">
        <f t="shared" si="307"/>
        <v>7958</v>
      </c>
      <c r="BB260" s="18">
        <f t="shared" si="307"/>
        <v>4110</v>
      </c>
      <c r="BC260" s="19">
        <f t="shared" si="307"/>
        <v>5156</v>
      </c>
      <c r="BD260" s="18">
        <f t="shared" si="307"/>
        <v>14557</v>
      </c>
      <c r="BE260" s="19">
        <f t="shared" si="307"/>
        <v>7442</v>
      </c>
      <c r="BF260" s="171">
        <f t="shared" si="307"/>
        <v>67788</v>
      </c>
      <c r="BG260" s="172">
        <f t="shared" si="307"/>
        <v>70708</v>
      </c>
      <c r="BI260" s="134" t="s">
        <v>25</v>
      </c>
      <c r="BJ260" s="126">
        <f t="shared" ref="BJ260:CK260" si="308">B260/B281</f>
        <v>0.12004463113678131</v>
      </c>
      <c r="BK260" s="127">
        <f t="shared" si="308"/>
        <v>1.820560049117749E-2</v>
      </c>
      <c r="BL260" s="128">
        <f t="shared" si="308"/>
        <v>8.6188458034617971E-2</v>
      </c>
      <c r="BM260" s="129">
        <f t="shared" si="308"/>
        <v>3.3307896036270594E-2</v>
      </c>
      <c r="BN260" s="126">
        <f t="shared" si="308"/>
        <v>7.2443870134065586E-2</v>
      </c>
      <c r="BO260" s="127">
        <f t="shared" si="308"/>
        <v>4.4430919050517347E-2</v>
      </c>
      <c r="BP260" s="128">
        <f t="shared" si="308"/>
        <v>4.1641635311600846E-2</v>
      </c>
      <c r="BQ260" s="129">
        <f t="shared" si="308"/>
        <v>2.6348178875871816E-2</v>
      </c>
      <c r="BR260" s="126">
        <f t="shared" si="308"/>
        <v>3.6211282358222352E-2</v>
      </c>
      <c r="BS260" s="127">
        <f t="shared" si="308"/>
        <v>4.8343886994641989E-2</v>
      </c>
      <c r="BT260" s="128">
        <f t="shared" si="308"/>
        <v>2.7932960893854747E-2</v>
      </c>
      <c r="BU260" s="126">
        <f t="shared" si="308"/>
        <v>5.2479113312901463E-2</v>
      </c>
      <c r="BV260" s="130">
        <f t="shared" si="308"/>
        <v>4.3575856908715169E-2</v>
      </c>
      <c r="BW260" s="131">
        <f t="shared" si="308"/>
        <v>5.1866227137388345E-2</v>
      </c>
      <c r="BX260" s="126">
        <f t="shared" si="308"/>
        <v>5.7192277647583972E-2</v>
      </c>
      <c r="BY260" s="127">
        <f t="shared" si="308"/>
        <v>4.5376113416965909E-2</v>
      </c>
      <c r="BZ260" s="128">
        <f t="shared" si="308"/>
        <v>5.3189179801137597E-2</v>
      </c>
      <c r="CA260" s="129">
        <f t="shared" si="308"/>
        <v>5.1709522463972875E-2</v>
      </c>
      <c r="CB260" s="126">
        <f t="shared" si="308"/>
        <v>2.7480023387253947E-2</v>
      </c>
      <c r="CC260" s="127">
        <f t="shared" si="308"/>
        <v>8.2337951903169296E-2</v>
      </c>
      <c r="CD260" s="128">
        <f t="shared" si="308"/>
        <v>2.9974838639098566E-2</v>
      </c>
      <c r="CE260" s="129">
        <f t="shared" si="308"/>
        <v>6.0186207984850873E-2</v>
      </c>
      <c r="CF260" s="126">
        <f t="shared" si="308"/>
        <v>4.6188003013122945E-2</v>
      </c>
      <c r="CG260" s="127">
        <f t="shared" si="308"/>
        <v>6.7233991188363817E-2</v>
      </c>
      <c r="CH260" s="128">
        <f t="shared" si="308"/>
        <v>6.0695304830574455E-2</v>
      </c>
      <c r="CI260" s="126">
        <f t="shared" si="308"/>
        <v>3.850974796073818E-2</v>
      </c>
      <c r="CJ260" s="132">
        <f t="shared" si="308"/>
        <v>6.3489641410880926E-2</v>
      </c>
      <c r="CK260" s="133">
        <f t="shared" si="308"/>
        <v>4.3627463942484263E-2</v>
      </c>
    </row>
    <row r="261" spans="1:89" ht="13.5" thickTop="1" x14ac:dyDescent="0.2">
      <c r="A261" s="245" t="s">
        <v>20</v>
      </c>
      <c r="B261" s="196">
        <v>5075</v>
      </c>
      <c r="C261" s="197">
        <v>1138</v>
      </c>
      <c r="D261" s="198">
        <v>1844</v>
      </c>
      <c r="E261" s="199">
        <v>1423</v>
      </c>
      <c r="F261" s="196">
        <v>861</v>
      </c>
      <c r="G261" s="200">
        <v>611</v>
      </c>
      <c r="H261" s="198">
        <v>1328</v>
      </c>
      <c r="I261" s="199">
        <v>1770</v>
      </c>
      <c r="J261" s="196">
        <v>453</v>
      </c>
      <c r="K261" s="200">
        <v>933</v>
      </c>
      <c r="L261" s="198">
        <v>507</v>
      </c>
      <c r="M261" s="196">
        <v>2174</v>
      </c>
      <c r="N261" s="201">
        <v>1818</v>
      </c>
      <c r="O261" s="202">
        <v>2983</v>
      </c>
      <c r="P261" s="196">
        <v>1617</v>
      </c>
      <c r="Q261" s="200">
        <v>1569</v>
      </c>
      <c r="R261" s="198">
        <v>1800</v>
      </c>
      <c r="S261" s="199">
        <v>1738</v>
      </c>
      <c r="T261" s="196">
        <v>362</v>
      </c>
      <c r="U261" s="200">
        <v>1952</v>
      </c>
      <c r="V261" s="198">
        <v>1227</v>
      </c>
      <c r="W261" s="199">
        <v>2886</v>
      </c>
      <c r="X261" s="196">
        <v>1536</v>
      </c>
      <c r="Y261" s="200">
        <v>2063</v>
      </c>
      <c r="Z261" s="198">
        <v>5526</v>
      </c>
      <c r="AA261" s="196">
        <v>2370</v>
      </c>
      <c r="AB261" s="169">
        <f t="shared" ref="AB261:AB277" si="309">B261+D261+F261+H261+J261+L261+N261+P261+R261+T261+V261+X261+Z261</f>
        <v>23954</v>
      </c>
      <c r="AC261" s="170">
        <f t="shared" si="304"/>
        <v>23610</v>
      </c>
      <c r="BI261" s="143" t="s">
        <v>20</v>
      </c>
      <c r="BJ261" s="126">
        <f t="shared" ref="BJ261:CK261" si="310">B261/B281</f>
        <v>8.3273168810711479E-2</v>
      </c>
      <c r="BK261" s="127">
        <f t="shared" si="310"/>
        <v>3.0378260057126079E-2</v>
      </c>
      <c r="BL261" s="128">
        <f t="shared" si="310"/>
        <v>7.3038380797718544E-2</v>
      </c>
      <c r="BM261" s="129">
        <f t="shared" si="310"/>
        <v>6.387754185931678E-2</v>
      </c>
      <c r="BN261" s="126">
        <f t="shared" si="310"/>
        <v>6.9536423841059597E-2</v>
      </c>
      <c r="BO261" s="127">
        <f t="shared" si="310"/>
        <v>7.43761412051126E-2</v>
      </c>
      <c r="BP261" s="128">
        <f t="shared" si="310"/>
        <v>4.1989439403041708E-2</v>
      </c>
      <c r="BQ261" s="129">
        <f t="shared" si="310"/>
        <v>4.0342799835893693E-2</v>
      </c>
      <c r="BR261" s="126">
        <f t="shared" si="310"/>
        <v>6.7783929373036067E-2</v>
      </c>
      <c r="BS261" s="127">
        <f t="shared" si="310"/>
        <v>0.11361422308816366</v>
      </c>
      <c r="BT261" s="128">
        <f t="shared" si="310"/>
        <v>3.9338919925512104E-2</v>
      </c>
      <c r="BU261" s="126">
        <f t="shared" si="310"/>
        <v>9.1271673873798226E-2</v>
      </c>
      <c r="BV261" s="130">
        <f t="shared" si="310"/>
        <v>6.4775885412955175E-2</v>
      </c>
      <c r="BW261" s="131">
        <f t="shared" si="310"/>
        <v>7.930136112292642E-2</v>
      </c>
      <c r="BX261" s="126">
        <f t="shared" si="310"/>
        <v>9.022430532306662E-2</v>
      </c>
      <c r="BY261" s="127">
        <f t="shared" si="310"/>
        <v>7.3170731707317069E-2</v>
      </c>
      <c r="BZ261" s="128">
        <f t="shared" si="310"/>
        <v>7.8155529503712393E-2</v>
      </c>
      <c r="CA261" s="129">
        <f t="shared" si="310"/>
        <v>7.0157025794211444E-2</v>
      </c>
      <c r="CB261" s="126">
        <f t="shared" si="310"/>
        <v>3.5275774702786984E-2</v>
      </c>
      <c r="CC261" s="127">
        <f t="shared" si="310"/>
        <v>0.15543876413441632</v>
      </c>
      <c r="CD261" s="128">
        <f t="shared" si="310"/>
        <v>4.4743463516026691E-2</v>
      </c>
      <c r="CE261" s="129">
        <f t="shared" si="310"/>
        <v>9.1084109199936883E-2</v>
      </c>
      <c r="CF261" s="126">
        <f t="shared" si="310"/>
        <v>6.0896800539190422E-2</v>
      </c>
      <c r="CG261" s="127">
        <f t="shared" si="310"/>
        <v>0.1245096264107671</v>
      </c>
      <c r="CH261" s="128">
        <f t="shared" si="310"/>
        <v>9.3531024677566771E-2</v>
      </c>
      <c r="CI261" s="126">
        <f t="shared" si="310"/>
        <v>4.5702605241336756E-2</v>
      </c>
      <c r="CJ261" s="132">
        <f t="shared" si="310"/>
        <v>7.0291683784259637E-2</v>
      </c>
      <c r="CK261" s="133">
        <f t="shared" si="310"/>
        <v>6.936793209522886E-2</v>
      </c>
    </row>
    <row r="262" spans="1:89" ht="13.5" thickBot="1" x14ac:dyDescent="0.25">
      <c r="A262" s="244" t="s">
        <v>22</v>
      </c>
      <c r="B262" s="189">
        <v>6128</v>
      </c>
      <c r="C262" s="190">
        <v>1148</v>
      </c>
      <c r="D262" s="191">
        <v>1426</v>
      </c>
      <c r="E262" s="192">
        <v>1521</v>
      </c>
      <c r="F262" s="189">
        <v>787</v>
      </c>
      <c r="G262" s="193">
        <v>635</v>
      </c>
      <c r="H262" s="191">
        <v>1789</v>
      </c>
      <c r="I262" s="192">
        <v>2111</v>
      </c>
      <c r="J262" s="189">
        <v>351</v>
      </c>
      <c r="K262" s="193">
        <v>1049</v>
      </c>
      <c r="L262" s="191">
        <v>489</v>
      </c>
      <c r="M262" s="189">
        <v>2811</v>
      </c>
      <c r="N262" s="194">
        <v>1740</v>
      </c>
      <c r="O262" s="195">
        <v>3340</v>
      </c>
      <c r="P262" s="189">
        <v>1415</v>
      </c>
      <c r="Q262" s="193">
        <v>1692</v>
      </c>
      <c r="R262" s="191">
        <v>1710</v>
      </c>
      <c r="S262" s="192">
        <v>1506</v>
      </c>
      <c r="T262" s="189">
        <v>315</v>
      </c>
      <c r="U262" s="193">
        <v>1690</v>
      </c>
      <c r="V262" s="191">
        <v>884</v>
      </c>
      <c r="W262" s="192">
        <v>2738</v>
      </c>
      <c r="X262" s="189">
        <v>1331</v>
      </c>
      <c r="Y262" s="193">
        <v>1801</v>
      </c>
      <c r="Z262" s="191">
        <v>4784</v>
      </c>
      <c r="AA262" s="189">
        <v>2661</v>
      </c>
      <c r="AB262" s="169">
        <f t="shared" si="309"/>
        <v>23149</v>
      </c>
      <c r="AC262" s="170">
        <f t="shared" si="304"/>
        <v>24703</v>
      </c>
      <c r="AE262" s="242" t="s">
        <v>27</v>
      </c>
      <c r="BI262" s="134" t="s">
        <v>22</v>
      </c>
      <c r="BJ262" s="126">
        <f t="shared" ref="BJ262:CK262" si="311">B262/B281</f>
        <v>0.1005513258072985</v>
      </c>
      <c r="BK262" s="127">
        <f t="shared" si="311"/>
        <v>3.0645204345853022E-2</v>
      </c>
      <c r="BL262" s="128">
        <f t="shared" si="311"/>
        <v>5.6481958252465637E-2</v>
      </c>
      <c r="BM262" s="129">
        <f t="shared" si="311"/>
        <v>6.827669793957894E-2</v>
      </c>
      <c r="BN262" s="126">
        <f t="shared" si="311"/>
        <v>6.3560006460991761E-2</v>
      </c>
      <c r="BO262" s="127">
        <f t="shared" si="311"/>
        <v>7.7297626293365798E-2</v>
      </c>
      <c r="BP262" s="128">
        <f t="shared" si="311"/>
        <v>5.6565592689790369E-2</v>
      </c>
      <c r="BQ262" s="129">
        <f t="shared" si="311"/>
        <v>4.811505675343028E-2</v>
      </c>
      <c r="BR262" s="126">
        <f t="shared" si="311"/>
        <v>5.2521322759239861E-2</v>
      </c>
      <c r="BS262" s="127">
        <f t="shared" si="311"/>
        <v>0.12773989283974671</v>
      </c>
      <c r="BT262" s="128">
        <f t="shared" si="311"/>
        <v>3.7942271880819368E-2</v>
      </c>
      <c r="BU262" s="126">
        <f t="shared" si="311"/>
        <v>0.11801503001805282</v>
      </c>
      <c r="BV262" s="130">
        <f t="shared" si="311"/>
        <v>6.1996722012399343E-2</v>
      </c>
      <c r="BW262" s="131">
        <f t="shared" si="311"/>
        <v>8.879200340280731E-2</v>
      </c>
      <c r="BX262" s="126">
        <f t="shared" si="311"/>
        <v>7.8953241825689094E-2</v>
      </c>
      <c r="BY262" s="127">
        <f t="shared" si="311"/>
        <v>7.8906869374621089E-2</v>
      </c>
      <c r="BZ262" s="128">
        <f t="shared" si="311"/>
        <v>7.4247753028526764E-2</v>
      </c>
      <c r="CA262" s="129">
        <f t="shared" si="311"/>
        <v>6.0791991280829939E-2</v>
      </c>
      <c r="CB262" s="126">
        <f t="shared" si="311"/>
        <v>3.0695770804911322E-2</v>
      </c>
      <c r="CC262" s="127">
        <f t="shared" si="311"/>
        <v>0.13457556935817805</v>
      </c>
      <c r="CD262" s="128">
        <f t="shared" si="311"/>
        <v>3.2235714546183861E-2</v>
      </c>
      <c r="CE262" s="129">
        <f t="shared" si="311"/>
        <v>8.6413129240965753E-2</v>
      </c>
      <c r="CF262" s="126">
        <f t="shared" si="311"/>
        <v>5.276929786306149E-2</v>
      </c>
      <c r="CG262" s="127">
        <f t="shared" si="311"/>
        <v>0.1086969642102722</v>
      </c>
      <c r="CH262" s="128">
        <f t="shared" si="311"/>
        <v>8.0972208117531572E-2</v>
      </c>
      <c r="CI262" s="126">
        <f t="shared" si="311"/>
        <v>5.1314190948184429E-2</v>
      </c>
      <c r="CJ262" s="132">
        <f t="shared" si="311"/>
        <v>6.7929455953987916E-2</v>
      </c>
      <c r="CK262" s="133">
        <f t="shared" si="311"/>
        <v>7.2579247206625938E-2</v>
      </c>
    </row>
    <row r="263" spans="1:89" ht="14.25" thickTop="1" thickBot="1" x14ac:dyDescent="0.25">
      <c r="A263" s="245" t="s">
        <v>24</v>
      </c>
      <c r="B263" s="196">
        <v>4895</v>
      </c>
      <c r="C263" s="197">
        <v>1272</v>
      </c>
      <c r="D263" s="198">
        <v>1632</v>
      </c>
      <c r="E263" s="199">
        <v>1289</v>
      </c>
      <c r="F263" s="196">
        <v>775</v>
      </c>
      <c r="G263" s="200">
        <v>559</v>
      </c>
      <c r="H263" s="198">
        <v>1814</v>
      </c>
      <c r="I263" s="199">
        <v>1928</v>
      </c>
      <c r="J263" s="196">
        <v>313</v>
      </c>
      <c r="K263" s="200">
        <v>1029</v>
      </c>
      <c r="L263" s="198">
        <v>425</v>
      </c>
      <c r="M263" s="196">
        <v>2609</v>
      </c>
      <c r="N263" s="201">
        <v>1542</v>
      </c>
      <c r="O263" s="202">
        <v>3417</v>
      </c>
      <c r="P263" s="196">
        <v>1054</v>
      </c>
      <c r="Q263" s="200">
        <v>1546</v>
      </c>
      <c r="R263" s="198">
        <v>1494</v>
      </c>
      <c r="S263" s="199">
        <v>1499</v>
      </c>
      <c r="T263" s="196">
        <v>356</v>
      </c>
      <c r="U263" s="200">
        <v>1210</v>
      </c>
      <c r="V263" s="198">
        <v>895</v>
      </c>
      <c r="W263" s="199">
        <v>2334</v>
      </c>
      <c r="X263" s="196">
        <v>1243</v>
      </c>
      <c r="Y263" s="200">
        <v>1292</v>
      </c>
      <c r="Z263" s="198">
        <v>4247</v>
      </c>
      <c r="AA263" s="196">
        <v>2411</v>
      </c>
      <c r="AB263" s="169">
        <f t="shared" si="309"/>
        <v>20685</v>
      </c>
      <c r="AC263" s="170">
        <f t="shared" si="304"/>
        <v>22395</v>
      </c>
      <c r="AE263" s="302" t="s">
        <v>2</v>
      </c>
      <c r="AF263" s="304" t="s">
        <v>3</v>
      </c>
      <c r="AG263" s="305"/>
      <c r="AH263" s="304" t="s">
        <v>4</v>
      </c>
      <c r="AI263" s="305"/>
      <c r="AJ263" s="304" t="s">
        <v>5</v>
      </c>
      <c r="AK263" s="305"/>
      <c r="AL263" s="304" t="s">
        <v>6</v>
      </c>
      <c r="AM263" s="305"/>
      <c r="AN263" s="304" t="s">
        <v>7</v>
      </c>
      <c r="AO263" s="305"/>
      <c r="AP263" s="304" t="s">
        <v>8</v>
      </c>
      <c r="AQ263" s="305"/>
      <c r="AR263" s="304" t="s">
        <v>9</v>
      </c>
      <c r="AS263" s="305"/>
      <c r="AT263" s="304" t="s">
        <v>10</v>
      </c>
      <c r="AU263" s="305"/>
      <c r="AV263" s="304" t="s">
        <v>11</v>
      </c>
      <c r="AW263" s="305"/>
      <c r="AX263" s="304" t="s">
        <v>12</v>
      </c>
      <c r="AY263" s="305"/>
      <c r="AZ263" s="304" t="s">
        <v>13</v>
      </c>
      <c r="BA263" s="305"/>
      <c r="BB263" s="304" t="s">
        <v>14</v>
      </c>
      <c r="BC263" s="305"/>
      <c r="BD263" s="307" t="s">
        <v>15</v>
      </c>
      <c r="BE263" s="308"/>
      <c r="BF263" s="309" t="s">
        <v>16</v>
      </c>
      <c r="BG263" s="310"/>
      <c r="BI263" s="143" t="s">
        <v>24</v>
      </c>
      <c r="BJ263" s="126">
        <f t="shared" ref="BJ263:CK263" si="312">B263/B281</f>
        <v>8.0319637700183771E-2</v>
      </c>
      <c r="BK263" s="127">
        <f t="shared" si="312"/>
        <v>3.3955313526067107E-2</v>
      </c>
      <c r="BL263" s="128">
        <f t="shared" si="312"/>
        <v>6.4641343525963485E-2</v>
      </c>
      <c r="BM263" s="129">
        <f t="shared" si="312"/>
        <v>5.7862369259774657E-2</v>
      </c>
      <c r="BN263" s="126">
        <f t="shared" si="312"/>
        <v>6.2590857696656441E-2</v>
      </c>
      <c r="BO263" s="127">
        <f t="shared" si="312"/>
        <v>6.8046256847230674E-2</v>
      </c>
      <c r="BP263" s="128">
        <f t="shared" si="312"/>
        <v>5.7356056533974138E-2</v>
      </c>
      <c r="BQ263" s="129">
        <f t="shared" si="312"/>
        <v>4.3944021516159913E-2</v>
      </c>
      <c r="BR263" s="126">
        <f t="shared" si="312"/>
        <v>4.6835253628609907E-2</v>
      </c>
      <c r="BS263" s="127">
        <f t="shared" si="312"/>
        <v>0.12530443253774964</v>
      </c>
      <c r="BT263" s="128">
        <f t="shared" si="312"/>
        <v>3.29764121663563E-2</v>
      </c>
      <c r="BU263" s="126">
        <f t="shared" si="312"/>
        <v>0.10953440530668794</v>
      </c>
      <c r="BV263" s="130">
        <f t="shared" si="312"/>
        <v>5.4941922610988382E-2</v>
      </c>
      <c r="BW263" s="131">
        <f t="shared" si="312"/>
        <v>9.0839004678860066E-2</v>
      </c>
      <c r="BX263" s="126">
        <f t="shared" si="312"/>
        <v>5.8810400624930252E-2</v>
      </c>
      <c r="BY263" s="127">
        <f t="shared" si="312"/>
        <v>7.2098120598796805E-2</v>
      </c>
      <c r="BZ263" s="128">
        <f t="shared" si="312"/>
        <v>6.4869089488081288E-2</v>
      </c>
      <c r="CA263" s="129">
        <f t="shared" si="312"/>
        <v>6.0509425584305492E-2</v>
      </c>
      <c r="CB263" s="126">
        <f t="shared" si="312"/>
        <v>3.4691093354122002E-2</v>
      </c>
      <c r="CC263" s="127">
        <f t="shared" si="312"/>
        <v>9.635292243987896E-2</v>
      </c>
      <c r="CD263" s="128">
        <f t="shared" si="312"/>
        <v>3.2636837690989316E-2</v>
      </c>
      <c r="CE263" s="129">
        <f t="shared" si="312"/>
        <v>7.3662616379990525E-2</v>
      </c>
      <c r="CF263" s="126">
        <f t="shared" si="312"/>
        <v>4.9280418665503707E-2</v>
      </c>
      <c r="CG263" s="127">
        <f t="shared" si="312"/>
        <v>7.7976944897096986E-2</v>
      </c>
      <c r="CH263" s="128">
        <f t="shared" si="312"/>
        <v>7.1883145458853798E-2</v>
      </c>
      <c r="CI263" s="126">
        <f t="shared" si="312"/>
        <v>4.6493241028212201E-2</v>
      </c>
      <c r="CJ263" s="132">
        <f t="shared" si="312"/>
        <v>6.0698984682199662E-2</v>
      </c>
      <c r="CK263" s="133">
        <f t="shared" si="312"/>
        <v>6.579817193022662E-2</v>
      </c>
    </row>
    <row r="264" spans="1:89" ht="15" thickTop="1" thickBot="1" x14ac:dyDescent="0.3">
      <c r="A264" s="244" t="s">
        <v>28</v>
      </c>
      <c r="B264" s="189">
        <v>4007</v>
      </c>
      <c r="C264" s="190">
        <v>1327</v>
      </c>
      <c r="D264" s="191">
        <v>1620</v>
      </c>
      <c r="E264" s="192">
        <v>1088</v>
      </c>
      <c r="F264" s="189">
        <v>793</v>
      </c>
      <c r="G264" s="193">
        <v>473</v>
      </c>
      <c r="H264" s="191">
        <v>2101</v>
      </c>
      <c r="I264" s="192">
        <v>2036</v>
      </c>
      <c r="J264" s="189">
        <v>344</v>
      </c>
      <c r="K264" s="193">
        <v>746</v>
      </c>
      <c r="L264" s="191">
        <v>478</v>
      </c>
      <c r="M264" s="189">
        <v>2060</v>
      </c>
      <c r="N264" s="194">
        <v>1387</v>
      </c>
      <c r="O264" s="195">
        <v>2708</v>
      </c>
      <c r="P264" s="189">
        <v>879</v>
      </c>
      <c r="Q264" s="193">
        <v>1287</v>
      </c>
      <c r="R264" s="191">
        <v>1439</v>
      </c>
      <c r="S264" s="192">
        <v>1355</v>
      </c>
      <c r="T264" s="189">
        <v>451</v>
      </c>
      <c r="U264" s="193">
        <v>827</v>
      </c>
      <c r="V264" s="191">
        <v>879</v>
      </c>
      <c r="W264" s="192">
        <v>2663</v>
      </c>
      <c r="X264" s="189">
        <v>1080</v>
      </c>
      <c r="Y264" s="193">
        <v>1113</v>
      </c>
      <c r="Z264" s="191">
        <v>3324</v>
      </c>
      <c r="AA264" s="189">
        <v>2440</v>
      </c>
      <c r="AB264" s="169">
        <f t="shared" si="309"/>
        <v>18782</v>
      </c>
      <c r="AC264" s="170">
        <f t="shared" si="304"/>
        <v>20123</v>
      </c>
      <c r="AE264" s="303"/>
      <c r="AF264" s="113" t="s">
        <v>17</v>
      </c>
      <c r="AG264" s="114" t="s">
        <v>18</v>
      </c>
      <c r="AH264" s="115" t="s">
        <v>17</v>
      </c>
      <c r="AI264" s="116" t="s">
        <v>18</v>
      </c>
      <c r="AJ264" s="113" t="s">
        <v>17</v>
      </c>
      <c r="AK264" s="114" t="s">
        <v>18</v>
      </c>
      <c r="AL264" s="115" t="s">
        <v>17</v>
      </c>
      <c r="AM264" s="116" t="s">
        <v>18</v>
      </c>
      <c r="AN264" s="113" t="s">
        <v>17</v>
      </c>
      <c r="AO264" s="114" t="s">
        <v>18</v>
      </c>
      <c r="AP264" s="115" t="s">
        <v>17</v>
      </c>
      <c r="AQ264" s="113" t="s">
        <v>18</v>
      </c>
      <c r="AR264" s="117" t="s">
        <v>17</v>
      </c>
      <c r="AS264" s="118" t="s">
        <v>18</v>
      </c>
      <c r="AT264" s="113" t="s">
        <v>17</v>
      </c>
      <c r="AU264" s="114" t="s">
        <v>18</v>
      </c>
      <c r="AV264" s="115" t="s">
        <v>17</v>
      </c>
      <c r="AW264" s="116" t="s">
        <v>18</v>
      </c>
      <c r="AX264" s="113" t="s">
        <v>17</v>
      </c>
      <c r="AY264" s="114" t="s">
        <v>18</v>
      </c>
      <c r="AZ264" s="115" t="s">
        <v>17</v>
      </c>
      <c r="BA264" s="116" t="s">
        <v>18</v>
      </c>
      <c r="BB264" s="113" t="s">
        <v>17</v>
      </c>
      <c r="BC264" s="114" t="s">
        <v>18</v>
      </c>
      <c r="BD264" s="26" t="s">
        <v>17</v>
      </c>
      <c r="BE264" s="119" t="s">
        <v>18</v>
      </c>
      <c r="BF264" s="173" t="s">
        <v>17</v>
      </c>
      <c r="BG264" s="174" t="s">
        <v>18</v>
      </c>
      <c r="BI264" s="134" t="s">
        <v>28</v>
      </c>
      <c r="BJ264" s="126">
        <f t="shared" ref="BJ264:CK264" si="313">B264/B281</f>
        <v>6.574888422158047E-2</v>
      </c>
      <c r="BK264" s="127">
        <f t="shared" si="313"/>
        <v>3.5423507114065292E-2</v>
      </c>
      <c r="BL264" s="128">
        <f t="shared" si="313"/>
        <v>6.4166039529449048E-2</v>
      </c>
      <c r="BM264" s="129">
        <f t="shared" si="313"/>
        <v>4.8839610360461465E-2</v>
      </c>
      <c r="BN264" s="126">
        <f t="shared" si="313"/>
        <v>6.4044580843159421E-2</v>
      </c>
      <c r="BO264" s="127">
        <f t="shared" si="313"/>
        <v>5.7577601947656723E-2</v>
      </c>
      <c r="BP264" s="128">
        <f t="shared" si="313"/>
        <v>6.6430581465203781E-2</v>
      </c>
      <c r="BQ264" s="129">
        <f t="shared" si="313"/>
        <v>4.6405616082417833E-2</v>
      </c>
      <c r="BR264" s="126">
        <f t="shared" si="313"/>
        <v>5.1473888972018551E-2</v>
      </c>
      <c r="BS264" s="127">
        <f t="shared" si="313"/>
        <v>9.0842669264490986E-2</v>
      </c>
      <c r="BT264" s="128">
        <f t="shared" si="313"/>
        <v>3.708876474239603E-2</v>
      </c>
      <c r="BU264" s="126">
        <f t="shared" si="313"/>
        <v>8.6485578739661617E-2</v>
      </c>
      <c r="BV264" s="130">
        <f t="shared" si="313"/>
        <v>4.9419226109883849E-2</v>
      </c>
      <c r="BW264" s="131">
        <f t="shared" si="313"/>
        <v>7.1990642279880904E-2</v>
      </c>
      <c r="BX264" s="126">
        <f t="shared" si="313"/>
        <v>4.904586541680616E-2</v>
      </c>
      <c r="BY264" s="127">
        <f t="shared" si="313"/>
        <v>6.0019586811546892E-2</v>
      </c>
      <c r="BZ264" s="128">
        <f t="shared" si="313"/>
        <v>6.2481003864356739E-2</v>
      </c>
      <c r="CA264" s="129">
        <f t="shared" si="313"/>
        <v>5.4696645541516972E-2</v>
      </c>
      <c r="CB264" s="126">
        <f t="shared" si="313"/>
        <v>4.3948548041317481E-2</v>
      </c>
      <c r="CC264" s="127">
        <f t="shared" si="313"/>
        <v>6.5854435419652815E-2</v>
      </c>
      <c r="CD264" s="128">
        <f t="shared" si="313"/>
        <v>3.2053385843999561E-2</v>
      </c>
      <c r="CE264" s="129">
        <f t="shared" si="313"/>
        <v>8.4046078586081749E-2</v>
      </c>
      <c r="CF264" s="126">
        <f t="shared" si="313"/>
        <v>4.2818062879118268E-2</v>
      </c>
      <c r="CG264" s="127">
        <f t="shared" si="313"/>
        <v>6.7173637515842835E-2</v>
      </c>
      <c r="CH264" s="128">
        <f t="shared" si="313"/>
        <v>5.6260790088351782E-2</v>
      </c>
      <c r="CI264" s="126">
        <f t="shared" si="313"/>
        <v>4.7052471218928978E-2</v>
      </c>
      <c r="CJ264" s="132">
        <f t="shared" si="313"/>
        <v>5.5114736780327481E-2</v>
      </c>
      <c r="CK264" s="133">
        <f t="shared" si="313"/>
        <v>5.9122867325382904E-2</v>
      </c>
    </row>
    <row r="265" spans="1:89" ht="13.5" thickTop="1" x14ac:dyDescent="0.2">
      <c r="A265" s="245" t="s">
        <v>29</v>
      </c>
      <c r="B265" s="203">
        <v>3875</v>
      </c>
      <c r="C265" s="197">
        <v>1394</v>
      </c>
      <c r="D265" s="198">
        <v>1664</v>
      </c>
      <c r="E265" s="199">
        <v>840</v>
      </c>
      <c r="F265" s="196">
        <v>819</v>
      </c>
      <c r="G265" s="200">
        <v>392</v>
      </c>
      <c r="H265" s="198">
        <v>2119</v>
      </c>
      <c r="I265" s="199">
        <v>2244</v>
      </c>
      <c r="J265" s="196">
        <v>371</v>
      </c>
      <c r="K265" s="200">
        <v>579</v>
      </c>
      <c r="L265" s="198">
        <v>486</v>
      </c>
      <c r="M265" s="196">
        <v>1660</v>
      </c>
      <c r="N265" s="201">
        <v>1291</v>
      </c>
      <c r="O265" s="204">
        <v>2489</v>
      </c>
      <c r="P265" s="196">
        <v>882</v>
      </c>
      <c r="Q265" s="200">
        <v>1028</v>
      </c>
      <c r="R265" s="198">
        <v>1298</v>
      </c>
      <c r="S265" s="199">
        <v>1403</v>
      </c>
      <c r="T265" s="196">
        <v>447</v>
      </c>
      <c r="U265" s="200">
        <v>738</v>
      </c>
      <c r="V265" s="198">
        <v>861</v>
      </c>
      <c r="W265" s="205">
        <v>2339</v>
      </c>
      <c r="X265" s="196">
        <v>1070</v>
      </c>
      <c r="Y265" s="200">
        <v>767</v>
      </c>
      <c r="Z265" s="198">
        <v>3320</v>
      </c>
      <c r="AA265" s="196">
        <v>2865</v>
      </c>
      <c r="AB265" s="169">
        <f t="shared" si="309"/>
        <v>18503</v>
      </c>
      <c r="AC265" s="170">
        <f t="shared" si="304"/>
        <v>18738</v>
      </c>
      <c r="AE265" s="249" t="str">
        <f>$AE$17</f>
        <v>17:00 - 17:59</v>
      </c>
      <c r="AF265" s="123">
        <f t="shared" ref="AF265:AO267" si="314">SUMIF($A$9:$A$32,$AE265,B$257:B$280)</f>
        <v>2739</v>
      </c>
      <c r="AG265" s="186">
        <f t="shared" si="314"/>
        <v>4436</v>
      </c>
      <c r="AH265" s="124">
        <f t="shared" si="314"/>
        <v>2054</v>
      </c>
      <c r="AI265" s="177">
        <f t="shared" si="314"/>
        <v>2075</v>
      </c>
      <c r="AJ265" s="123">
        <f t="shared" si="314"/>
        <v>1112</v>
      </c>
      <c r="AK265" s="125">
        <f t="shared" si="314"/>
        <v>685</v>
      </c>
      <c r="AL265" s="124">
        <f t="shared" si="314"/>
        <v>2239</v>
      </c>
      <c r="AM265" s="177">
        <f t="shared" si="314"/>
        <v>4515</v>
      </c>
      <c r="AN265" s="123">
        <f t="shared" si="314"/>
        <v>829</v>
      </c>
      <c r="AO265" s="125">
        <f t="shared" si="314"/>
        <v>344</v>
      </c>
      <c r="AP265" s="124">
        <f t="shared" ref="AP265:AY267" si="315">SUMIF($A$9:$A$32,$AE265,L$257:L$280)</f>
        <v>1677</v>
      </c>
      <c r="AQ265" s="123">
        <f t="shared" si="315"/>
        <v>1221</v>
      </c>
      <c r="AR265" s="176">
        <f t="shared" si="315"/>
        <v>2494</v>
      </c>
      <c r="AS265" s="178">
        <f t="shared" si="315"/>
        <v>2168</v>
      </c>
      <c r="AT265" s="123">
        <f t="shared" si="315"/>
        <v>1382</v>
      </c>
      <c r="AU265" s="125">
        <f t="shared" si="315"/>
        <v>1391</v>
      </c>
      <c r="AV265" s="124">
        <f t="shared" si="315"/>
        <v>1519</v>
      </c>
      <c r="AW265" s="177">
        <f t="shared" si="315"/>
        <v>1804</v>
      </c>
      <c r="AX265" s="123">
        <f t="shared" si="315"/>
        <v>1243</v>
      </c>
      <c r="AY265" s="125">
        <f t="shared" si="315"/>
        <v>412</v>
      </c>
      <c r="AZ265" s="124">
        <f t="shared" ref="AZ265:BE267" si="316">SUMIF($A$9:$A$32,$AE265,V$257:V$280)</f>
        <v>2673</v>
      </c>
      <c r="BA265" s="177">
        <f t="shared" si="316"/>
        <v>1535</v>
      </c>
      <c r="BB265" s="123">
        <f t="shared" si="316"/>
        <v>2803</v>
      </c>
      <c r="BC265" s="125">
        <f t="shared" si="316"/>
        <v>762</v>
      </c>
      <c r="BD265" s="183">
        <f t="shared" si="316"/>
        <v>4121</v>
      </c>
      <c r="BE265" s="184">
        <f t="shared" si="316"/>
        <v>4063</v>
      </c>
      <c r="BF265" s="167">
        <f>AF265+AH265+AJ265+AL265+AN265+AP265+AR265+AT265+AV265+AX265+AZ265+BB265+BD265</f>
        <v>26885</v>
      </c>
      <c r="BG265" s="168">
        <f>AG265+AI265+AK265+AM265+AO265+AQ265+AS265+AU265+AW265+AY265+BA265+BC265+BE265</f>
        <v>25411</v>
      </c>
      <c r="BI265" s="143" t="s">
        <v>29</v>
      </c>
      <c r="BJ265" s="126">
        <f t="shared" ref="BJ265:CK265" si="317">B265/B281</f>
        <v>6.3582961407193495E-2</v>
      </c>
      <c r="BK265" s="127">
        <f t="shared" si="317"/>
        <v>3.721203384853581E-2</v>
      </c>
      <c r="BL265" s="128">
        <f t="shared" si="317"/>
        <v>6.5908820850001978E-2</v>
      </c>
      <c r="BM265" s="129">
        <f t="shared" si="317"/>
        <v>3.7707052116532747E-2</v>
      </c>
      <c r="BN265" s="126">
        <f t="shared" si="317"/>
        <v>6.6144403165885962E-2</v>
      </c>
      <c r="BO265" s="127">
        <f t="shared" si="317"/>
        <v>4.7717589774802192E-2</v>
      </c>
      <c r="BP265" s="128">
        <f t="shared" si="317"/>
        <v>6.6999715433016097E-2</v>
      </c>
      <c r="BQ265" s="129">
        <f t="shared" si="317"/>
        <v>5.1146464876692346E-2</v>
      </c>
      <c r="BR265" s="126">
        <f t="shared" si="317"/>
        <v>5.5513990722729313E-2</v>
      </c>
      <c r="BS265" s="127">
        <f t="shared" si="317"/>
        <v>7.0506575742815394E-2</v>
      </c>
      <c r="BT265" s="128">
        <f t="shared" si="317"/>
        <v>3.7709497206703912E-2</v>
      </c>
      <c r="BU265" s="126">
        <f t="shared" si="317"/>
        <v>6.969226247953314E-2</v>
      </c>
      <c r="BV265" s="130">
        <f t="shared" si="317"/>
        <v>4.5998717309199744E-2</v>
      </c>
      <c r="BW265" s="131">
        <f t="shared" si="317"/>
        <v>6.6168651637601023E-2</v>
      </c>
      <c r="BX265" s="126">
        <f t="shared" si="317"/>
        <v>4.9213257448945433E-2</v>
      </c>
      <c r="BY265" s="127">
        <f t="shared" si="317"/>
        <v>4.7941053024296972E-2</v>
      </c>
      <c r="BZ265" s="128">
        <f t="shared" si="317"/>
        <v>5.6358820719899269E-2</v>
      </c>
      <c r="CA265" s="129">
        <f t="shared" si="317"/>
        <v>5.6634238889113148E-2</v>
      </c>
      <c r="CB265" s="126">
        <f t="shared" si="317"/>
        <v>4.3558760475540831E-2</v>
      </c>
      <c r="CC265" s="127">
        <f t="shared" si="317"/>
        <v>5.8767319636884856E-2</v>
      </c>
      <c r="CD265" s="128">
        <f t="shared" si="317"/>
        <v>3.1397002516136092E-2</v>
      </c>
      <c r="CE265" s="129">
        <f t="shared" si="317"/>
        <v>7.3820419756982794E-2</v>
      </c>
      <c r="CF265" s="126">
        <f t="shared" si="317"/>
        <v>4.2421599333941247E-2</v>
      </c>
      <c r="CG265" s="127">
        <f t="shared" si="317"/>
        <v>4.6291266823586218E-2</v>
      </c>
      <c r="CH265" s="128">
        <f t="shared" si="317"/>
        <v>5.6193087573203342E-2</v>
      </c>
      <c r="CI265" s="126">
        <f t="shared" si="317"/>
        <v>5.5248086082881773E-2</v>
      </c>
      <c r="CJ265" s="132">
        <f t="shared" si="317"/>
        <v>5.429602676213393E-2</v>
      </c>
      <c r="CK265" s="133">
        <f t="shared" si="317"/>
        <v>5.505363454470133E-2</v>
      </c>
    </row>
    <row r="266" spans="1:89" x14ac:dyDescent="0.2">
      <c r="A266" s="244" t="s">
        <v>31</v>
      </c>
      <c r="B266" s="206">
        <v>3777</v>
      </c>
      <c r="C266" s="190">
        <v>1620</v>
      </c>
      <c r="D266" s="191">
        <v>1462</v>
      </c>
      <c r="E266" s="192">
        <v>960</v>
      </c>
      <c r="F266" s="189">
        <v>759</v>
      </c>
      <c r="G266" s="193">
        <v>447</v>
      </c>
      <c r="H266" s="191">
        <v>2207</v>
      </c>
      <c r="I266" s="192">
        <v>2324</v>
      </c>
      <c r="J266" s="189">
        <v>353</v>
      </c>
      <c r="K266" s="190">
        <v>460</v>
      </c>
      <c r="L266" s="191">
        <v>544</v>
      </c>
      <c r="M266" s="189">
        <v>1472</v>
      </c>
      <c r="N266" s="194">
        <v>1447</v>
      </c>
      <c r="O266" s="207">
        <v>2182</v>
      </c>
      <c r="P266" s="189">
        <v>874</v>
      </c>
      <c r="Q266" s="190">
        <v>1072</v>
      </c>
      <c r="R266" s="191">
        <v>1297</v>
      </c>
      <c r="S266" s="192">
        <v>1383</v>
      </c>
      <c r="T266" s="198">
        <v>449</v>
      </c>
      <c r="U266" s="189">
        <v>609</v>
      </c>
      <c r="V266" s="191">
        <v>1025</v>
      </c>
      <c r="W266" s="208">
        <v>2214</v>
      </c>
      <c r="X266" s="189">
        <v>1059</v>
      </c>
      <c r="Y266" s="193">
        <v>835</v>
      </c>
      <c r="Z266" s="191">
        <v>3434</v>
      </c>
      <c r="AA266" s="189">
        <v>2850</v>
      </c>
      <c r="AB266" s="169">
        <f t="shared" si="309"/>
        <v>18687</v>
      </c>
      <c r="AC266" s="170">
        <f t="shared" si="304"/>
        <v>18428</v>
      </c>
      <c r="AE266" s="250" t="str">
        <f>$AE$18</f>
        <v>18:00 - 18:59</v>
      </c>
      <c r="AF266" s="123">
        <f t="shared" si="314"/>
        <v>2759</v>
      </c>
      <c r="AG266" s="190">
        <f t="shared" si="314"/>
        <v>4466</v>
      </c>
      <c r="AH266" s="191">
        <f t="shared" si="314"/>
        <v>1849</v>
      </c>
      <c r="AI266" s="192">
        <f t="shared" si="314"/>
        <v>2009</v>
      </c>
      <c r="AJ266" s="189">
        <f t="shared" si="314"/>
        <v>840</v>
      </c>
      <c r="AK266" s="193">
        <f t="shared" si="314"/>
        <v>528</v>
      </c>
      <c r="AL266" s="191">
        <f t="shared" si="314"/>
        <v>2363</v>
      </c>
      <c r="AM266" s="192">
        <f t="shared" si="314"/>
        <v>4105</v>
      </c>
      <c r="AN266" s="189">
        <f t="shared" si="314"/>
        <v>693</v>
      </c>
      <c r="AO266" s="193">
        <f t="shared" si="314"/>
        <v>302</v>
      </c>
      <c r="AP266" s="191">
        <f t="shared" si="315"/>
        <v>1845</v>
      </c>
      <c r="AQ266" s="189">
        <f t="shared" si="315"/>
        <v>999</v>
      </c>
      <c r="AR266" s="194">
        <f t="shared" si="315"/>
        <v>2742</v>
      </c>
      <c r="AS266" s="195">
        <f t="shared" si="315"/>
        <v>2049</v>
      </c>
      <c r="AT266" s="189">
        <f t="shared" si="315"/>
        <v>1433</v>
      </c>
      <c r="AU266" s="193">
        <f t="shared" si="315"/>
        <v>1643</v>
      </c>
      <c r="AV266" s="191">
        <f t="shared" si="315"/>
        <v>1697</v>
      </c>
      <c r="AW266" s="192">
        <f t="shared" si="315"/>
        <v>2019</v>
      </c>
      <c r="AX266" s="189">
        <f t="shared" si="315"/>
        <v>1190</v>
      </c>
      <c r="AY266" s="193">
        <f t="shared" si="315"/>
        <v>439</v>
      </c>
      <c r="AZ266" s="191">
        <f t="shared" si="316"/>
        <v>2782</v>
      </c>
      <c r="BA266" s="192">
        <f t="shared" si="316"/>
        <v>1412</v>
      </c>
      <c r="BB266" s="189">
        <f t="shared" si="316"/>
        <v>2730</v>
      </c>
      <c r="BC266" s="193">
        <f t="shared" si="316"/>
        <v>806</v>
      </c>
      <c r="BD266" s="191">
        <f t="shared" si="316"/>
        <v>3877</v>
      </c>
      <c r="BE266" s="189">
        <f t="shared" si="316"/>
        <v>5432</v>
      </c>
      <c r="BF266" s="169">
        <f>SUM(AF266,AH266,AJ266,AL266,AN266,AP266,AR266,AT266,AV266,AX266,AZ266,BB266,BD266)</f>
        <v>26800</v>
      </c>
      <c r="BG266" s="170">
        <f>SUM(AG266,AI266,AK266,AM266,AO266,AQ266,AS266,AU266,AW266,AY266,BA266,BC266,BE266)</f>
        <v>26209</v>
      </c>
      <c r="BI266" s="134" t="s">
        <v>31</v>
      </c>
      <c r="BJ266" s="126">
        <f t="shared" ref="BJ266:CK266" si="318">B266/B281</f>
        <v>6.1974927802572854E-2</v>
      </c>
      <c r="BK266" s="127">
        <f t="shared" si="318"/>
        <v>4.3244974773764717E-2</v>
      </c>
      <c r="BL266" s="128">
        <f t="shared" si="318"/>
        <v>5.7907870242008955E-2</v>
      </c>
      <c r="BM266" s="129">
        <f t="shared" si="318"/>
        <v>4.3093773847465995E-2</v>
      </c>
      <c r="BN266" s="126">
        <f t="shared" si="318"/>
        <v>6.1298659344209333E-2</v>
      </c>
      <c r="BO266" s="127">
        <f t="shared" si="318"/>
        <v>5.4412659768715767E-2</v>
      </c>
      <c r="BP266" s="128">
        <f t="shared" si="318"/>
        <v>6.9782148164542951E-2</v>
      </c>
      <c r="BQ266" s="129">
        <f t="shared" si="318"/>
        <v>5.2969868259105622E-2</v>
      </c>
      <c r="BR266" s="126">
        <f t="shared" si="318"/>
        <v>5.2820589555588805E-2</v>
      </c>
      <c r="BS266" s="127">
        <f t="shared" si="318"/>
        <v>5.6015586945932783E-2</v>
      </c>
      <c r="BT266" s="128">
        <f t="shared" si="318"/>
        <v>4.2209807572936062E-2</v>
      </c>
      <c r="BU266" s="126">
        <f t="shared" si="318"/>
        <v>6.1799403837272768E-2</v>
      </c>
      <c r="BV266" s="130">
        <f t="shared" si="318"/>
        <v>5.1557044110311409E-2</v>
      </c>
      <c r="BW266" s="131">
        <f t="shared" si="318"/>
        <v>5.8007230965546573E-2</v>
      </c>
      <c r="BX266" s="126">
        <f t="shared" si="318"/>
        <v>4.8766878696574041E-2</v>
      </c>
      <c r="BY266" s="127">
        <f t="shared" si="318"/>
        <v>4.9993004710161826E-2</v>
      </c>
      <c r="BZ266" s="128">
        <f t="shared" si="318"/>
        <v>5.6315400981286096E-2</v>
      </c>
      <c r="CA266" s="129">
        <f t="shared" si="318"/>
        <v>5.5826908327614742E-2</v>
      </c>
      <c r="CB266" s="126">
        <f t="shared" si="318"/>
        <v>4.3753654258429156E-2</v>
      </c>
      <c r="CC266" s="127">
        <f t="shared" si="318"/>
        <v>4.8494983277591976E-2</v>
      </c>
      <c r="CD266" s="128">
        <f t="shared" si="318"/>
        <v>3.7377383947781062E-2</v>
      </c>
      <c r="CE266" s="129">
        <f t="shared" si="318"/>
        <v>6.9875335332176103E-2</v>
      </c>
      <c r="CF266" s="126">
        <f t="shared" si="318"/>
        <v>4.1985489434246522E-2</v>
      </c>
      <c r="CG266" s="127">
        <f t="shared" si="318"/>
        <v>5.0395316555012372E-2</v>
      </c>
      <c r="CH266" s="128">
        <f t="shared" si="318"/>
        <v>5.8122609254933823E-2</v>
      </c>
      <c r="CI266" s="126">
        <f t="shared" si="318"/>
        <v>5.4958829087683438E-2</v>
      </c>
      <c r="CJ266" s="132">
        <f t="shared" si="318"/>
        <v>5.4835964551910324E-2</v>
      </c>
      <c r="CK266" s="133">
        <f t="shared" si="318"/>
        <v>5.414283153963903E-2</v>
      </c>
    </row>
    <row r="267" spans="1:89" ht="13.5" thickBot="1" x14ac:dyDescent="0.25">
      <c r="A267" s="245" t="s">
        <v>33</v>
      </c>
      <c r="B267" s="203">
        <v>3224</v>
      </c>
      <c r="C267" s="197">
        <v>1805</v>
      </c>
      <c r="D267" s="198">
        <v>1379</v>
      </c>
      <c r="E267" s="199">
        <v>976</v>
      </c>
      <c r="F267" s="196">
        <v>731</v>
      </c>
      <c r="G267" s="200">
        <v>448</v>
      </c>
      <c r="H267" s="198">
        <v>2225</v>
      </c>
      <c r="I267" s="199">
        <v>2114</v>
      </c>
      <c r="J267" s="196">
        <v>347</v>
      </c>
      <c r="K267" s="197">
        <v>437</v>
      </c>
      <c r="L267" s="198">
        <v>582</v>
      </c>
      <c r="M267" s="196">
        <v>1594</v>
      </c>
      <c r="N267" s="201">
        <v>1486</v>
      </c>
      <c r="O267" s="204">
        <v>2290</v>
      </c>
      <c r="P267" s="196">
        <v>917</v>
      </c>
      <c r="Q267" s="197">
        <v>1047</v>
      </c>
      <c r="R267" s="198">
        <v>1362</v>
      </c>
      <c r="S267" s="199">
        <v>1240</v>
      </c>
      <c r="T267" s="196">
        <v>471</v>
      </c>
      <c r="U267" s="200">
        <v>700</v>
      </c>
      <c r="V267" s="198">
        <v>1112</v>
      </c>
      <c r="W267" s="205">
        <v>2095</v>
      </c>
      <c r="X267" s="196">
        <v>996</v>
      </c>
      <c r="Y267" s="200">
        <v>788</v>
      </c>
      <c r="Z267" s="198">
        <v>3221</v>
      </c>
      <c r="AA267" s="196">
        <v>2824</v>
      </c>
      <c r="AB267" s="169">
        <f t="shared" si="309"/>
        <v>18053</v>
      </c>
      <c r="AC267" s="170">
        <f t="shared" si="304"/>
        <v>18358</v>
      </c>
      <c r="AE267" s="249" t="str">
        <f>$AE$19</f>
        <v>19:00 - 19:59</v>
      </c>
      <c r="AF267" s="123">
        <f t="shared" si="314"/>
        <v>2642</v>
      </c>
      <c r="AG267" s="197">
        <f t="shared" si="314"/>
        <v>4372</v>
      </c>
      <c r="AH267" s="198">
        <f t="shared" si="314"/>
        <v>1362</v>
      </c>
      <c r="AI267" s="199">
        <f t="shared" si="314"/>
        <v>2088</v>
      </c>
      <c r="AJ267" s="196">
        <f t="shared" si="314"/>
        <v>714</v>
      </c>
      <c r="AK267" s="200">
        <f t="shared" si="314"/>
        <v>634</v>
      </c>
      <c r="AL267" s="198">
        <f t="shared" si="314"/>
        <v>1889</v>
      </c>
      <c r="AM267" s="199">
        <f t="shared" si="314"/>
        <v>4179</v>
      </c>
      <c r="AN267" s="196">
        <f t="shared" si="314"/>
        <v>434</v>
      </c>
      <c r="AO267" s="200">
        <f t="shared" si="314"/>
        <v>280</v>
      </c>
      <c r="AP267" s="198">
        <f t="shared" si="315"/>
        <v>1226</v>
      </c>
      <c r="AQ267" s="196">
        <f t="shared" si="315"/>
        <v>900</v>
      </c>
      <c r="AR267" s="201">
        <f t="shared" si="315"/>
        <v>1945</v>
      </c>
      <c r="AS267" s="202">
        <f t="shared" si="315"/>
        <v>2075</v>
      </c>
      <c r="AT267" s="196">
        <f t="shared" si="315"/>
        <v>1163</v>
      </c>
      <c r="AU267" s="200">
        <f t="shared" si="315"/>
        <v>1647</v>
      </c>
      <c r="AV267" s="198">
        <f t="shared" si="315"/>
        <v>1350</v>
      </c>
      <c r="AW267" s="199">
        <f t="shared" si="315"/>
        <v>1885</v>
      </c>
      <c r="AX267" s="196">
        <f t="shared" si="315"/>
        <v>951</v>
      </c>
      <c r="AY267" s="200">
        <f t="shared" si="315"/>
        <v>465</v>
      </c>
      <c r="AZ267" s="198">
        <f t="shared" si="316"/>
        <v>2842</v>
      </c>
      <c r="BA267" s="199">
        <f t="shared" si="316"/>
        <v>1577</v>
      </c>
      <c r="BB267" s="196">
        <f t="shared" si="316"/>
        <v>2185</v>
      </c>
      <c r="BC267" s="200">
        <f t="shared" si="316"/>
        <v>996</v>
      </c>
      <c r="BD267" s="198">
        <f t="shared" si="316"/>
        <v>3144</v>
      </c>
      <c r="BE267" s="196">
        <f t="shared" si="316"/>
        <v>4706</v>
      </c>
      <c r="BF267" s="169">
        <f>SUM(AF267,AH267,AJ267,AL267,AN267,AP267,AR267,AT267,AV267,AX267,AZ267,BB267,BD267)</f>
        <v>21847</v>
      </c>
      <c r="BG267" s="170">
        <f>SUM(AG267,AI267,AK267,AM267,AO267,AQ267,AS267,AU267,AW267,AY267,BA267,BC267,BE267)</f>
        <v>25804</v>
      </c>
      <c r="BI267" s="143" t="s">
        <v>33</v>
      </c>
      <c r="BJ267" s="126">
        <f t="shared" ref="BJ267:CK267" si="319">B267/B281</f>
        <v>5.2901023890784986E-2</v>
      </c>
      <c r="BK267" s="127">
        <f t="shared" si="319"/>
        <v>4.8183444115213157E-2</v>
      </c>
      <c r="BL267" s="128">
        <f t="shared" si="319"/>
        <v>5.4620350932784091E-2</v>
      </c>
      <c r="BM267" s="129">
        <f t="shared" si="319"/>
        <v>4.3812003411590431E-2</v>
      </c>
      <c r="BN267" s="126">
        <f t="shared" si="319"/>
        <v>5.9037312227426912E-2</v>
      </c>
      <c r="BO267" s="127">
        <f t="shared" si="319"/>
        <v>5.4534388314059649E-2</v>
      </c>
      <c r="BP267" s="128">
        <f t="shared" si="319"/>
        <v>7.0351282132355267E-2</v>
      </c>
      <c r="BQ267" s="129">
        <f t="shared" si="319"/>
        <v>4.8183434380270777E-2</v>
      </c>
      <c r="BR267" s="126">
        <f t="shared" si="319"/>
        <v>5.1922789166541972E-2</v>
      </c>
      <c r="BS267" s="127">
        <f t="shared" si="319"/>
        <v>5.3214807598636144E-2</v>
      </c>
      <c r="BT267" s="128">
        <f t="shared" si="319"/>
        <v>4.5158286778398511E-2</v>
      </c>
      <c r="BU267" s="126">
        <f t="shared" si="319"/>
        <v>6.6921365296611954E-2</v>
      </c>
      <c r="BV267" s="130">
        <f t="shared" si="319"/>
        <v>5.2946625810589322E-2</v>
      </c>
      <c r="BW267" s="131">
        <f t="shared" si="319"/>
        <v>6.087834963845172E-2</v>
      </c>
      <c r="BX267" s="126">
        <f t="shared" si="319"/>
        <v>5.1166164490570251E-2</v>
      </c>
      <c r="BY267" s="127">
        <f t="shared" si="319"/>
        <v>4.8827123070465883E-2</v>
      </c>
      <c r="BZ267" s="128">
        <f t="shared" si="319"/>
        <v>5.9137683991142373E-2</v>
      </c>
      <c r="CA267" s="129">
        <f t="shared" si="319"/>
        <v>5.005449481290114E-2</v>
      </c>
      <c r="CB267" s="126">
        <f t="shared" si="319"/>
        <v>4.589748587020074E-2</v>
      </c>
      <c r="CC267" s="127">
        <f t="shared" si="319"/>
        <v>5.5741360089186176E-2</v>
      </c>
      <c r="CD267" s="128">
        <f t="shared" si="319"/>
        <v>4.0549903365787843E-2</v>
      </c>
      <c r="CE267" s="129">
        <f t="shared" si="319"/>
        <v>6.611961495976014E-2</v>
      </c>
      <c r="CF267" s="126">
        <f t="shared" si="319"/>
        <v>3.9487769099631288E-2</v>
      </c>
      <c r="CG267" s="127">
        <f t="shared" si="319"/>
        <v>4.7558693946526648E-2</v>
      </c>
      <c r="CH267" s="128">
        <f t="shared" si="319"/>
        <v>5.4517450323279509E-2</v>
      </c>
      <c r="CI267" s="126">
        <f t="shared" si="319"/>
        <v>5.4457450296006328E-2</v>
      </c>
      <c r="CJ267" s="132">
        <f t="shared" si="319"/>
        <v>5.2975526732789484E-2</v>
      </c>
      <c r="CK267" s="133">
        <f t="shared" si="319"/>
        <v>5.3937166344947537E-2</v>
      </c>
    </row>
    <row r="268" spans="1:89" ht="14.25" thickTop="1" thickBot="1" x14ac:dyDescent="0.25">
      <c r="A268" s="244" t="s">
        <v>35</v>
      </c>
      <c r="B268" s="206">
        <v>2517</v>
      </c>
      <c r="C268" s="190">
        <v>1726</v>
      </c>
      <c r="D268" s="191">
        <v>1342</v>
      </c>
      <c r="E268" s="192">
        <v>1115</v>
      </c>
      <c r="F268" s="189">
        <v>655</v>
      </c>
      <c r="G268" s="193">
        <v>442</v>
      </c>
      <c r="H268" s="191">
        <v>2129</v>
      </c>
      <c r="I268" s="192">
        <v>2596</v>
      </c>
      <c r="J268" s="189">
        <v>360</v>
      </c>
      <c r="K268" s="190">
        <v>432</v>
      </c>
      <c r="L268" s="191">
        <v>776</v>
      </c>
      <c r="M268" s="189">
        <v>1198</v>
      </c>
      <c r="N268" s="194">
        <v>1432</v>
      </c>
      <c r="O268" s="207">
        <v>1889</v>
      </c>
      <c r="P268" s="189">
        <v>909</v>
      </c>
      <c r="Q268" s="190">
        <v>1062</v>
      </c>
      <c r="R268" s="191">
        <v>1325</v>
      </c>
      <c r="S268" s="192">
        <v>1456</v>
      </c>
      <c r="T268" s="189">
        <v>605</v>
      </c>
      <c r="U268" s="193">
        <v>610</v>
      </c>
      <c r="V268" s="191">
        <v>1575</v>
      </c>
      <c r="W268" s="208">
        <v>1906</v>
      </c>
      <c r="X268" s="189">
        <v>1222</v>
      </c>
      <c r="Y268" s="193">
        <v>814</v>
      </c>
      <c r="Z268" s="191">
        <v>3236</v>
      </c>
      <c r="AA268" s="189">
        <v>3023</v>
      </c>
      <c r="AB268" s="169">
        <f t="shared" si="309"/>
        <v>18083</v>
      </c>
      <c r="AC268" s="170">
        <f t="shared" si="304"/>
        <v>18269</v>
      </c>
      <c r="AE268" s="299" t="s">
        <v>26</v>
      </c>
      <c r="AF268" s="18">
        <f t="shared" ref="AF268:BG268" si="320">SUM(AF265:AF267)</f>
        <v>8140</v>
      </c>
      <c r="AG268" s="19">
        <f t="shared" si="320"/>
        <v>13274</v>
      </c>
      <c r="AH268" s="18">
        <f t="shared" si="320"/>
        <v>5265</v>
      </c>
      <c r="AI268" s="19">
        <f t="shared" si="320"/>
        <v>6172</v>
      </c>
      <c r="AJ268" s="18">
        <f t="shared" si="320"/>
        <v>2666</v>
      </c>
      <c r="AK268" s="19">
        <f t="shared" si="320"/>
        <v>1847</v>
      </c>
      <c r="AL268" s="18">
        <f t="shared" si="320"/>
        <v>6491</v>
      </c>
      <c r="AM268" s="19">
        <f t="shared" si="320"/>
        <v>12799</v>
      </c>
      <c r="AN268" s="18">
        <f t="shared" si="320"/>
        <v>1956</v>
      </c>
      <c r="AO268" s="19">
        <f t="shared" si="320"/>
        <v>926</v>
      </c>
      <c r="AP268" s="18">
        <f t="shared" si="320"/>
        <v>4748</v>
      </c>
      <c r="AQ268" s="19">
        <f t="shared" si="320"/>
        <v>3120</v>
      </c>
      <c r="AR268" s="18">
        <f t="shared" si="320"/>
        <v>7181</v>
      </c>
      <c r="AS268" s="19">
        <f t="shared" si="320"/>
        <v>6292</v>
      </c>
      <c r="AT268" s="18">
        <f t="shared" si="320"/>
        <v>3978</v>
      </c>
      <c r="AU268" s="19">
        <f t="shared" si="320"/>
        <v>4681</v>
      </c>
      <c r="AV268" s="18">
        <f t="shared" si="320"/>
        <v>4566</v>
      </c>
      <c r="AW268" s="19">
        <f t="shared" si="320"/>
        <v>5708</v>
      </c>
      <c r="AX268" s="18">
        <f t="shared" si="320"/>
        <v>3384</v>
      </c>
      <c r="AY268" s="19">
        <f t="shared" si="320"/>
        <v>1316</v>
      </c>
      <c r="AZ268" s="18">
        <f t="shared" si="320"/>
        <v>8297</v>
      </c>
      <c r="BA268" s="19">
        <f t="shared" si="320"/>
        <v>4524</v>
      </c>
      <c r="BB268" s="18">
        <f t="shared" si="320"/>
        <v>7718</v>
      </c>
      <c r="BC268" s="19">
        <f t="shared" si="320"/>
        <v>2564</v>
      </c>
      <c r="BD268" s="18">
        <f t="shared" si="320"/>
        <v>11142</v>
      </c>
      <c r="BE268" s="19">
        <f t="shared" si="320"/>
        <v>14201</v>
      </c>
      <c r="BF268" s="171">
        <f t="shared" si="320"/>
        <v>75532</v>
      </c>
      <c r="BG268" s="172">
        <f t="shared" si="320"/>
        <v>77424</v>
      </c>
      <c r="BI268" s="134" t="s">
        <v>35</v>
      </c>
      <c r="BJ268" s="126">
        <f t="shared" ref="BJ268:CK268" si="321">B268/B281</f>
        <v>4.1300210028878973E-2</v>
      </c>
      <c r="BK268" s="127">
        <f t="shared" si="321"/>
        <v>4.6074584234270306E-2</v>
      </c>
      <c r="BL268" s="128">
        <f t="shared" si="321"/>
        <v>5.315483027686458E-2</v>
      </c>
      <c r="BM268" s="129">
        <f t="shared" si="321"/>
        <v>5.0051622749921441E-2</v>
      </c>
      <c r="BN268" s="126">
        <f t="shared" si="321"/>
        <v>5.2899370053303182E-2</v>
      </c>
      <c r="BO268" s="127">
        <f t="shared" si="321"/>
        <v>5.3804017041996346E-2</v>
      </c>
      <c r="BP268" s="128">
        <f t="shared" si="321"/>
        <v>6.7315900970689596E-2</v>
      </c>
      <c r="BQ268" s="129">
        <f t="shared" si="321"/>
        <v>5.916943975931075E-2</v>
      </c>
      <c r="BR268" s="126">
        <f t="shared" si="321"/>
        <v>5.3868023342810115E-2</v>
      </c>
      <c r="BS268" s="127">
        <f t="shared" si="321"/>
        <v>5.260594252313687E-2</v>
      </c>
      <c r="BT268" s="128">
        <f t="shared" si="321"/>
        <v>6.0211049037864679E-2</v>
      </c>
      <c r="BU268" s="126">
        <f t="shared" si="321"/>
        <v>5.0295982199084766E-2</v>
      </c>
      <c r="BV268" s="130">
        <f t="shared" si="321"/>
        <v>5.1022589610204519E-2</v>
      </c>
      <c r="BW268" s="131">
        <f t="shared" si="321"/>
        <v>5.0217992343683536E-2</v>
      </c>
      <c r="BX268" s="126">
        <f t="shared" si="321"/>
        <v>5.071978573819886E-2</v>
      </c>
      <c r="BY268" s="127">
        <f t="shared" si="321"/>
        <v>4.952665205428345E-2</v>
      </c>
      <c r="BZ268" s="128">
        <f t="shared" si="321"/>
        <v>5.7531153662454954E-2</v>
      </c>
      <c r="CA268" s="129">
        <f t="shared" si="321"/>
        <v>5.8773664877083923E-2</v>
      </c>
      <c r="CB268" s="126">
        <f t="shared" si="321"/>
        <v>5.8955369323718573E-2</v>
      </c>
      <c r="CC268" s="127">
        <f t="shared" si="321"/>
        <v>4.8574613792005096E-2</v>
      </c>
      <c r="CD268" s="128">
        <f t="shared" si="321"/>
        <v>5.743354118805382E-2</v>
      </c>
      <c r="CE268" s="129">
        <f t="shared" si="321"/>
        <v>6.0154647309452421E-2</v>
      </c>
      <c r="CF268" s="126">
        <f t="shared" si="321"/>
        <v>4.844784522063196E-2</v>
      </c>
      <c r="CG268" s="127">
        <f t="shared" si="321"/>
        <v>4.9127889432071942E-2</v>
      </c>
      <c r="CH268" s="128">
        <f t="shared" si="321"/>
        <v>5.4771334755086151E-2</v>
      </c>
      <c r="CI268" s="126">
        <f t="shared" si="321"/>
        <v>5.8294926432304224E-2</v>
      </c>
      <c r="CJ268" s="132">
        <f t="shared" si="321"/>
        <v>5.3063560068079114E-2</v>
      </c>
      <c r="CK268" s="133">
        <f t="shared" si="321"/>
        <v>5.3675677740268365E-2</v>
      </c>
    </row>
    <row r="269" spans="1:89" ht="13.5" thickTop="1" x14ac:dyDescent="0.2">
      <c r="A269" s="245" t="s">
        <v>36</v>
      </c>
      <c r="B269" s="203">
        <v>2335</v>
      </c>
      <c r="C269" s="197">
        <v>2429</v>
      </c>
      <c r="D269" s="198">
        <v>1260</v>
      </c>
      <c r="E269" s="199">
        <v>1333</v>
      </c>
      <c r="F269" s="196">
        <v>647</v>
      </c>
      <c r="G269" s="200">
        <v>483</v>
      </c>
      <c r="H269" s="198">
        <v>2066</v>
      </c>
      <c r="I269" s="199">
        <v>2917</v>
      </c>
      <c r="J269" s="196">
        <v>475</v>
      </c>
      <c r="K269" s="197">
        <v>375</v>
      </c>
      <c r="L269" s="198">
        <v>1028</v>
      </c>
      <c r="M269" s="196">
        <v>1095</v>
      </c>
      <c r="N269" s="201">
        <v>1859</v>
      </c>
      <c r="O269" s="204">
        <v>1885</v>
      </c>
      <c r="P269" s="196">
        <v>1087</v>
      </c>
      <c r="Q269" s="197">
        <v>1114</v>
      </c>
      <c r="R269" s="198">
        <v>1416</v>
      </c>
      <c r="S269" s="199">
        <v>1515</v>
      </c>
      <c r="T269" s="196">
        <v>749</v>
      </c>
      <c r="U269" s="200">
        <v>407</v>
      </c>
      <c r="V269" s="198">
        <v>2111</v>
      </c>
      <c r="W269" s="205">
        <v>1364</v>
      </c>
      <c r="X269" s="196">
        <v>1558</v>
      </c>
      <c r="Y269" s="200">
        <v>613</v>
      </c>
      <c r="Z269" s="198">
        <v>3533</v>
      </c>
      <c r="AA269" s="196">
        <v>3219</v>
      </c>
      <c r="AB269" s="169">
        <f t="shared" si="309"/>
        <v>20124</v>
      </c>
      <c r="AC269" s="170">
        <f t="shared" si="304"/>
        <v>18749</v>
      </c>
      <c r="BI269" s="143" t="s">
        <v>36</v>
      </c>
      <c r="BJ269" s="126">
        <f t="shared" ref="BJ269:CK269" si="322">B269/B281</f>
        <v>3.8313861906012076E-2</v>
      </c>
      <c r="BK269" s="127">
        <f t="shared" si="322"/>
        <v>6.4840767731774385E-2</v>
      </c>
      <c r="BL269" s="128">
        <f t="shared" si="322"/>
        <v>4.9906919634015924E-2</v>
      </c>
      <c r="BM269" s="129">
        <f t="shared" si="322"/>
        <v>5.9837500561116849E-2</v>
      </c>
      <c r="BN269" s="126">
        <f t="shared" si="322"/>
        <v>5.2253270877079629E-2</v>
      </c>
      <c r="BO269" s="127">
        <f t="shared" si="322"/>
        <v>5.8794887401095557E-2</v>
      </c>
      <c r="BP269" s="128">
        <f t="shared" si="322"/>
        <v>6.5323932083346511E-2</v>
      </c>
      <c r="BQ269" s="129">
        <f t="shared" si="322"/>
        <v>6.648584583124402E-2</v>
      </c>
      <c r="BR269" s="126">
        <f t="shared" si="322"/>
        <v>7.1075864132874464E-2</v>
      </c>
      <c r="BS269" s="127">
        <f t="shared" si="322"/>
        <v>4.5664880662445201E-2</v>
      </c>
      <c r="BT269" s="128">
        <f t="shared" si="322"/>
        <v>7.9764121663563003E-2</v>
      </c>
      <c r="BU269" s="126">
        <f t="shared" si="322"/>
        <v>4.5971703262101683E-2</v>
      </c>
      <c r="BV269" s="130">
        <f t="shared" si="322"/>
        <v>6.6236727713247345E-2</v>
      </c>
      <c r="BW269" s="131">
        <f t="shared" si="322"/>
        <v>5.011165461505742E-2</v>
      </c>
      <c r="BX269" s="126">
        <f t="shared" si="322"/>
        <v>6.0651712978462224E-2</v>
      </c>
      <c r="BY269" s="127">
        <f t="shared" si="322"/>
        <v>5.1951685864851001E-2</v>
      </c>
      <c r="BZ269" s="128">
        <f t="shared" si="322"/>
        <v>6.1482349876253742E-2</v>
      </c>
      <c r="CA269" s="129">
        <f t="shared" si="322"/>
        <v>6.1155290033504221E-2</v>
      </c>
      <c r="CB269" s="126">
        <f t="shared" si="322"/>
        <v>7.298772169167804E-2</v>
      </c>
      <c r="CC269" s="127">
        <f t="shared" si="322"/>
        <v>3.2409619366141104E-2</v>
      </c>
      <c r="CD269" s="128">
        <f t="shared" si="322"/>
        <v>7.6979178062210551E-2</v>
      </c>
      <c r="CE269" s="129">
        <f t="shared" si="322"/>
        <v>4.3048761243490608E-2</v>
      </c>
      <c r="CF269" s="126">
        <f t="shared" si="322"/>
        <v>6.1769020338579866E-2</v>
      </c>
      <c r="CG269" s="127">
        <f t="shared" si="322"/>
        <v>3.6996801255356392E-2</v>
      </c>
      <c r="CH269" s="128">
        <f t="shared" si="322"/>
        <v>5.9798246504857655E-2</v>
      </c>
      <c r="CI269" s="126">
        <f t="shared" si="322"/>
        <v>6.2074551169562453E-2</v>
      </c>
      <c r="CJ269" s="132">
        <f t="shared" si="322"/>
        <v>5.9052761312283583E-2</v>
      </c>
      <c r="CK269" s="133">
        <f t="shared" si="322"/>
        <v>5.5085953361009993E-2</v>
      </c>
    </row>
    <row r="270" spans="1:89" x14ac:dyDescent="0.2">
      <c r="A270" s="244" t="s">
        <v>37</v>
      </c>
      <c r="B270" s="206">
        <v>2424</v>
      </c>
      <c r="C270" s="190">
        <v>2772</v>
      </c>
      <c r="D270" s="191">
        <v>1465</v>
      </c>
      <c r="E270" s="192">
        <v>1303</v>
      </c>
      <c r="F270" s="189">
        <v>914</v>
      </c>
      <c r="G270" s="193">
        <v>424</v>
      </c>
      <c r="H270" s="191">
        <v>2184</v>
      </c>
      <c r="I270" s="192">
        <v>3387</v>
      </c>
      <c r="J270" s="189">
        <v>518</v>
      </c>
      <c r="K270" s="190">
        <v>312</v>
      </c>
      <c r="L270" s="191">
        <v>1109</v>
      </c>
      <c r="M270" s="189">
        <v>947</v>
      </c>
      <c r="N270" s="194">
        <v>2257</v>
      </c>
      <c r="O270" s="207">
        <v>1989</v>
      </c>
      <c r="P270" s="189">
        <v>1095</v>
      </c>
      <c r="Q270" s="190">
        <v>1178</v>
      </c>
      <c r="R270" s="191">
        <v>1629</v>
      </c>
      <c r="S270" s="192">
        <v>1738</v>
      </c>
      <c r="T270" s="189">
        <v>1010</v>
      </c>
      <c r="U270" s="193">
        <v>376</v>
      </c>
      <c r="V270" s="191">
        <v>2568</v>
      </c>
      <c r="W270" s="208">
        <v>1422</v>
      </c>
      <c r="X270" s="189">
        <v>2175</v>
      </c>
      <c r="Y270" s="193">
        <v>614</v>
      </c>
      <c r="Z270" s="191">
        <v>3964</v>
      </c>
      <c r="AA270" s="189">
        <v>3936</v>
      </c>
      <c r="AB270" s="169">
        <f t="shared" si="309"/>
        <v>23312</v>
      </c>
      <c r="AC270" s="170">
        <f t="shared" si="304"/>
        <v>20398</v>
      </c>
      <c r="BI270" s="134" t="s">
        <v>37</v>
      </c>
      <c r="BJ270" s="126">
        <f t="shared" ref="BJ270:CK270" si="323">B270/B281</f>
        <v>3.9774218955106327E-2</v>
      </c>
      <c r="BK270" s="127">
        <f t="shared" si="323"/>
        <v>7.3996956835108513E-2</v>
      </c>
      <c r="BL270" s="128">
        <f t="shared" si="323"/>
        <v>5.8026696241137564E-2</v>
      </c>
      <c r="BM270" s="129">
        <f t="shared" si="323"/>
        <v>5.8490820128383532E-2</v>
      </c>
      <c r="BN270" s="126">
        <f t="shared" si="323"/>
        <v>7.3816830883540629E-2</v>
      </c>
      <c r="BO270" s="127">
        <f t="shared" si="323"/>
        <v>5.1612903225806452E-2</v>
      </c>
      <c r="BP270" s="128">
        <f t="shared" si="323"/>
        <v>6.9054921427893892E-2</v>
      </c>
      <c r="BQ270" s="129">
        <f t="shared" si="323"/>
        <v>7.7198340702922003E-2</v>
      </c>
      <c r="BR270" s="126">
        <f t="shared" si="323"/>
        <v>7.7510100254376782E-2</v>
      </c>
      <c r="BS270" s="127">
        <f t="shared" si="323"/>
        <v>3.7993180711154408E-2</v>
      </c>
      <c r="BT270" s="128">
        <f t="shared" si="323"/>
        <v>8.6049037864680322E-2</v>
      </c>
      <c r="BU270" s="126">
        <f t="shared" si="323"/>
        <v>3.9758176245854149E-2</v>
      </c>
      <c r="BV270" s="130">
        <f t="shared" si="323"/>
        <v>8.0417587116083517E-2</v>
      </c>
      <c r="BW270" s="131">
        <f t="shared" si="323"/>
        <v>5.2876435559336452E-2</v>
      </c>
      <c r="BX270" s="126">
        <f t="shared" si="323"/>
        <v>6.1098091730833609E-2</v>
      </c>
      <c r="BY270" s="127">
        <f t="shared" si="323"/>
        <v>5.4936342862472599E-2</v>
      </c>
      <c r="BZ270" s="128">
        <f t="shared" si="323"/>
        <v>7.0730754200859711E-2</v>
      </c>
      <c r="CA270" s="129">
        <f t="shared" si="323"/>
        <v>7.0157025794211444E-2</v>
      </c>
      <c r="CB270" s="126">
        <f t="shared" si="323"/>
        <v>9.8421360358604562E-2</v>
      </c>
      <c r="CC270" s="127">
        <f t="shared" si="323"/>
        <v>2.9941073419334288E-2</v>
      </c>
      <c r="CD270" s="128">
        <f t="shared" si="323"/>
        <v>9.364402144185538E-2</v>
      </c>
      <c r="CE270" s="129">
        <f t="shared" si="323"/>
        <v>4.4879280416600914E-2</v>
      </c>
      <c r="CF270" s="126">
        <f t="shared" si="323"/>
        <v>8.6230821076002065E-2</v>
      </c>
      <c r="CG270" s="127">
        <f t="shared" si="323"/>
        <v>3.705715492787736E-2</v>
      </c>
      <c r="CH270" s="128">
        <f t="shared" si="323"/>
        <v>6.7093192512101829E-2</v>
      </c>
      <c r="CI270" s="126">
        <f t="shared" si="323"/>
        <v>7.5901035540042808E-2</v>
      </c>
      <c r="CJ270" s="132">
        <f t="shared" si="323"/>
        <v>6.8407770409061569E-2</v>
      </c>
      <c r="CK270" s="133">
        <f t="shared" si="323"/>
        <v>5.9930837733099464E-2</v>
      </c>
    </row>
    <row r="271" spans="1:89" x14ac:dyDescent="0.2">
      <c r="A271" s="245" t="s">
        <v>30</v>
      </c>
      <c r="B271" s="203">
        <v>2739</v>
      </c>
      <c r="C271" s="197">
        <v>4436</v>
      </c>
      <c r="D271" s="198">
        <v>2054</v>
      </c>
      <c r="E271" s="199">
        <v>2075</v>
      </c>
      <c r="F271" s="196">
        <v>1112</v>
      </c>
      <c r="G271" s="200">
        <v>685</v>
      </c>
      <c r="H271" s="198">
        <v>2239</v>
      </c>
      <c r="I271" s="199">
        <v>4515</v>
      </c>
      <c r="J271" s="196">
        <v>829</v>
      </c>
      <c r="K271" s="197">
        <v>344</v>
      </c>
      <c r="L271" s="198">
        <v>1677</v>
      </c>
      <c r="M271" s="196">
        <v>1221</v>
      </c>
      <c r="N271" s="201">
        <v>2494</v>
      </c>
      <c r="O271" s="204">
        <v>2168</v>
      </c>
      <c r="P271" s="196">
        <v>1382</v>
      </c>
      <c r="Q271" s="197">
        <v>1391</v>
      </c>
      <c r="R271" s="198">
        <v>1519</v>
      </c>
      <c r="S271" s="199">
        <v>1804</v>
      </c>
      <c r="T271" s="196">
        <v>1243</v>
      </c>
      <c r="U271" s="200">
        <v>412</v>
      </c>
      <c r="V271" s="198">
        <v>2673</v>
      </c>
      <c r="W271" s="205">
        <v>1535</v>
      </c>
      <c r="X271" s="196">
        <v>2803</v>
      </c>
      <c r="Y271" s="200">
        <v>762</v>
      </c>
      <c r="Z271" s="198">
        <v>4121</v>
      </c>
      <c r="AA271" s="196">
        <v>4063</v>
      </c>
      <c r="AB271" s="169">
        <f t="shared" si="309"/>
        <v>26885</v>
      </c>
      <c r="AC271" s="170">
        <f t="shared" si="304"/>
        <v>25411</v>
      </c>
      <c r="BI271" s="143" t="s">
        <v>30</v>
      </c>
      <c r="BJ271" s="126">
        <f t="shared" ref="BJ271:CK271" si="324">B271/B281</f>
        <v>4.4942898398529794E-2</v>
      </c>
      <c r="BK271" s="127">
        <f t="shared" si="324"/>
        <v>0.11841648647927178</v>
      </c>
      <c r="BL271" s="128">
        <f t="shared" si="324"/>
        <v>8.1356200736721201E-2</v>
      </c>
      <c r="BM271" s="129">
        <f t="shared" si="324"/>
        <v>9.3145396597387436E-2</v>
      </c>
      <c r="BN271" s="126">
        <f t="shared" si="324"/>
        <v>8.9807785495073497E-2</v>
      </c>
      <c r="BO271" s="127">
        <f t="shared" si="324"/>
        <v>8.3384053560559945E-2</v>
      </c>
      <c r="BP271" s="128">
        <f t="shared" si="324"/>
        <v>7.0793941885098174E-2</v>
      </c>
      <c r="BQ271" s="129">
        <f t="shared" si="324"/>
        <v>0.10290832839494918</v>
      </c>
      <c r="BR271" s="126">
        <f t="shared" si="324"/>
        <v>0.12404608708663774</v>
      </c>
      <c r="BS271" s="127">
        <f t="shared" si="324"/>
        <v>4.1889917194349729E-2</v>
      </c>
      <c r="BT271" s="128">
        <f t="shared" si="324"/>
        <v>0.13012104283054005</v>
      </c>
      <c r="BU271" s="126">
        <f t="shared" si="324"/>
        <v>5.1261597884042151E-2</v>
      </c>
      <c r="BV271" s="130">
        <f t="shared" si="324"/>
        <v>8.8861968217772397E-2</v>
      </c>
      <c r="BW271" s="131">
        <f t="shared" si="324"/>
        <v>5.7635048915355168E-2</v>
      </c>
      <c r="BX271" s="126">
        <f t="shared" si="324"/>
        <v>7.7111929472157129E-2</v>
      </c>
      <c r="BY271" s="127">
        <f t="shared" si="324"/>
        <v>6.4869654432682E-2</v>
      </c>
      <c r="BZ271" s="128">
        <f t="shared" si="324"/>
        <v>6.5954582953410626E-2</v>
      </c>
      <c r="CA271" s="129">
        <f t="shared" si="324"/>
        <v>7.2821216647156184E-2</v>
      </c>
      <c r="CB271" s="126">
        <f t="shared" si="324"/>
        <v>0.12112648606509452</v>
      </c>
      <c r="CC271" s="127">
        <f t="shared" si="324"/>
        <v>3.280777193820672E-2</v>
      </c>
      <c r="CD271" s="128">
        <f t="shared" si="324"/>
        <v>9.7472924187725629E-2</v>
      </c>
      <c r="CE271" s="129">
        <f t="shared" si="324"/>
        <v>4.8445636736626163E-2</v>
      </c>
      <c r="CF271" s="126">
        <f t="shared" si="324"/>
        <v>0.11112873171311898</v>
      </c>
      <c r="CG271" s="127">
        <f t="shared" si="324"/>
        <v>4.5989498460981354E-2</v>
      </c>
      <c r="CH271" s="128">
        <f t="shared" si="324"/>
        <v>6.9750516231678009E-2</v>
      </c>
      <c r="CI271" s="126">
        <f t="shared" si="324"/>
        <v>7.8350078099388709E-2</v>
      </c>
      <c r="CJ271" s="132">
        <f t="shared" si="324"/>
        <v>7.8892540642056461E-2</v>
      </c>
      <c r="CK271" s="133">
        <f t="shared" si="324"/>
        <v>7.4659403747219841E-2</v>
      </c>
    </row>
    <row r="272" spans="1:89" x14ac:dyDescent="0.2">
      <c r="A272" s="244" t="s">
        <v>32</v>
      </c>
      <c r="B272" s="206">
        <v>2759</v>
      </c>
      <c r="C272" s="190">
        <v>4466</v>
      </c>
      <c r="D272" s="191">
        <v>1849</v>
      </c>
      <c r="E272" s="192">
        <v>2009</v>
      </c>
      <c r="F272" s="189">
        <v>840</v>
      </c>
      <c r="G272" s="193">
        <v>528</v>
      </c>
      <c r="H272" s="191">
        <v>2363</v>
      </c>
      <c r="I272" s="192">
        <v>4105</v>
      </c>
      <c r="J272" s="189">
        <v>693</v>
      </c>
      <c r="K272" s="190">
        <v>302</v>
      </c>
      <c r="L272" s="191">
        <v>1845</v>
      </c>
      <c r="M272" s="189">
        <v>999</v>
      </c>
      <c r="N272" s="194">
        <v>2742</v>
      </c>
      <c r="O272" s="207">
        <v>2049</v>
      </c>
      <c r="P272" s="189">
        <v>1433</v>
      </c>
      <c r="Q272" s="190">
        <v>1643</v>
      </c>
      <c r="R272" s="191">
        <v>1697</v>
      </c>
      <c r="S272" s="192">
        <v>2019</v>
      </c>
      <c r="T272" s="189">
        <v>1190</v>
      </c>
      <c r="U272" s="193">
        <v>439</v>
      </c>
      <c r="V272" s="191">
        <v>2782</v>
      </c>
      <c r="W272" s="208">
        <v>1412</v>
      </c>
      <c r="X272" s="189">
        <v>2730</v>
      </c>
      <c r="Y272" s="193">
        <v>806</v>
      </c>
      <c r="Z272" s="191">
        <v>3877</v>
      </c>
      <c r="AA272" s="189">
        <v>5432</v>
      </c>
      <c r="AB272" s="169">
        <f t="shared" si="309"/>
        <v>26800</v>
      </c>
      <c r="AC272" s="170">
        <f t="shared" si="304"/>
        <v>26209</v>
      </c>
      <c r="BI272" s="134" t="s">
        <v>32</v>
      </c>
      <c r="BJ272" s="126">
        <f t="shared" ref="BJ272:CK272" si="325">B272/B281</f>
        <v>4.5271068521921767E-2</v>
      </c>
      <c r="BK272" s="127">
        <f t="shared" si="325"/>
        <v>0.1192173193454526</v>
      </c>
      <c r="BL272" s="128">
        <f t="shared" si="325"/>
        <v>7.3236424129599562E-2</v>
      </c>
      <c r="BM272" s="129">
        <f t="shared" si="325"/>
        <v>9.0182699645374148E-2</v>
      </c>
      <c r="BN272" s="126">
        <f t="shared" si="325"/>
        <v>6.784041350347278E-2</v>
      </c>
      <c r="BO272" s="127">
        <f t="shared" si="325"/>
        <v>6.4272671941570297E-2</v>
      </c>
      <c r="BP272" s="128">
        <f t="shared" si="325"/>
        <v>7.471464255224966E-2</v>
      </c>
      <c r="BQ272" s="129">
        <f t="shared" si="325"/>
        <v>9.3563386060081147E-2</v>
      </c>
      <c r="BR272" s="126">
        <f t="shared" si="325"/>
        <v>0.10369594493490947</v>
      </c>
      <c r="BS272" s="127">
        <f t="shared" si="325"/>
        <v>3.6775450560155867E-2</v>
      </c>
      <c r="BT272" s="128">
        <f t="shared" si="325"/>
        <v>0.14315642458100558</v>
      </c>
      <c r="BU272" s="126">
        <f t="shared" si="325"/>
        <v>4.1941307359670853E-2</v>
      </c>
      <c r="BV272" s="130">
        <f t="shared" si="325"/>
        <v>9.7698282619539653E-2</v>
      </c>
      <c r="BW272" s="131">
        <f t="shared" si="325"/>
        <v>5.4471501488728202E-2</v>
      </c>
      <c r="BX272" s="126">
        <f t="shared" si="325"/>
        <v>7.9957594018524716E-2</v>
      </c>
      <c r="BY272" s="127">
        <f t="shared" si="325"/>
        <v>7.662174136081705E-2</v>
      </c>
      <c r="BZ272" s="128">
        <f t="shared" si="325"/>
        <v>7.3683296426555508E-2</v>
      </c>
      <c r="CA272" s="129">
        <f t="shared" si="325"/>
        <v>8.1500020183264035E-2</v>
      </c>
      <c r="CB272" s="126">
        <f t="shared" si="325"/>
        <v>0.11596180081855388</v>
      </c>
      <c r="CC272" s="127">
        <f t="shared" si="325"/>
        <v>3.4957795827361048E-2</v>
      </c>
      <c r="CD272" s="128">
        <f t="shared" si="325"/>
        <v>0.10144768989534332</v>
      </c>
      <c r="CE272" s="129">
        <f t="shared" si="325"/>
        <v>4.4563673662616377E-2</v>
      </c>
      <c r="CF272" s="126">
        <f t="shared" si="325"/>
        <v>0.10823454783332673</v>
      </c>
      <c r="CG272" s="127">
        <f t="shared" si="325"/>
        <v>4.8645060051904158E-2</v>
      </c>
      <c r="CH272" s="128">
        <f t="shared" si="325"/>
        <v>6.5620662807623298E-2</v>
      </c>
      <c r="CI272" s="126">
        <f t="shared" si="325"/>
        <v>0.10474959986115664</v>
      </c>
      <c r="CJ272" s="132">
        <f t="shared" si="325"/>
        <v>7.8643112858735847E-2</v>
      </c>
      <c r="CK272" s="133">
        <f t="shared" si="325"/>
        <v>7.7003986966702812E-2</v>
      </c>
    </row>
    <row r="273" spans="1:89" x14ac:dyDescent="0.2">
      <c r="A273" s="245" t="s">
        <v>34</v>
      </c>
      <c r="B273" s="203">
        <v>2642</v>
      </c>
      <c r="C273" s="197">
        <v>4372</v>
      </c>
      <c r="D273" s="198">
        <v>1362</v>
      </c>
      <c r="E273" s="199">
        <v>2088</v>
      </c>
      <c r="F273" s="196">
        <v>714</v>
      </c>
      <c r="G273" s="200">
        <v>634</v>
      </c>
      <c r="H273" s="198">
        <v>1889</v>
      </c>
      <c r="I273" s="199">
        <v>4179</v>
      </c>
      <c r="J273" s="196">
        <v>434</v>
      </c>
      <c r="K273" s="197">
        <v>280</v>
      </c>
      <c r="L273" s="198">
        <v>1226</v>
      </c>
      <c r="M273" s="196">
        <v>900</v>
      </c>
      <c r="N273" s="201">
        <v>1945</v>
      </c>
      <c r="O273" s="204">
        <v>2075</v>
      </c>
      <c r="P273" s="196">
        <v>1163</v>
      </c>
      <c r="Q273" s="197">
        <v>1647</v>
      </c>
      <c r="R273" s="198">
        <v>1350</v>
      </c>
      <c r="S273" s="199">
        <v>1885</v>
      </c>
      <c r="T273" s="196">
        <v>951</v>
      </c>
      <c r="U273" s="200">
        <v>465</v>
      </c>
      <c r="V273" s="198">
        <v>2842</v>
      </c>
      <c r="W273" s="205">
        <v>1577</v>
      </c>
      <c r="X273" s="196">
        <v>2185</v>
      </c>
      <c r="Y273" s="200">
        <v>996</v>
      </c>
      <c r="Z273" s="198">
        <v>3144</v>
      </c>
      <c r="AA273" s="196">
        <v>4706</v>
      </c>
      <c r="AB273" s="169">
        <f t="shared" si="309"/>
        <v>21847</v>
      </c>
      <c r="AC273" s="170">
        <f t="shared" si="304"/>
        <v>25804</v>
      </c>
      <c r="BI273" s="143" t="s">
        <v>34</v>
      </c>
      <c r="BJ273" s="126">
        <f t="shared" ref="BJ273:CK273" si="326">B273/B281</f>
        <v>4.3351273300078763E-2</v>
      </c>
      <c r="BK273" s="127">
        <f t="shared" si="326"/>
        <v>0.11670804303141934</v>
      </c>
      <c r="BL273" s="128">
        <f t="shared" si="326"/>
        <v>5.3947003604388644E-2</v>
      </c>
      <c r="BM273" s="129">
        <f t="shared" si="326"/>
        <v>9.3728958118238545E-2</v>
      </c>
      <c r="BN273" s="126">
        <f t="shared" si="326"/>
        <v>5.7664351477951868E-2</v>
      </c>
      <c r="BO273" s="127">
        <f t="shared" si="326"/>
        <v>7.7175897748021915E-2</v>
      </c>
      <c r="BP273" s="128">
        <f t="shared" si="326"/>
        <v>5.972744806652544E-2</v>
      </c>
      <c r="BQ273" s="129">
        <f t="shared" si="326"/>
        <v>9.5250034188813421E-2</v>
      </c>
      <c r="BR273" s="126">
        <f t="shared" si="326"/>
        <v>6.4940894807721083E-2</v>
      </c>
      <c r="BS273" s="127">
        <f t="shared" si="326"/>
        <v>3.4096444227959086E-2</v>
      </c>
      <c r="BT273" s="128">
        <f t="shared" si="326"/>
        <v>9.5127250155183113E-2</v>
      </c>
      <c r="BU273" s="126">
        <f t="shared" si="326"/>
        <v>3.7784961585289052E-2</v>
      </c>
      <c r="BV273" s="130">
        <f t="shared" si="326"/>
        <v>6.9300933513860186E-2</v>
      </c>
      <c r="BW273" s="131">
        <f t="shared" si="326"/>
        <v>5.5162696724797955E-2</v>
      </c>
      <c r="BX273" s="126">
        <f t="shared" si="326"/>
        <v>6.4892311125990407E-2</v>
      </c>
      <c r="BY273" s="127">
        <f t="shared" si="326"/>
        <v>7.6808282423168395E-2</v>
      </c>
      <c r="BZ273" s="128">
        <f t="shared" si="326"/>
        <v>5.8616647127784291E-2</v>
      </c>
      <c r="CA273" s="129">
        <f t="shared" si="326"/>
        <v>7.6090905421224722E-2</v>
      </c>
      <c r="CB273" s="126">
        <f t="shared" si="326"/>
        <v>9.2671993763398949E-2</v>
      </c>
      <c r="CC273" s="127">
        <f t="shared" si="326"/>
        <v>3.7028189202102248E-2</v>
      </c>
      <c r="CD273" s="128">
        <f t="shared" si="326"/>
        <v>0.1036356343215549</v>
      </c>
      <c r="CE273" s="129">
        <f t="shared" si="326"/>
        <v>4.9771185103361211E-2</v>
      </c>
      <c r="CF273" s="126">
        <f t="shared" si="326"/>
        <v>8.6627284621179079E-2</v>
      </c>
      <c r="CG273" s="127">
        <f t="shared" si="326"/>
        <v>6.0112257830889013E-2</v>
      </c>
      <c r="CH273" s="128">
        <f t="shared" si="326"/>
        <v>5.321417690667208E-2</v>
      </c>
      <c r="CI273" s="126">
        <f t="shared" si="326"/>
        <v>9.0749561293557282E-2</v>
      </c>
      <c r="CJ273" s="132">
        <f t="shared" si="326"/>
        <v>6.4108809202417988E-2</v>
      </c>
      <c r="CK273" s="133">
        <f t="shared" si="326"/>
        <v>7.581406691170206E-2</v>
      </c>
    </row>
    <row r="274" spans="1:89" x14ac:dyDescent="0.2">
      <c r="A274" s="244" t="s">
        <v>38</v>
      </c>
      <c r="B274" s="206">
        <v>2576</v>
      </c>
      <c r="C274" s="190">
        <v>3223</v>
      </c>
      <c r="D274" s="191">
        <v>963</v>
      </c>
      <c r="E274" s="192">
        <v>1615</v>
      </c>
      <c r="F274" s="189">
        <v>432</v>
      </c>
      <c r="G274" s="193">
        <v>482</v>
      </c>
      <c r="H274" s="191">
        <v>1601</v>
      </c>
      <c r="I274" s="192">
        <v>3011</v>
      </c>
      <c r="J274" s="189">
        <v>294</v>
      </c>
      <c r="K274" s="190">
        <v>237</v>
      </c>
      <c r="L274" s="191">
        <v>812</v>
      </c>
      <c r="M274" s="189">
        <v>781</v>
      </c>
      <c r="N274" s="194">
        <v>1719</v>
      </c>
      <c r="O274" s="207">
        <v>1820</v>
      </c>
      <c r="P274" s="189">
        <v>1022</v>
      </c>
      <c r="Q274" s="190">
        <v>1430</v>
      </c>
      <c r="R274" s="191">
        <v>1051</v>
      </c>
      <c r="S274" s="192">
        <v>1397</v>
      </c>
      <c r="T274" s="189">
        <v>669</v>
      </c>
      <c r="U274" s="193">
        <v>409</v>
      </c>
      <c r="V274" s="191">
        <v>2580</v>
      </c>
      <c r="W274" s="208">
        <v>1355</v>
      </c>
      <c r="X274" s="189">
        <v>1591</v>
      </c>
      <c r="Y274" s="193">
        <v>770</v>
      </c>
      <c r="Z274" s="191">
        <v>2578</v>
      </c>
      <c r="AA274" s="189">
        <v>3553</v>
      </c>
      <c r="AB274" s="169">
        <f t="shared" si="309"/>
        <v>17888</v>
      </c>
      <c r="AC274" s="170">
        <f t="shared" si="304"/>
        <v>20083</v>
      </c>
      <c r="BI274" s="134" t="s">
        <v>38</v>
      </c>
      <c r="BJ274" s="126">
        <f t="shared" ref="BJ274:CK274" si="327">B274/B281</f>
        <v>4.2268311892885269E-2</v>
      </c>
      <c r="BK274" s="127">
        <f t="shared" si="327"/>
        <v>8.6036144256693634E-2</v>
      </c>
      <c r="BL274" s="128">
        <f t="shared" si="327"/>
        <v>3.81431457202836E-2</v>
      </c>
      <c r="BM274" s="129">
        <f t="shared" si="327"/>
        <v>7.2496296628809978E-2</v>
      </c>
      <c r="BN274" s="126">
        <f t="shared" si="327"/>
        <v>3.4889355516071717E-2</v>
      </c>
      <c r="BO274" s="127">
        <f t="shared" si="327"/>
        <v>5.8673158855751674E-2</v>
      </c>
      <c r="BP274" s="128">
        <f t="shared" si="327"/>
        <v>5.0621304581528442E-2</v>
      </c>
      <c r="BQ274" s="129">
        <f t="shared" si="327"/>
        <v>6.8628344805579611E-2</v>
      </c>
      <c r="BR274" s="126">
        <f t="shared" si="327"/>
        <v>4.3992219063294931E-2</v>
      </c>
      <c r="BS274" s="127">
        <f t="shared" si="327"/>
        <v>2.8860204578665366E-2</v>
      </c>
      <c r="BT274" s="128">
        <f t="shared" si="327"/>
        <v>6.3004345127250158E-2</v>
      </c>
      <c r="BU274" s="126">
        <f t="shared" si="327"/>
        <v>3.2788949997900836E-2</v>
      </c>
      <c r="BV274" s="130">
        <f t="shared" si="327"/>
        <v>6.1248485712249695E-2</v>
      </c>
      <c r="BW274" s="131">
        <f t="shared" si="327"/>
        <v>4.8383666524883032E-2</v>
      </c>
      <c r="BX274" s="126">
        <f t="shared" si="327"/>
        <v>5.7024885615444706E-2</v>
      </c>
      <c r="BY274" s="127">
        <f t="shared" si="327"/>
        <v>6.6688429790607656E-2</v>
      </c>
      <c r="BZ274" s="128">
        <f t="shared" si="327"/>
        <v>4.5634145282445401E-2</v>
      </c>
      <c r="CA274" s="129">
        <f t="shared" si="327"/>
        <v>5.6392039720663624E-2</v>
      </c>
      <c r="CB274" s="126">
        <f t="shared" si="327"/>
        <v>6.5191970376145006E-2</v>
      </c>
      <c r="CC274" s="127">
        <f t="shared" si="327"/>
        <v>3.2568880394967352E-2</v>
      </c>
      <c r="CD274" s="128">
        <f t="shared" si="327"/>
        <v>9.4081610327097692E-2</v>
      </c>
      <c r="CE274" s="129">
        <f t="shared" si="327"/>
        <v>4.2764715164904529E-2</v>
      </c>
      <c r="CF274" s="126">
        <f t="shared" si="327"/>
        <v>6.3077350037664043E-2</v>
      </c>
      <c r="CG274" s="127">
        <f t="shared" si="327"/>
        <v>4.6472327841149137E-2</v>
      </c>
      <c r="CH274" s="128">
        <f t="shared" si="327"/>
        <v>4.3634271013168142E-2</v>
      </c>
      <c r="CI274" s="126">
        <f t="shared" si="327"/>
        <v>6.8515340262645358E-2</v>
      </c>
      <c r="CJ274" s="132">
        <f t="shared" si="327"/>
        <v>5.2491343388696522E-2</v>
      </c>
      <c r="CK274" s="133">
        <f t="shared" si="327"/>
        <v>5.9005344356987767E-2</v>
      </c>
    </row>
    <row r="275" spans="1:89" x14ac:dyDescent="0.2">
      <c r="A275" s="245" t="s">
        <v>39</v>
      </c>
      <c r="B275" s="203">
        <v>401</v>
      </c>
      <c r="C275" s="197">
        <v>2350</v>
      </c>
      <c r="D275" s="198">
        <v>210</v>
      </c>
      <c r="E275" s="199">
        <v>1281</v>
      </c>
      <c r="F275" s="196">
        <v>112</v>
      </c>
      <c r="G275" s="200">
        <v>420</v>
      </c>
      <c r="H275" s="198">
        <v>520</v>
      </c>
      <c r="I275" s="199">
        <v>2245</v>
      </c>
      <c r="J275" s="196">
        <v>171</v>
      </c>
      <c r="K275" s="197">
        <v>152</v>
      </c>
      <c r="L275" s="198">
        <v>390</v>
      </c>
      <c r="M275" s="196">
        <v>515</v>
      </c>
      <c r="N275" s="201">
        <v>971</v>
      </c>
      <c r="O275" s="204">
        <v>1398</v>
      </c>
      <c r="P275" s="196">
        <v>646</v>
      </c>
      <c r="Q275" s="197">
        <v>1155</v>
      </c>
      <c r="R275" s="198">
        <v>808</v>
      </c>
      <c r="S275" s="199">
        <v>926</v>
      </c>
      <c r="T275" s="196">
        <v>548</v>
      </c>
      <c r="U275" s="200">
        <v>316</v>
      </c>
      <c r="V275" s="198">
        <v>2223</v>
      </c>
      <c r="W275" s="205">
        <v>1104</v>
      </c>
      <c r="X275" s="196">
        <v>1010</v>
      </c>
      <c r="Y275" s="200">
        <v>790</v>
      </c>
      <c r="Z275" s="198">
        <v>1819</v>
      </c>
      <c r="AA275" s="196">
        <v>2669</v>
      </c>
      <c r="AB275" s="169">
        <f t="shared" si="309"/>
        <v>9829</v>
      </c>
      <c r="AC275" s="170">
        <f t="shared" si="304"/>
        <v>15321</v>
      </c>
      <c r="BI275" s="143" t="s">
        <v>39</v>
      </c>
      <c r="BJ275" s="126">
        <f t="shared" ref="BJ275:CK275" si="328">B275/B281</f>
        <v>6.5798109740089266E-3</v>
      </c>
      <c r="BK275" s="127">
        <f t="shared" si="328"/>
        <v>6.2731907850831534E-2</v>
      </c>
      <c r="BL275" s="128">
        <f t="shared" si="328"/>
        <v>8.317819939002654E-3</v>
      </c>
      <c r="BM275" s="129">
        <f t="shared" si="328"/>
        <v>5.7503254477712436E-2</v>
      </c>
      <c r="BN275" s="126">
        <f t="shared" si="328"/>
        <v>9.0453884671297044E-3</v>
      </c>
      <c r="BO275" s="127">
        <f t="shared" si="328"/>
        <v>5.1125989044430921E-2</v>
      </c>
      <c r="BP275" s="128">
        <f t="shared" si="328"/>
        <v>1.6441647959022355E-2</v>
      </c>
      <c r="BQ275" s="129">
        <f t="shared" si="328"/>
        <v>5.1169257418972512E-2</v>
      </c>
      <c r="BR275" s="126">
        <f t="shared" si="328"/>
        <v>2.5587311087834803E-2</v>
      </c>
      <c r="BS275" s="127">
        <f t="shared" si="328"/>
        <v>1.8509498295177788E-2</v>
      </c>
      <c r="BT275" s="128">
        <f t="shared" si="328"/>
        <v>3.026070763500931E-2</v>
      </c>
      <c r="BU275" s="126">
        <f t="shared" si="328"/>
        <v>2.1621394684915404E-2</v>
      </c>
      <c r="BV275" s="130">
        <f t="shared" si="328"/>
        <v>3.4597021306919405E-2</v>
      </c>
      <c r="BW275" s="131">
        <f t="shared" si="328"/>
        <v>3.7165036154827732E-2</v>
      </c>
      <c r="BX275" s="126">
        <f t="shared" si="328"/>
        <v>3.6045084253989508E-2</v>
      </c>
      <c r="BY275" s="127">
        <f t="shared" si="328"/>
        <v>5.3863731753952336E-2</v>
      </c>
      <c r="BZ275" s="128">
        <f t="shared" si="328"/>
        <v>3.5083148799444228E-2</v>
      </c>
      <c r="CA275" s="129">
        <f t="shared" si="328"/>
        <v>3.7379404997376173E-2</v>
      </c>
      <c r="CB275" s="126">
        <f t="shared" si="328"/>
        <v>5.3400896511401286E-2</v>
      </c>
      <c r="CC275" s="127">
        <f t="shared" si="328"/>
        <v>2.5163242554546904E-2</v>
      </c>
      <c r="CD275" s="128">
        <f t="shared" si="328"/>
        <v>8.1063340991138821E-2</v>
      </c>
      <c r="CE275" s="129">
        <f t="shared" si="328"/>
        <v>3.4842985639892694E-2</v>
      </c>
      <c r="CF275" s="126">
        <f t="shared" si="328"/>
        <v>4.0042818062879119E-2</v>
      </c>
      <c r="CG275" s="127">
        <f t="shared" si="328"/>
        <v>4.7679401291568592E-2</v>
      </c>
      <c r="CH275" s="128">
        <f t="shared" si="328"/>
        <v>3.0787718763752074E-2</v>
      </c>
      <c r="CI275" s="126">
        <f t="shared" si="328"/>
        <v>5.1468461345623544E-2</v>
      </c>
      <c r="CJ275" s="132">
        <f t="shared" si="328"/>
        <v>2.8842655085392334E-2</v>
      </c>
      <c r="CK275" s="133">
        <f t="shared" si="328"/>
        <v>4.501423496954686E-2</v>
      </c>
    </row>
    <row r="276" spans="1:89" x14ac:dyDescent="0.2">
      <c r="A276" s="244" t="s">
        <v>40</v>
      </c>
      <c r="B276" s="206">
        <v>0</v>
      </c>
      <c r="C276" s="190">
        <v>1255</v>
      </c>
      <c r="D276" s="191">
        <v>9</v>
      </c>
      <c r="E276" s="192">
        <v>545</v>
      </c>
      <c r="F276" s="189">
        <v>4</v>
      </c>
      <c r="G276" s="193">
        <v>156</v>
      </c>
      <c r="H276" s="191">
        <v>26</v>
      </c>
      <c r="I276" s="192">
        <v>976</v>
      </c>
      <c r="J276" s="189">
        <v>29</v>
      </c>
      <c r="K276" s="190">
        <v>55</v>
      </c>
      <c r="L276" s="191">
        <v>53</v>
      </c>
      <c r="M276" s="189">
        <v>111</v>
      </c>
      <c r="N276" s="194">
        <v>100</v>
      </c>
      <c r="O276" s="207">
        <v>213</v>
      </c>
      <c r="P276" s="189">
        <v>191</v>
      </c>
      <c r="Q276" s="190">
        <v>156</v>
      </c>
      <c r="R276" s="191">
        <v>120</v>
      </c>
      <c r="S276" s="192">
        <v>72</v>
      </c>
      <c r="T276" s="189">
        <v>82</v>
      </c>
      <c r="U276" s="193">
        <v>6</v>
      </c>
      <c r="V276" s="191">
        <v>114</v>
      </c>
      <c r="W276" s="208">
        <v>42</v>
      </c>
      <c r="X276" s="189">
        <v>120</v>
      </c>
      <c r="Y276" s="193">
        <v>39</v>
      </c>
      <c r="Z276" s="191">
        <v>38</v>
      </c>
      <c r="AA276" s="189">
        <v>61</v>
      </c>
      <c r="AB276" s="169">
        <f t="shared" si="309"/>
        <v>886</v>
      </c>
      <c r="AC276" s="170">
        <f t="shared" si="304"/>
        <v>3687</v>
      </c>
      <c r="BI276" s="134" t="s">
        <v>40</v>
      </c>
      <c r="BJ276" s="126">
        <f t="shared" ref="BJ276:CK276" si="329">B276/B281</f>
        <v>0</v>
      </c>
      <c r="BK276" s="127">
        <f t="shared" si="329"/>
        <v>3.3501508235231306E-2</v>
      </c>
      <c r="BL276" s="128">
        <f t="shared" si="329"/>
        <v>3.5647799738582802E-4</v>
      </c>
      <c r="BM276" s="129">
        <f t="shared" si="329"/>
        <v>2.4464694527988509E-2</v>
      </c>
      <c r="BN276" s="126">
        <f t="shared" si="329"/>
        <v>3.2304958811177516E-4</v>
      </c>
      <c r="BO276" s="127">
        <f t="shared" si="329"/>
        <v>1.8989653073645769E-2</v>
      </c>
      <c r="BP276" s="128">
        <f t="shared" si="329"/>
        <v>8.2208239795111772E-4</v>
      </c>
      <c r="BQ276" s="129">
        <f t="shared" si="329"/>
        <v>2.2245521265441947E-2</v>
      </c>
      <c r="BR276" s="126">
        <f t="shared" si="329"/>
        <v>4.3393685470597037E-3</v>
      </c>
      <c r="BS276" s="127">
        <f t="shared" si="329"/>
        <v>6.6975158304919628E-3</v>
      </c>
      <c r="BT276" s="128">
        <f t="shared" si="329"/>
        <v>4.1123525760397269E-3</v>
      </c>
      <c r="BU276" s="126">
        <f t="shared" si="329"/>
        <v>4.66014526218565E-3</v>
      </c>
      <c r="BV276" s="130">
        <f t="shared" si="329"/>
        <v>3.5630300007126062E-3</v>
      </c>
      <c r="BW276" s="131">
        <f t="shared" si="329"/>
        <v>5.6624840493407057E-3</v>
      </c>
      <c r="BX276" s="126">
        <f t="shared" si="329"/>
        <v>1.0657292712866867E-2</v>
      </c>
      <c r="BY276" s="127">
        <f t="shared" si="329"/>
        <v>7.2751014317026536E-3</v>
      </c>
      <c r="BZ276" s="128">
        <f t="shared" si="329"/>
        <v>5.2103686335808258E-3</v>
      </c>
      <c r="CA276" s="129">
        <f t="shared" si="329"/>
        <v>2.9063900213942601E-3</v>
      </c>
      <c r="CB276" s="126">
        <f t="shared" si="329"/>
        <v>7.9906450984213607E-3</v>
      </c>
      <c r="CC276" s="127">
        <f t="shared" si="329"/>
        <v>4.7778308647873863E-4</v>
      </c>
      <c r="CD276" s="128">
        <f t="shared" si="329"/>
        <v>4.157094409801991E-3</v>
      </c>
      <c r="CE276" s="129">
        <f t="shared" si="329"/>
        <v>1.3255483667350481E-3</v>
      </c>
      <c r="CF276" s="126">
        <f t="shared" si="329"/>
        <v>4.7575625421242516E-3</v>
      </c>
      <c r="CG276" s="127">
        <f t="shared" si="329"/>
        <v>2.353793228317943E-3</v>
      </c>
      <c r="CH276" s="128">
        <f t="shared" si="329"/>
        <v>6.4317389391015882E-4</v>
      </c>
      <c r="CI276" s="126">
        <f t="shared" si="329"/>
        <v>1.1763117804732244E-3</v>
      </c>
      <c r="CJ276" s="132">
        <f t="shared" si="329"/>
        <v>2.5999178355537297E-3</v>
      </c>
      <c r="CK276" s="133">
        <f t="shared" si="329"/>
        <v>1.0832679611821635E-2</v>
      </c>
    </row>
    <row r="277" spans="1:89" x14ac:dyDescent="0.2">
      <c r="A277" s="245" t="s">
        <v>41</v>
      </c>
      <c r="B277" s="203">
        <v>0</v>
      </c>
      <c r="C277" s="197">
        <v>44</v>
      </c>
      <c r="D277" s="198">
        <v>0</v>
      </c>
      <c r="E277" s="199">
        <v>1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14</v>
      </c>
      <c r="AB277" s="169">
        <f t="shared" si="309"/>
        <v>0</v>
      </c>
      <c r="AC277" s="170">
        <f t="shared" si="304"/>
        <v>59</v>
      </c>
      <c r="BI277" s="143" t="s">
        <v>41</v>
      </c>
      <c r="BJ277" s="126">
        <f t="shared" ref="BJ277:CK277" si="330">B277/B281</f>
        <v>0</v>
      </c>
      <c r="BK277" s="127">
        <f t="shared" si="330"/>
        <v>1.1745548703985479E-3</v>
      </c>
      <c r="BL277" s="128">
        <f t="shared" si="330"/>
        <v>0</v>
      </c>
      <c r="BM277" s="129">
        <f t="shared" si="330"/>
        <v>4.488934775777708E-5</v>
      </c>
      <c r="BN277" s="126">
        <f t="shared" si="330"/>
        <v>0</v>
      </c>
      <c r="BO277" s="127">
        <f t="shared" si="330"/>
        <v>0</v>
      </c>
      <c r="BP277" s="128">
        <f t="shared" si="330"/>
        <v>0</v>
      </c>
      <c r="BQ277" s="129">
        <f t="shared" si="330"/>
        <v>0</v>
      </c>
      <c r="BR277" s="126">
        <f t="shared" si="330"/>
        <v>0</v>
      </c>
      <c r="BS277" s="127">
        <f t="shared" si="330"/>
        <v>0</v>
      </c>
      <c r="BT277" s="128">
        <f t="shared" si="330"/>
        <v>0</v>
      </c>
      <c r="BU277" s="126">
        <f t="shared" si="330"/>
        <v>0</v>
      </c>
      <c r="BV277" s="130">
        <f t="shared" si="330"/>
        <v>0</v>
      </c>
      <c r="BW277" s="131">
        <f t="shared" si="330"/>
        <v>0</v>
      </c>
      <c r="BX277" s="126">
        <f t="shared" si="330"/>
        <v>0</v>
      </c>
      <c r="BY277" s="127">
        <f t="shared" si="330"/>
        <v>0</v>
      </c>
      <c r="BZ277" s="128">
        <f t="shared" si="330"/>
        <v>0</v>
      </c>
      <c r="CA277" s="129">
        <f t="shared" si="330"/>
        <v>0</v>
      </c>
      <c r="CB277" s="126">
        <f t="shared" si="330"/>
        <v>0</v>
      </c>
      <c r="CC277" s="127">
        <f t="shared" si="330"/>
        <v>0</v>
      </c>
      <c r="CD277" s="128">
        <f t="shared" si="330"/>
        <v>0</v>
      </c>
      <c r="CE277" s="129">
        <f t="shared" si="330"/>
        <v>0</v>
      </c>
      <c r="CF277" s="126">
        <f t="shared" si="330"/>
        <v>0</v>
      </c>
      <c r="CG277" s="127">
        <f t="shared" si="330"/>
        <v>0</v>
      </c>
      <c r="CH277" s="128">
        <f t="shared" si="330"/>
        <v>0</v>
      </c>
      <c r="CI277" s="126">
        <f t="shared" si="330"/>
        <v>2.6997319551844498E-4</v>
      </c>
      <c r="CJ277" s="132">
        <f t="shared" si="330"/>
        <v>0</v>
      </c>
      <c r="CK277" s="133">
        <f t="shared" si="330"/>
        <v>1.7334637838282518E-4</v>
      </c>
    </row>
    <row r="278" spans="1:89" x14ac:dyDescent="0.2">
      <c r="A278" s="244" t="s">
        <v>42</v>
      </c>
      <c r="B278" s="58"/>
      <c r="C278" s="59"/>
      <c r="D278" s="136"/>
      <c r="E278" s="137"/>
      <c r="F278" s="135"/>
      <c r="G278" s="138"/>
      <c r="H278" s="136"/>
      <c r="I278" s="137"/>
      <c r="J278" s="135"/>
      <c r="K278" s="138"/>
      <c r="L278" s="136"/>
      <c r="M278" s="135"/>
      <c r="N278" s="139"/>
      <c r="O278" s="140"/>
      <c r="P278" s="135"/>
      <c r="Q278" s="138"/>
      <c r="R278" s="136"/>
      <c r="S278" s="137"/>
      <c r="T278" s="135"/>
      <c r="U278" s="138"/>
      <c r="V278" s="136"/>
      <c r="W278" s="137"/>
      <c r="X278" s="135"/>
      <c r="Y278" s="138"/>
      <c r="Z278" s="141"/>
      <c r="AA278" s="142"/>
      <c r="AB278" s="169">
        <f t="shared" ref="AB278:AC280" si="331">B278+D278+F278+H278+J278+L278+N278+P278+R278+T278+V278+X278+Z278</f>
        <v>0</v>
      </c>
      <c r="AC278" s="170">
        <f t="shared" si="331"/>
        <v>0</v>
      </c>
      <c r="BI278" s="134" t="s">
        <v>42</v>
      </c>
      <c r="BJ278" s="126">
        <f t="shared" ref="BJ278:CK278" si="332">B278/B281</f>
        <v>0</v>
      </c>
      <c r="BK278" s="127">
        <f t="shared" si="332"/>
        <v>0</v>
      </c>
      <c r="BL278" s="128">
        <f t="shared" si="332"/>
        <v>0</v>
      </c>
      <c r="BM278" s="129">
        <f t="shared" si="332"/>
        <v>0</v>
      </c>
      <c r="BN278" s="126">
        <f t="shared" si="332"/>
        <v>0</v>
      </c>
      <c r="BO278" s="127">
        <f t="shared" si="332"/>
        <v>0</v>
      </c>
      <c r="BP278" s="128">
        <f t="shared" si="332"/>
        <v>0</v>
      </c>
      <c r="BQ278" s="129">
        <f t="shared" si="332"/>
        <v>0</v>
      </c>
      <c r="BR278" s="126">
        <f t="shared" si="332"/>
        <v>0</v>
      </c>
      <c r="BS278" s="127">
        <f t="shared" si="332"/>
        <v>0</v>
      </c>
      <c r="BT278" s="128">
        <f t="shared" si="332"/>
        <v>0</v>
      </c>
      <c r="BU278" s="126">
        <f t="shared" si="332"/>
        <v>0</v>
      </c>
      <c r="BV278" s="130">
        <f t="shared" si="332"/>
        <v>0</v>
      </c>
      <c r="BW278" s="131">
        <f t="shared" si="332"/>
        <v>0</v>
      </c>
      <c r="BX278" s="126">
        <f t="shared" si="332"/>
        <v>0</v>
      </c>
      <c r="BY278" s="127">
        <f t="shared" si="332"/>
        <v>0</v>
      </c>
      <c r="BZ278" s="128">
        <f t="shared" si="332"/>
        <v>0</v>
      </c>
      <c r="CA278" s="129">
        <f t="shared" si="332"/>
        <v>0</v>
      </c>
      <c r="CB278" s="126">
        <f t="shared" si="332"/>
        <v>0</v>
      </c>
      <c r="CC278" s="127">
        <f t="shared" si="332"/>
        <v>0</v>
      </c>
      <c r="CD278" s="128">
        <f t="shared" si="332"/>
        <v>0</v>
      </c>
      <c r="CE278" s="129">
        <f t="shared" si="332"/>
        <v>0</v>
      </c>
      <c r="CF278" s="126">
        <f t="shared" si="332"/>
        <v>0</v>
      </c>
      <c r="CG278" s="127">
        <f t="shared" si="332"/>
        <v>0</v>
      </c>
      <c r="CH278" s="128">
        <f t="shared" si="332"/>
        <v>0</v>
      </c>
      <c r="CI278" s="126">
        <f t="shared" si="332"/>
        <v>0</v>
      </c>
      <c r="CJ278" s="132">
        <f t="shared" si="332"/>
        <v>0</v>
      </c>
      <c r="CK278" s="133">
        <f t="shared" si="332"/>
        <v>0</v>
      </c>
    </row>
    <row r="279" spans="1:89" x14ac:dyDescent="0.2">
      <c r="A279" s="245" t="s">
        <v>43</v>
      </c>
      <c r="B279" s="56"/>
      <c r="C279" s="57"/>
      <c r="D279" s="149"/>
      <c r="E279" s="146"/>
      <c r="F279" s="147"/>
      <c r="G279" s="148"/>
      <c r="H279" s="149"/>
      <c r="I279" s="146"/>
      <c r="J279" s="147"/>
      <c r="K279" s="148"/>
      <c r="L279" s="149"/>
      <c r="M279" s="147"/>
      <c r="N279" s="151"/>
      <c r="O279" s="150"/>
      <c r="P279" s="147"/>
      <c r="Q279" s="148"/>
      <c r="R279" s="149"/>
      <c r="S279" s="146"/>
      <c r="T279" s="147"/>
      <c r="U279" s="148"/>
      <c r="V279" s="149"/>
      <c r="W279" s="146"/>
      <c r="X279" s="147"/>
      <c r="Y279" s="148"/>
      <c r="Z279" s="145"/>
      <c r="AA279" s="144"/>
      <c r="AB279" s="169">
        <f t="shared" si="331"/>
        <v>0</v>
      </c>
      <c r="AC279" s="170">
        <f t="shared" si="331"/>
        <v>0</v>
      </c>
      <c r="BI279" s="143" t="s">
        <v>43</v>
      </c>
      <c r="BJ279" s="126">
        <f t="shared" ref="BJ279:CK279" si="333">B279/B281</f>
        <v>0</v>
      </c>
      <c r="BK279" s="127">
        <f t="shared" si="333"/>
        <v>0</v>
      </c>
      <c r="BL279" s="128">
        <f t="shared" si="333"/>
        <v>0</v>
      </c>
      <c r="BM279" s="129">
        <f t="shared" si="333"/>
        <v>0</v>
      </c>
      <c r="BN279" s="126">
        <f t="shared" si="333"/>
        <v>0</v>
      </c>
      <c r="BO279" s="127">
        <f t="shared" si="333"/>
        <v>0</v>
      </c>
      <c r="BP279" s="128">
        <f t="shared" si="333"/>
        <v>0</v>
      </c>
      <c r="BQ279" s="129">
        <f t="shared" si="333"/>
        <v>0</v>
      </c>
      <c r="BR279" s="126">
        <f t="shared" si="333"/>
        <v>0</v>
      </c>
      <c r="BS279" s="127">
        <f t="shared" si="333"/>
        <v>0</v>
      </c>
      <c r="BT279" s="128">
        <f t="shared" si="333"/>
        <v>0</v>
      </c>
      <c r="BU279" s="126">
        <f t="shared" si="333"/>
        <v>0</v>
      </c>
      <c r="BV279" s="130">
        <f t="shared" si="333"/>
        <v>0</v>
      </c>
      <c r="BW279" s="131">
        <f t="shared" si="333"/>
        <v>0</v>
      </c>
      <c r="BX279" s="126">
        <f t="shared" si="333"/>
        <v>0</v>
      </c>
      <c r="BY279" s="127">
        <f t="shared" si="333"/>
        <v>0</v>
      </c>
      <c r="BZ279" s="128">
        <f t="shared" si="333"/>
        <v>0</v>
      </c>
      <c r="CA279" s="129">
        <f t="shared" si="333"/>
        <v>0</v>
      </c>
      <c r="CB279" s="126">
        <f t="shared" si="333"/>
        <v>0</v>
      </c>
      <c r="CC279" s="127">
        <f t="shared" si="333"/>
        <v>0</v>
      </c>
      <c r="CD279" s="128">
        <f t="shared" si="333"/>
        <v>0</v>
      </c>
      <c r="CE279" s="129">
        <f t="shared" si="333"/>
        <v>0</v>
      </c>
      <c r="CF279" s="126">
        <f t="shared" si="333"/>
        <v>0</v>
      </c>
      <c r="CG279" s="127">
        <f t="shared" si="333"/>
        <v>0</v>
      </c>
      <c r="CH279" s="128">
        <f t="shared" si="333"/>
        <v>0</v>
      </c>
      <c r="CI279" s="126">
        <f t="shared" si="333"/>
        <v>0</v>
      </c>
      <c r="CJ279" s="132">
        <f t="shared" si="333"/>
        <v>0</v>
      </c>
      <c r="CK279" s="133">
        <f t="shared" si="333"/>
        <v>0</v>
      </c>
    </row>
    <row r="280" spans="1:89" ht="13.5" thickBot="1" x14ac:dyDescent="0.25">
      <c r="A280" s="244" t="s">
        <v>44</v>
      </c>
      <c r="B280" s="58"/>
      <c r="C280" s="59"/>
      <c r="D280" s="136"/>
      <c r="E280" s="137"/>
      <c r="F280" s="135"/>
      <c r="G280" s="138"/>
      <c r="H280" s="136"/>
      <c r="I280" s="137"/>
      <c r="J280" s="135"/>
      <c r="K280" s="138"/>
      <c r="L280" s="136"/>
      <c r="M280" s="135"/>
      <c r="N280" s="139"/>
      <c r="O280" s="140"/>
      <c r="P280" s="135"/>
      <c r="Q280" s="138"/>
      <c r="R280" s="136"/>
      <c r="S280" s="137"/>
      <c r="T280" s="135"/>
      <c r="U280" s="138"/>
      <c r="V280" s="136"/>
      <c r="W280" s="137"/>
      <c r="X280" s="135"/>
      <c r="Y280" s="138"/>
      <c r="Z280" s="141"/>
      <c r="AA280" s="142"/>
      <c r="AB280" s="169">
        <f t="shared" si="331"/>
        <v>0</v>
      </c>
      <c r="AC280" s="170">
        <f t="shared" si="331"/>
        <v>0</v>
      </c>
      <c r="BI280" s="134" t="s">
        <v>44</v>
      </c>
      <c r="BJ280" s="126">
        <f t="shared" ref="BJ280:CK280" si="334">B280/B281</f>
        <v>0</v>
      </c>
      <c r="BK280" s="127">
        <f t="shared" si="334"/>
        <v>0</v>
      </c>
      <c r="BL280" s="128">
        <f t="shared" si="334"/>
        <v>0</v>
      </c>
      <c r="BM280" s="129">
        <f t="shared" si="334"/>
        <v>0</v>
      </c>
      <c r="BN280" s="126">
        <f t="shared" si="334"/>
        <v>0</v>
      </c>
      <c r="BO280" s="127">
        <f t="shared" si="334"/>
        <v>0</v>
      </c>
      <c r="BP280" s="128">
        <f t="shared" si="334"/>
        <v>0</v>
      </c>
      <c r="BQ280" s="129">
        <f t="shared" si="334"/>
        <v>0</v>
      </c>
      <c r="BR280" s="126">
        <f t="shared" si="334"/>
        <v>0</v>
      </c>
      <c r="BS280" s="127">
        <f t="shared" si="334"/>
        <v>0</v>
      </c>
      <c r="BT280" s="128">
        <f t="shared" si="334"/>
        <v>0</v>
      </c>
      <c r="BU280" s="126">
        <f t="shared" si="334"/>
        <v>0</v>
      </c>
      <c r="BV280" s="130">
        <f t="shared" si="334"/>
        <v>0</v>
      </c>
      <c r="BW280" s="131">
        <f t="shared" si="334"/>
        <v>0</v>
      </c>
      <c r="BX280" s="126">
        <f t="shared" si="334"/>
        <v>0</v>
      </c>
      <c r="BY280" s="127">
        <f t="shared" si="334"/>
        <v>0</v>
      </c>
      <c r="BZ280" s="128">
        <f t="shared" si="334"/>
        <v>0</v>
      </c>
      <c r="CA280" s="129">
        <f t="shared" si="334"/>
        <v>0</v>
      </c>
      <c r="CB280" s="126">
        <f t="shared" si="334"/>
        <v>0</v>
      </c>
      <c r="CC280" s="127">
        <f t="shared" si="334"/>
        <v>0</v>
      </c>
      <c r="CD280" s="128">
        <f t="shared" si="334"/>
        <v>0</v>
      </c>
      <c r="CE280" s="129">
        <f t="shared" si="334"/>
        <v>0</v>
      </c>
      <c r="CF280" s="126">
        <f t="shared" si="334"/>
        <v>0</v>
      </c>
      <c r="CG280" s="127">
        <f t="shared" si="334"/>
        <v>0</v>
      </c>
      <c r="CH280" s="128">
        <f t="shared" si="334"/>
        <v>0</v>
      </c>
      <c r="CI280" s="126">
        <f t="shared" si="334"/>
        <v>0</v>
      </c>
      <c r="CJ280" s="132">
        <f t="shared" si="334"/>
        <v>0</v>
      </c>
      <c r="CK280" s="133">
        <f t="shared" si="334"/>
        <v>0</v>
      </c>
    </row>
    <row r="281" spans="1:89" ht="14.25" thickTop="1" thickBot="1" x14ac:dyDescent="0.25">
      <c r="A281" s="299" t="s">
        <v>26</v>
      </c>
      <c r="B281" s="275">
        <f>SUM(B257:B280)</f>
        <v>60944</v>
      </c>
      <c r="C281" s="270">
        <f t="shared" ref="C281" si="335">SUM(C257:C280)</f>
        <v>37461</v>
      </c>
      <c r="D281" s="18">
        <f t="shared" ref="D281" si="336">SUM(D257:D280)</f>
        <v>25247</v>
      </c>
      <c r="E281" s="271">
        <f t="shared" ref="E281" si="337">SUM(E257:E280)</f>
        <v>22277</v>
      </c>
      <c r="F281" s="272">
        <f t="shared" ref="F281" si="338">SUM(F257:F280)</f>
        <v>12382</v>
      </c>
      <c r="G281" s="273">
        <f t="shared" ref="G281" si="339">SUM(G257:G280)</f>
        <v>8215</v>
      </c>
      <c r="H281" s="18">
        <f t="shared" ref="H281" si="340">SUM(H257:H280)</f>
        <v>31627</v>
      </c>
      <c r="I281" s="271">
        <f t="shared" ref="I281" si="341">SUM(I257:I280)</f>
        <v>43874</v>
      </c>
      <c r="J281" s="272">
        <f t="shared" ref="J281" si="342">SUM(J257:J280)</f>
        <v>6683</v>
      </c>
      <c r="K281" s="273">
        <f t="shared" ref="K281" si="343">SUM(K257:K280)</f>
        <v>8212</v>
      </c>
      <c r="L281" s="18">
        <f t="shared" ref="L281" si="344">SUM(L257:L280)</f>
        <v>12888</v>
      </c>
      <c r="M281" s="272">
        <f t="shared" ref="M281" si="345">SUM(M257:M280)</f>
        <v>23819</v>
      </c>
      <c r="N281" s="20">
        <f t="shared" ref="N281" si="346">SUM(N257:N280)</f>
        <v>28066</v>
      </c>
      <c r="O281" s="19">
        <f t="shared" ref="O281" si="347">SUM(O257:O280)</f>
        <v>37616</v>
      </c>
      <c r="P281" s="272">
        <f t="shared" ref="P281" si="348">SUM(P257:P280)</f>
        <v>17922</v>
      </c>
      <c r="Q281" s="273">
        <f t="shared" ref="Q281" si="349">SUM(Q257:Q280)</f>
        <v>21443</v>
      </c>
      <c r="R281" s="18">
        <f t="shared" ref="R281" si="350">SUM(R257:R280)</f>
        <v>23031</v>
      </c>
      <c r="S281" s="271">
        <f t="shared" ref="S281" si="351">SUM(S257:S280)</f>
        <v>24773</v>
      </c>
      <c r="T281" s="272">
        <f t="shared" ref="T281" si="352">SUM(T257:T280)</f>
        <v>10262</v>
      </c>
      <c r="U281" s="273">
        <f t="shared" ref="U281" si="353">SUM(U257:U280)</f>
        <v>12558</v>
      </c>
      <c r="V281" s="18">
        <f t="shared" ref="V281" si="354">SUM(V257:V280)</f>
        <v>27423</v>
      </c>
      <c r="W281" s="271">
        <f t="shared" ref="W281" si="355">SUM(W257:W280)</f>
        <v>31685</v>
      </c>
      <c r="X281" s="272">
        <f t="shared" ref="X281" si="356">SUM(X257:X280)</f>
        <v>25223</v>
      </c>
      <c r="Y281" s="273">
        <f t="shared" ref="Y281" si="357">SUM(Y257:Y280)</f>
        <v>16569</v>
      </c>
      <c r="Z281" s="18">
        <f t="shared" ref="Z281" si="358">SUM(Z257:Z280)</f>
        <v>59082</v>
      </c>
      <c r="AA281" s="271">
        <f t="shared" ref="AA281" si="359">SUM(AA257:AA280)</f>
        <v>51857</v>
      </c>
      <c r="AB281" s="171">
        <f>SUM(AB257:AB280)</f>
        <v>340780</v>
      </c>
      <c r="AC281" s="172">
        <f>SUM(AC257:AC280)</f>
        <v>340359</v>
      </c>
      <c r="BI281" s="299" t="s">
        <v>26</v>
      </c>
      <c r="BJ281" s="152">
        <f>SUM(BJ257:BJ280)</f>
        <v>1</v>
      </c>
      <c r="BK281" s="153">
        <f t="shared" ref="BK281:CK281" si="360">SUM(BK257:BK280)</f>
        <v>1</v>
      </c>
      <c r="BL281" s="152">
        <f t="shared" si="360"/>
        <v>0.99999999999999989</v>
      </c>
      <c r="BM281" s="153">
        <f t="shared" si="360"/>
        <v>1</v>
      </c>
      <c r="BN281" s="152">
        <f t="shared" si="360"/>
        <v>1</v>
      </c>
      <c r="BO281" s="153">
        <f t="shared" si="360"/>
        <v>1</v>
      </c>
      <c r="BP281" s="152">
        <f t="shared" si="360"/>
        <v>1</v>
      </c>
      <c r="BQ281" s="153">
        <f t="shared" si="360"/>
        <v>1</v>
      </c>
      <c r="BR281" s="152">
        <f t="shared" si="360"/>
        <v>1.0000000000000002</v>
      </c>
      <c r="BS281" s="153">
        <f t="shared" si="360"/>
        <v>1</v>
      </c>
      <c r="BT281" s="152">
        <f t="shared" si="360"/>
        <v>0.99999999999999989</v>
      </c>
      <c r="BU281" s="153">
        <f t="shared" si="360"/>
        <v>1</v>
      </c>
      <c r="BV281" s="152">
        <f t="shared" si="360"/>
        <v>0.99999999999999989</v>
      </c>
      <c r="BW281" s="153">
        <f t="shared" si="360"/>
        <v>0.99999999999999989</v>
      </c>
      <c r="BX281" s="152">
        <f t="shared" si="360"/>
        <v>1.0000000000000002</v>
      </c>
      <c r="BY281" s="153">
        <f t="shared" si="360"/>
        <v>0.99999999999999989</v>
      </c>
      <c r="BZ281" s="152">
        <f t="shared" si="360"/>
        <v>0.99999999999999989</v>
      </c>
      <c r="CA281" s="153">
        <f t="shared" si="360"/>
        <v>1</v>
      </c>
      <c r="CB281" s="152">
        <f t="shared" si="360"/>
        <v>1</v>
      </c>
      <c r="CC281" s="153">
        <f t="shared" si="360"/>
        <v>0.99999999999999989</v>
      </c>
      <c r="CD281" s="152">
        <f t="shared" si="360"/>
        <v>1</v>
      </c>
      <c r="CE281" s="153">
        <f t="shared" si="360"/>
        <v>1.0000000000000002</v>
      </c>
      <c r="CF281" s="152">
        <f t="shared" si="360"/>
        <v>1</v>
      </c>
      <c r="CG281" s="153">
        <f t="shared" si="360"/>
        <v>1</v>
      </c>
      <c r="CH281" s="152">
        <f t="shared" si="360"/>
        <v>1</v>
      </c>
      <c r="CI281" s="153">
        <f t="shared" si="360"/>
        <v>1</v>
      </c>
      <c r="CJ281" s="152">
        <f t="shared" si="360"/>
        <v>0.99999999999999978</v>
      </c>
      <c r="CK281" s="153">
        <f t="shared" si="360"/>
        <v>1</v>
      </c>
    </row>
    <row r="282" spans="1:89" ht="13.5" thickTop="1" x14ac:dyDescent="0.2">
      <c r="A282" s="187"/>
    </row>
    <row r="284" spans="1:89" x14ac:dyDescent="0.2">
      <c r="A284" s="306">
        <f>+A253+1</f>
        <v>43475</v>
      </c>
      <c r="B284" s="306"/>
      <c r="C284" s="306"/>
      <c r="D284" s="306"/>
      <c r="BI284" s="311">
        <f>+BI253+1</f>
        <v>43475</v>
      </c>
      <c r="BJ284" s="311"/>
      <c r="BK284" s="311"/>
      <c r="BL284" s="311"/>
    </row>
    <row r="285" spans="1:89" ht="13.5" thickBot="1" x14ac:dyDescent="0.25">
      <c r="AE285" s="242" t="s">
        <v>1</v>
      </c>
    </row>
    <row r="286" spans="1:89" ht="14.25" thickTop="1" thickBot="1" x14ac:dyDescent="0.25">
      <c r="A286" s="302" t="s">
        <v>2</v>
      </c>
      <c r="B286" s="304" t="s">
        <v>3</v>
      </c>
      <c r="C286" s="305"/>
      <c r="D286" s="304" t="s">
        <v>4</v>
      </c>
      <c r="E286" s="305"/>
      <c r="F286" s="304" t="s">
        <v>5</v>
      </c>
      <c r="G286" s="305"/>
      <c r="H286" s="304" t="s">
        <v>6</v>
      </c>
      <c r="I286" s="305"/>
      <c r="J286" s="304" t="s">
        <v>7</v>
      </c>
      <c r="K286" s="305"/>
      <c r="L286" s="304" t="s">
        <v>8</v>
      </c>
      <c r="M286" s="305"/>
      <c r="N286" s="304" t="s">
        <v>9</v>
      </c>
      <c r="O286" s="305"/>
      <c r="P286" s="304" t="s">
        <v>10</v>
      </c>
      <c r="Q286" s="305"/>
      <c r="R286" s="304" t="s">
        <v>11</v>
      </c>
      <c r="S286" s="305"/>
      <c r="T286" s="304" t="s">
        <v>12</v>
      </c>
      <c r="U286" s="305"/>
      <c r="V286" s="304" t="s">
        <v>13</v>
      </c>
      <c r="W286" s="305"/>
      <c r="X286" s="304" t="s">
        <v>14</v>
      </c>
      <c r="Y286" s="305"/>
      <c r="Z286" s="307" t="s">
        <v>15</v>
      </c>
      <c r="AA286" s="308"/>
      <c r="AB286" s="309" t="s">
        <v>16</v>
      </c>
      <c r="AC286" s="310"/>
      <c r="AE286" s="302" t="s">
        <v>2</v>
      </c>
      <c r="AF286" s="304" t="s">
        <v>3</v>
      </c>
      <c r="AG286" s="305"/>
      <c r="AH286" s="304" t="s">
        <v>4</v>
      </c>
      <c r="AI286" s="305"/>
      <c r="AJ286" s="304" t="s">
        <v>5</v>
      </c>
      <c r="AK286" s="305"/>
      <c r="AL286" s="304" t="s">
        <v>6</v>
      </c>
      <c r="AM286" s="305"/>
      <c r="AN286" s="304" t="s">
        <v>7</v>
      </c>
      <c r="AO286" s="305"/>
      <c r="AP286" s="304" t="s">
        <v>8</v>
      </c>
      <c r="AQ286" s="305"/>
      <c r="AR286" s="304" t="s">
        <v>9</v>
      </c>
      <c r="AS286" s="305"/>
      <c r="AT286" s="304" t="s">
        <v>10</v>
      </c>
      <c r="AU286" s="305"/>
      <c r="AV286" s="304" t="s">
        <v>11</v>
      </c>
      <c r="AW286" s="305"/>
      <c r="AX286" s="304" t="s">
        <v>12</v>
      </c>
      <c r="AY286" s="305"/>
      <c r="AZ286" s="304" t="s">
        <v>13</v>
      </c>
      <c r="BA286" s="305"/>
      <c r="BB286" s="304" t="s">
        <v>14</v>
      </c>
      <c r="BC286" s="305"/>
      <c r="BD286" s="307" t="s">
        <v>15</v>
      </c>
      <c r="BE286" s="308"/>
      <c r="BF286" s="309" t="s">
        <v>16</v>
      </c>
      <c r="BG286" s="310"/>
      <c r="BI286" s="302" t="s">
        <v>2</v>
      </c>
      <c r="BJ286" s="304" t="s">
        <v>3</v>
      </c>
      <c r="BK286" s="305"/>
      <c r="BL286" s="304" t="s">
        <v>4</v>
      </c>
      <c r="BM286" s="305"/>
      <c r="BN286" s="304" t="s">
        <v>5</v>
      </c>
      <c r="BO286" s="305"/>
      <c r="BP286" s="304" t="s">
        <v>6</v>
      </c>
      <c r="BQ286" s="305"/>
      <c r="BR286" s="304" t="s">
        <v>7</v>
      </c>
      <c r="BS286" s="305"/>
      <c r="BT286" s="304" t="s">
        <v>8</v>
      </c>
      <c r="BU286" s="305"/>
      <c r="BV286" s="304" t="s">
        <v>9</v>
      </c>
      <c r="BW286" s="305"/>
      <c r="BX286" s="304" t="s">
        <v>10</v>
      </c>
      <c r="BY286" s="305"/>
      <c r="BZ286" s="304" t="s">
        <v>11</v>
      </c>
      <c r="CA286" s="305"/>
      <c r="CB286" s="304" t="s">
        <v>12</v>
      </c>
      <c r="CC286" s="305"/>
      <c r="CD286" s="304" t="s">
        <v>13</v>
      </c>
      <c r="CE286" s="305"/>
      <c r="CF286" s="304" t="s">
        <v>14</v>
      </c>
      <c r="CG286" s="305"/>
      <c r="CH286" s="307" t="s">
        <v>15</v>
      </c>
      <c r="CI286" s="308"/>
      <c r="CJ286" s="304" t="s">
        <v>16</v>
      </c>
      <c r="CK286" s="305"/>
    </row>
    <row r="287" spans="1:89" ht="15" thickTop="1" thickBot="1" x14ac:dyDescent="0.3">
      <c r="A287" s="303"/>
      <c r="B287" s="113" t="s">
        <v>17</v>
      </c>
      <c r="C287" s="114" t="s">
        <v>18</v>
      </c>
      <c r="D287" s="115" t="s">
        <v>17</v>
      </c>
      <c r="E287" s="116" t="s">
        <v>18</v>
      </c>
      <c r="F287" s="113" t="s">
        <v>17</v>
      </c>
      <c r="G287" s="114" t="s">
        <v>18</v>
      </c>
      <c r="H287" s="115" t="s">
        <v>17</v>
      </c>
      <c r="I287" s="116" t="s">
        <v>18</v>
      </c>
      <c r="J287" s="113" t="s">
        <v>17</v>
      </c>
      <c r="K287" s="114" t="s">
        <v>18</v>
      </c>
      <c r="L287" s="115" t="s">
        <v>17</v>
      </c>
      <c r="M287" s="113" t="s">
        <v>18</v>
      </c>
      <c r="N287" s="117" t="s">
        <v>17</v>
      </c>
      <c r="O287" s="118" t="s">
        <v>18</v>
      </c>
      <c r="P287" s="113" t="s">
        <v>17</v>
      </c>
      <c r="Q287" s="114" t="s">
        <v>18</v>
      </c>
      <c r="R287" s="115" t="s">
        <v>17</v>
      </c>
      <c r="S287" s="116" t="s">
        <v>18</v>
      </c>
      <c r="T287" s="113" t="s">
        <v>17</v>
      </c>
      <c r="U287" s="114" t="s">
        <v>18</v>
      </c>
      <c r="V287" s="115" t="s">
        <v>17</v>
      </c>
      <c r="W287" s="116" t="s">
        <v>18</v>
      </c>
      <c r="X287" s="113" t="s">
        <v>17</v>
      </c>
      <c r="Y287" s="114" t="s">
        <v>18</v>
      </c>
      <c r="Z287" s="26" t="s">
        <v>17</v>
      </c>
      <c r="AA287" s="119" t="s">
        <v>18</v>
      </c>
      <c r="AB287" s="173" t="s">
        <v>17</v>
      </c>
      <c r="AC287" s="174" t="s">
        <v>18</v>
      </c>
      <c r="AE287" s="303"/>
      <c r="AF287" s="113" t="s">
        <v>17</v>
      </c>
      <c r="AG287" s="114" t="s">
        <v>18</v>
      </c>
      <c r="AH287" s="115" t="s">
        <v>17</v>
      </c>
      <c r="AI287" s="116" t="s">
        <v>18</v>
      </c>
      <c r="AJ287" s="113" t="s">
        <v>17</v>
      </c>
      <c r="AK287" s="114" t="s">
        <v>18</v>
      </c>
      <c r="AL287" s="115" t="s">
        <v>17</v>
      </c>
      <c r="AM287" s="116" t="s">
        <v>18</v>
      </c>
      <c r="AN287" s="113" t="s">
        <v>17</v>
      </c>
      <c r="AO287" s="114" t="s">
        <v>18</v>
      </c>
      <c r="AP287" s="115" t="s">
        <v>17</v>
      </c>
      <c r="AQ287" s="113" t="s">
        <v>18</v>
      </c>
      <c r="AR287" s="117" t="s">
        <v>17</v>
      </c>
      <c r="AS287" s="118" t="s">
        <v>18</v>
      </c>
      <c r="AT287" s="113" t="s">
        <v>17</v>
      </c>
      <c r="AU287" s="114" t="s">
        <v>18</v>
      </c>
      <c r="AV287" s="115" t="s">
        <v>17</v>
      </c>
      <c r="AW287" s="116" t="s">
        <v>18</v>
      </c>
      <c r="AX287" s="113" t="s">
        <v>17</v>
      </c>
      <c r="AY287" s="114" t="s">
        <v>18</v>
      </c>
      <c r="AZ287" s="115" t="s">
        <v>17</v>
      </c>
      <c r="BA287" s="116" t="s">
        <v>18</v>
      </c>
      <c r="BB287" s="113" t="s">
        <v>17</v>
      </c>
      <c r="BC287" s="114" t="s">
        <v>18</v>
      </c>
      <c r="BD287" s="26" t="s">
        <v>17</v>
      </c>
      <c r="BE287" s="119" t="s">
        <v>18</v>
      </c>
      <c r="BF287" s="173" t="s">
        <v>17</v>
      </c>
      <c r="BG287" s="174" t="s">
        <v>18</v>
      </c>
      <c r="BI287" s="303"/>
      <c r="BJ287" s="113" t="s">
        <v>17</v>
      </c>
      <c r="BK287" s="114" t="s">
        <v>18</v>
      </c>
      <c r="BL287" s="115" t="s">
        <v>17</v>
      </c>
      <c r="BM287" s="116" t="s">
        <v>18</v>
      </c>
      <c r="BN287" s="113" t="s">
        <v>17</v>
      </c>
      <c r="BO287" s="114" t="s">
        <v>18</v>
      </c>
      <c r="BP287" s="115" t="s">
        <v>17</v>
      </c>
      <c r="BQ287" s="116" t="s">
        <v>18</v>
      </c>
      <c r="BR287" s="113" t="s">
        <v>17</v>
      </c>
      <c r="BS287" s="114" t="s">
        <v>18</v>
      </c>
      <c r="BT287" s="115" t="s">
        <v>17</v>
      </c>
      <c r="BU287" s="113" t="s">
        <v>18</v>
      </c>
      <c r="BV287" s="117" t="s">
        <v>17</v>
      </c>
      <c r="BW287" s="118" t="s">
        <v>18</v>
      </c>
      <c r="BX287" s="113" t="s">
        <v>17</v>
      </c>
      <c r="BY287" s="114" t="s">
        <v>18</v>
      </c>
      <c r="BZ287" s="115" t="s">
        <v>17</v>
      </c>
      <c r="CA287" s="116" t="s">
        <v>18</v>
      </c>
      <c r="CB287" s="113" t="s">
        <v>17</v>
      </c>
      <c r="CC287" s="114" t="s">
        <v>18</v>
      </c>
      <c r="CD287" s="115" t="s">
        <v>17</v>
      </c>
      <c r="CE287" s="116" t="s">
        <v>18</v>
      </c>
      <c r="CF287" s="113" t="s">
        <v>17</v>
      </c>
      <c r="CG287" s="114" t="s">
        <v>18</v>
      </c>
      <c r="CH287" s="26" t="s">
        <v>17</v>
      </c>
      <c r="CI287" s="119" t="s">
        <v>18</v>
      </c>
      <c r="CJ287" s="117" t="s">
        <v>17</v>
      </c>
      <c r="CK287" s="118" t="s">
        <v>18</v>
      </c>
    </row>
    <row r="288" spans="1:89" ht="13.5" thickTop="1" x14ac:dyDescent="0.2">
      <c r="A288" s="243" t="s">
        <v>19</v>
      </c>
      <c r="B288" s="123"/>
      <c r="C288" s="186"/>
      <c r="D288" s="124"/>
      <c r="E288" s="177"/>
      <c r="F288" s="123"/>
      <c r="G288" s="125"/>
      <c r="H288" s="124"/>
      <c r="I288" s="177"/>
      <c r="J288" s="123"/>
      <c r="K288" s="125"/>
      <c r="L288" s="124"/>
      <c r="M288" s="123"/>
      <c r="N288" s="176"/>
      <c r="O288" s="178"/>
      <c r="P288" s="123"/>
      <c r="Q288" s="125"/>
      <c r="R288" s="124"/>
      <c r="S288" s="177"/>
      <c r="T288" s="123"/>
      <c r="U288" s="125"/>
      <c r="V288" s="124"/>
      <c r="W288" s="177"/>
      <c r="X288" s="123"/>
      <c r="Y288" s="125"/>
      <c r="Z288" s="183"/>
      <c r="AA288" s="184"/>
      <c r="AB288" s="167">
        <f>B288+D288+F288+H288+J288+L288+N288+P288+R288+T288+V288+X288+Z288</f>
        <v>0</v>
      </c>
      <c r="AC288" s="168">
        <f>C288+E288+G288+I288+K288+M288+O288+Q288+S288+U288+W288+Y288+AA288</f>
        <v>0</v>
      </c>
      <c r="AE288" s="249" t="str">
        <f>$AE$9</f>
        <v>07:00 - 07:59</v>
      </c>
      <c r="AF288" s="123">
        <f>SUMIF($A$9:$A$32,$AE288,B$288:B$311)</f>
        <v>6078</v>
      </c>
      <c r="AG288" s="186">
        <f t="shared" ref="AG288:BE290" si="361">SUMIF($A$9:$A$32,$AE288,C$288:C$311)</f>
        <v>1130</v>
      </c>
      <c r="AH288" s="124">
        <f t="shared" si="361"/>
        <v>1665</v>
      </c>
      <c r="AI288" s="177">
        <f t="shared" si="361"/>
        <v>1450</v>
      </c>
      <c r="AJ288" s="123">
        <f t="shared" si="361"/>
        <v>977</v>
      </c>
      <c r="AK288" s="125">
        <f t="shared" si="361"/>
        <v>669</v>
      </c>
      <c r="AL288" s="124">
        <f t="shared" si="361"/>
        <v>1381</v>
      </c>
      <c r="AM288" s="177">
        <f t="shared" si="361"/>
        <v>1722</v>
      </c>
      <c r="AN288" s="123">
        <f t="shared" si="361"/>
        <v>417</v>
      </c>
      <c r="AO288" s="125">
        <f t="shared" si="361"/>
        <v>875</v>
      </c>
      <c r="AP288" s="124">
        <f t="shared" si="361"/>
        <v>509</v>
      </c>
      <c r="AQ288" s="123">
        <f t="shared" si="361"/>
        <v>2082</v>
      </c>
      <c r="AR288" s="176">
        <f t="shared" si="361"/>
        <v>1928</v>
      </c>
      <c r="AS288" s="178">
        <f t="shared" si="361"/>
        <v>2618</v>
      </c>
      <c r="AT288" s="123">
        <f t="shared" si="361"/>
        <v>1698</v>
      </c>
      <c r="AU288" s="125">
        <f t="shared" si="361"/>
        <v>1446</v>
      </c>
      <c r="AV288" s="124">
        <f t="shared" si="361"/>
        <v>1924</v>
      </c>
      <c r="AW288" s="177">
        <f t="shared" si="361"/>
        <v>1503</v>
      </c>
      <c r="AX288" s="123">
        <f t="shared" si="361"/>
        <v>413</v>
      </c>
      <c r="AY288" s="125">
        <f t="shared" si="361"/>
        <v>1717</v>
      </c>
      <c r="AZ288" s="124">
        <f t="shared" si="361"/>
        <v>1081</v>
      </c>
      <c r="BA288" s="177">
        <f t="shared" si="361"/>
        <v>2588</v>
      </c>
      <c r="BB288" s="123">
        <f t="shared" si="361"/>
        <v>1493</v>
      </c>
      <c r="BC288" s="125">
        <f t="shared" si="361"/>
        <v>1806</v>
      </c>
      <c r="BD288" s="183">
        <f t="shared" si="361"/>
        <v>5029</v>
      </c>
      <c r="BE288" s="184">
        <f t="shared" si="361"/>
        <v>2707</v>
      </c>
      <c r="BF288" s="167">
        <f>AF288+AH288+AJ288+AL288+AN288+AP288+AR288+AT288+AV288+AX288+AZ288+BB288+BD288</f>
        <v>24593</v>
      </c>
      <c r="BG288" s="168">
        <f>AG288+AI288+AK288+AM288+AO288+AQ288+AS288+AU288+AW288+AY288+BA288+BC288+BE288</f>
        <v>22313</v>
      </c>
      <c r="BI288" s="122" t="s">
        <v>19</v>
      </c>
      <c r="BJ288" s="126">
        <f t="shared" ref="BJ288:CK288" si="362">B288/B312</f>
        <v>0</v>
      </c>
      <c r="BK288" s="127">
        <f t="shared" si="362"/>
        <v>0</v>
      </c>
      <c r="BL288" s="128">
        <f t="shared" si="362"/>
        <v>0</v>
      </c>
      <c r="BM288" s="129">
        <f t="shared" si="362"/>
        <v>0</v>
      </c>
      <c r="BN288" s="126">
        <f t="shared" si="362"/>
        <v>0</v>
      </c>
      <c r="BO288" s="127">
        <f t="shared" si="362"/>
        <v>0</v>
      </c>
      <c r="BP288" s="128">
        <f t="shared" si="362"/>
        <v>0</v>
      </c>
      <c r="BQ288" s="129">
        <f t="shared" si="362"/>
        <v>0</v>
      </c>
      <c r="BR288" s="126">
        <f t="shared" si="362"/>
        <v>0</v>
      </c>
      <c r="BS288" s="127">
        <f t="shared" si="362"/>
        <v>0</v>
      </c>
      <c r="BT288" s="128">
        <f t="shared" si="362"/>
        <v>0</v>
      </c>
      <c r="BU288" s="126">
        <f t="shared" si="362"/>
        <v>0</v>
      </c>
      <c r="BV288" s="130">
        <f t="shared" si="362"/>
        <v>0</v>
      </c>
      <c r="BW288" s="131">
        <f t="shared" si="362"/>
        <v>0</v>
      </c>
      <c r="BX288" s="126">
        <f t="shared" si="362"/>
        <v>0</v>
      </c>
      <c r="BY288" s="127">
        <f t="shared" si="362"/>
        <v>0</v>
      </c>
      <c r="BZ288" s="128">
        <f t="shared" si="362"/>
        <v>0</v>
      </c>
      <c r="CA288" s="129">
        <f t="shared" si="362"/>
        <v>0</v>
      </c>
      <c r="CB288" s="126">
        <f t="shared" si="362"/>
        <v>0</v>
      </c>
      <c r="CC288" s="127">
        <f t="shared" si="362"/>
        <v>0</v>
      </c>
      <c r="CD288" s="128">
        <f t="shared" si="362"/>
        <v>0</v>
      </c>
      <c r="CE288" s="129">
        <f t="shared" si="362"/>
        <v>0</v>
      </c>
      <c r="CF288" s="126">
        <f t="shared" si="362"/>
        <v>0</v>
      </c>
      <c r="CG288" s="127">
        <f t="shared" si="362"/>
        <v>0</v>
      </c>
      <c r="CH288" s="128">
        <f t="shared" si="362"/>
        <v>0</v>
      </c>
      <c r="CI288" s="126">
        <f t="shared" si="362"/>
        <v>0</v>
      </c>
      <c r="CJ288" s="132">
        <f t="shared" si="362"/>
        <v>0</v>
      </c>
      <c r="CK288" s="133">
        <f t="shared" si="362"/>
        <v>0</v>
      </c>
    </row>
    <row r="289" spans="1:89" x14ac:dyDescent="0.2">
      <c r="A289" s="244" t="s">
        <v>21</v>
      </c>
      <c r="B289" s="189">
        <v>626</v>
      </c>
      <c r="C289" s="190">
        <v>0</v>
      </c>
      <c r="D289" s="191">
        <v>177</v>
      </c>
      <c r="E289" s="192">
        <v>0</v>
      </c>
      <c r="F289" s="189">
        <v>89</v>
      </c>
      <c r="G289" s="193">
        <v>0</v>
      </c>
      <c r="H289" s="191">
        <v>250</v>
      </c>
      <c r="I289" s="192">
        <v>8</v>
      </c>
      <c r="J289" s="189">
        <v>8</v>
      </c>
      <c r="K289" s="193">
        <v>4</v>
      </c>
      <c r="L289" s="191">
        <v>8</v>
      </c>
      <c r="M289" s="189">
        <v>12</v>
      </c>
      <c r="N289" s="194">
        <v>56</v>
      </c>
      <c r="O289" s="195">
        <v>29</v>
      </c>
      <c r="P289" s="189">
        <v>24</v>
      </c>
      <c r="Q289" s="193">
        <v>6</v>
      </c>
      <c r="R289" s="191">
        <v>20</v>
      </c>
      <c r="S289" s="192">
        <v>12</v>
      </c>
      <c r="T289" s="189">
        <v>0</v>
      </c>
      <c r="U289" s="193">
        <v>0</v>
      </c>
      <c r="V289" s="191">
        <v>5</v>
      </c>
      <c r="W289" s="192">
        <v>0</v>
      </c>
      <c r="X289" s="189">
        <v>1</v>
      </c>
      <c r="Y289" s="193">
        <v>0</v>
      </c>
      <c r="Z289" s="191">
        <v>0</v>
      </c>
      <c r="AA289" s="189">
        <v>0</v>
      </c>
      <c r="AB289" s="169">
        <f>B289+D289+F289+H289+J289+L289+N289+P289+R289+T289+V289+X289+Z289</f>
        <v>1264</v>
      </c>
      <c r="AC289" s="170">
        <f t="shared" ref="AC289:AC309" si="363">C289+E289+G289+I289+K289+M289+O289+Q289+S289+U289+W289+Y289+AA289</f>
        <v>71</v>
      </c>
      <c r="AE289" s="250" t="str">
        <f>$AE$10</f>
        <v>08:00 - 08:59</v>
      </c>
      <c r="AF289" s="123">
        <f>SUMIF($A$9:$A$32,$AE289,B$288:B$311)</f>
        <v>5679</v>
      </c>
      <c r="AG289" s="190">
        <f t="shared" si="361"/>
        <v>1188</v>
      </c>
      <c r="AH289" s="191">
        <f t="shared" si="361"/>
        <v>1467</v>
      </c>
      <c r="AI289" s="192">
        <f t="shared" si="361"/>
        <v>1320</v>
      </c>
      <c r="AJ289" s="189">
        <f t="shared" si="361"/>
        <v>640</v>
      </c>
      <c r="AK289" s="193">
        <f t="shared" si="361"/>
        <v>604</v>
      </c>
      <c r="AL289" s="191">
        <f t="shared" si="361"/>
        <v>1501</v>
      </c>
      <c r="AM289" s="192">
        <f t="shared" si="361"/>
        <v>1791</v>
      </c>
      <c r="AN289" s="189">
        <f t="shared" si="361"/>
        <v>351</v>
      </c>
      <c r="AO289" s="193">
        <f t="shared" si="361"/>
        <v>964</v>
      </c>
      <c r="AP289" s="191">
        <f t="shared" si="361"/>
        <v>492</v>
      </c>
      <c r="AQ289" s="189">
        <f t="shared" si="361"/>
        <v>2620</v>
      </c>
      <c r="AR289" s="194">
        <f t="shared" si="361"/>
        <v>1583</v>
      </c>
      <c r="AS289" s="195">
        <f t="shared" si="361"/>
        <v>3153</v>
      </c>
      <c r="AT289" s="189">
        <f t="shared" si="361"/>
        <v>1350</v>
      </c>
      <c r="AU289" s="193">
        <f t="shared" si="361"/>
        <v>1807</v>
      </c>
      <c r="AV289" s="191">
        <f t="shared" si="361"/>
        <v>1820</v>
      </c>
      <c r="AW289" s="192">
        <f t="shared" si="361"/>
        <v>1623</v>
      </c>
      <c r="AX289" s="189">
        <f t="shared" si="361"/>
        <v>303</v>
      </c>
      <c r="AY289" s="193">
        <f t="shared" si="361"/>
        <v>1667</v>
      </c>
      <c r="AZ289" s="191">
        <f t="shared" si="361"/>
        <v>940</v>
      </c>
      <c r="BA289" s="192">
        <f t="shared" si="361"/>
        <v>2683</v>
      </c>
      <c r="BB289" s="189">
        <f t="shared" si="361"/>
        <v>1370</v>
      </c>
      <c r="BC289" s="193">
        <f t="shared" si="361"/>
        <v>1697</v>
      </c>
      <c r="BD289" s="191">
        <f t="shared" si="361"/>
        <v>4528</v>
      </c>
      <c r="BE289" s="189">
        <f t="shared" si="361"/>
        <v>2305</v>
      </c>
      <c r="BF289" s="169">
        <f>SUM(AF289,AH289,AJ289,AL289,AN289,AP289,AR289,AT289,AV289,AX289,AZ289,BB289,BD289)</f>
        <v>22024</v>
      </c>
      <c r="BG289" s="170">
        <f>SUM(AG289,AI289,AK289,AM289,AO289,AQ289,AS289,AU289,AW289,AY289,BA289,BC289,BE289)</f>
        <v>23422</v>
      </c>
      <c r="BI289" s="134" t="s">
        <v>21</v>
      </c>
      <c r="BJ289" s="126">
        <f t="shared" ref="BJ289:CK289" si="364">B289/B312</f>
        <v>1.0421348782233764E-2</v>
      </c>
      <c r="BK289" s="127">
        <f t="shared" si="364"/>
        <v>0</v>
      </c>
      <c r="BL289" s="128">
        <f t="shared" si="364"/>
        <v>7.0503883688508269E-3</v>
      </c>
      <c r="BM289" s="129">
        <f t="shared" si="364"/>
        <v>0</v>
      </c>
      <c r="BN289" s="126">
        <f t="shared" si="364"/>
        <v>6.9782029167320056E-3</v>
      </c>
      <c r="BO289" s="127">
        <f t="shared" si="364"/>
        <v>0</v>
      </c>
      <c r="BP289" s="128">
        <f t="shared" si="364"/>
        <v>8.23641814647646E-3</v>
      </c>
      <c r="BQ289" s="129">
        <f t="shared" si="364"/>
        <v>1.8751611466610412E-4</v>
      </c>
      <c r="BR289" s="126">
        <f t="shared" si="364"/>
        <v>1.1329839966010479E-3</v>
      </c>
      <c r="BS289" s="127">
        <f t="shared" si="364"/>
        <v>4.6701692936368942E-4</v>
      </c>
      <c r="BT289" s="128">
        <f t="shared" si="364"/>
        <v>6.2750019609381124E-4</v>
      </c>
      <c r="BU289" s="126">
        <f t="shared" si="364"/>
        <v>5.0596618459332972E-4</v>
      </c>
      <c r="BV289" s="130">
        <f t="shared" si="364"/>
        <v>1.9940179461615153E-3</v>
      </c>
      <c r="BW289" s="131">
        <f t="shared" si="364"/>
        <v>7.6766286364719273E-4</v>
      </c>
      <c r="BX289" s="126">
        <f t="shared" si="364"/>
        <v>1.3248688931824454E-3</v>
      </c>
      <c r="BY289" s="127">
        <f t="shared" si="364"/>
        <v>2.7006346491425485E-4</v>
      </c>
      <c r="BZ289" s="128">
        <f t="shared" si="364"/>
        <v>8.7827156156683646E-4</v>
      </c>
      <c r="CA289" s="129">
        <f t="shared" si="364"/>
        <v>4.8254785266205565E-4</v>
      </c>
      <c r="CB289" s="126">
        <f t="shared" si="364"/>
        <v>0</v>
      </c>
      <c r="CC289" s="127">
        <f t="shared" si="364"/>
        <v>0</v>
      </c>
      <c r="CD289" s="128">
        <f t="shared" si="364"/>
        <v>1.8110036582273897E-4</v>
      </c>
      <c r="CE289" s="129">
        <f t="shared" si="364"/>
        <v>0</v>
      </c>
      <c r="CF289" s="126">
        <f t="shared" si="364"/>
        <v>3.9088457178595161E-5</v>
      </c>
      <c r="CG289" s="127">
        <f t="shared" si="364"/>
        <v>0</v>
      </c>
      <c r="CH289" s="128">
        <f t="shared" si="364"/>
        <v>0</v>
      </c>
      <c r="CI289" s="126">
        <f t="shared" si="364"/>
        <v>0</v>
      </c>
      <c r="CJ289" s="132">
        <f t="shared" si="364"/>
        <v>3.7327316862851641E-3</v>
      </c>
      <c r="CK289" s="133">
        <f t="shared" si="364"/>
        <v>2.0991136418734737E-4</v>
      </c>
    </row>
    <row r="290" spans="1:89" ht="13.5" thickBot="1" x14ac:dyDescent="0.25">
      <c r="A290" s="245" t="s">
        <v>23</v>
      </c>
      <c r="B290" s="196">
        <v>3332</v>
      </c>
      <c r="C290" s="197">
        <v>53</v>
      </c>
      <c r="D290" s="198">
        <v>1239</v>
      </c>
      <c r="E290" s="199">
        <v>74</v>
      </c>
      <c r="F290" s="196">
        <v>404</v>
      </c>
      <c r="G290" s="200">
        <v>42</v>
      </c>
      <c r="H290" s="198">
        <v>1320</v>
      </c>
      <c r="I290" s="199">
        <v>246</v>
      </c>
      <c r="J290" s="196">
        <v>78</v>
      </c>
      <c r="K290" s="200">
        <v>92</v>
      </c>
      <c r="L290" s="198">
        <v>64</v>
      </c>
      <c r="M290" s="196">
        <v>461</v>
      </c>
      <c r="N290" s="201">
        <v>505</v>
      </c>
      <c r="O290" s="202">
        <v>584</v>
      </c>
      <c r="P290" s="196">
        <v>320</v>
      </c>
      <c r="Q290" s="200">
        <v>434</v>
      </c>
      <c r="R290" s="198">
        <v>429</v>
      </c>
      <c r="S290" s="199">
        <v>547</v>
      </c>
      <c r="T290" s="196">
        <v>80</v>
      </c>
      <c r="U290" s="200">
        <v>354</v>
      </c>
      <c r="V290" s="198">
        <v>242</v>
      </c>
      <c r="W290" s="199">
        <v>851</v>
      </c>
      <c r="X290" s="196">
        <v>368</v>
      </c>
      <c r="Y290" s="200">
        <v>455</v>
      </c>
      <c r="Z290" s="198">
        <v>1393</v>
      </c>
      <c r="AA290" s="196">
        <v>761</v>
      </c>
      <c r="AB290" s="169">
        <f>B290+D290+F290+H290+J290+L290+N290+P290+R290+T290+V290+X290+Z290</f>
        <v>9774</v>
      </c>
      <c r="AC290" s="170">
        <f t="shared" si="363"/>
        <v>4954</v>
      </c>
      <c r="AE290" s="249" t="str">
        <f>$AE$11</f>
        <v>09:00 - 09:59</v>
      </c>
      <c r="AF290" s="123">
        <f>SUMIF($A$9:$A$32,$AE290,B$288:B$311)</f>
        <v>4948</v>
      </c>
      <c r="AG290" s="197">
        <f t="shared" si="361"/>
        <v>1088</v>
      </c>
      <c r="AH290" s="198">
        <f t="shared" si="361"/>
        <v>1661</v>
      </c>
      <c r="AI290" s="199">
        <f t="shared" si="361"/>
        <v>1143</v>
      </c>
      <c r="AJ290" s="196">
        <f t="shared" si="361"/>
        <v>806</v>
      </c>
      <c r="AK290" s="200">
        <f t="shared" si="361"/>
        <v>668</v>
      </c>
      <c r="AL290" s="198">
        <f t="shared" si="361"/>
        <v>1317</v>
      </c>
      <c r="AM290" s="199">
        <f t="shared" si="361"/>
        <v>2049</v>
      </c>
      <c r="AN290" s="196">
        <f t="shared" si="361"/>
        <v>336</v>
      </c>
      <c r="AO290" s="200">
        <f t="shared" si="361"/>
        <v>1042</v>
      </c>
      <c r="AP290" s="198">
        <f t="shared" si="361"/>
        <v>471</v>
      </c>
      <c r="AQ290" s="196">
        <f t="shared" si="361"/>
        <v>2391</v>
      </c>
      <c r="AR290" s="201">
        <f t="shared" si="361"/>
        <v>1492</v>
      </c>
      <c r="AS290" s="202">
        <f t="shared" si="361"/>
        <v>3104</v>
      </c>
      <c r="AT290" s="196">
        <f t="shared" si="361"/>
        <v>1045</v>
      </c>
      <c r="AU290" s="200">
        <f t="shared" si="361"/>
        <v>1381</v>
      </c>
      <c r="AV290" s="198">
        <f t="shared" si="361"/>
        <v>1672</v>
      </c>
      <c r="AW290" s="199">
        <f t="shared" si="361"/>
        <v>1135</v>
      </c>
      <c r="AX290" s="196">
        <f t="shared" si="361"/>
        <v>316</v>
      </c>
      <c r="AY290" s="200">
        <f t="shared" si="361"/>
        <v>1174</v>
      </c>
      <c r="AZ290" s="198">
        <f t="shared" si="361"/>
        <v>967</v>
      </c>
      <c r="BA290" s="199">
        <f t="shared" si="361"/>
        <v>2355</v>
      </c>
      <c r="BB290" s="196">
        <f t="shared" si="361"/>
        <v>1251</v>
      </c>
      <c r="BC290" s="200">
        <f t="shared" si="361"/>
        <v>1307</v>
      </c>
      <c r="BD290" s="198">
        <f t="shared" si="361"/>
        <v>3955</v>
      </c>
      <c r="BE290" s="196">
        <f t="shared" si="361"/>
        <v>2212</v>
      </c>
      <c r="BF290" s="169">
        <f>SUM(AF290,AH290,AJ290,AL290,AN290,AP290,AR290,AT290,AV290,AX290,AZ290,BB290,BD290)</f>
        <v>20237</v>
      </c>
      <c r="BG290" s="170">
        <f>SUM(AG290,AI290,AK290,AM290,AO290,AQ290,AS290,AU290,AW290,AY290,BA290,BC290,BE290)</f>
        <v>21049</v>
      </c>
      <c r="BI290" s="143" t="s">
        <v>23</v>
      </c>
      <c r="BJ290" s="126">
        <f t="shared" ref="BJ290:CK290" si="365">B290/B312</f>
        <v>5.5469543358471089E-2</v>
      </c>
      <c r="BK290" s="127">
        <f t="shared" si="365"/>
        <v>1.4318519519113872E-3</v>
      </c>
      <c r="BL290" s="128">
        <f t="shared" si="365"/>
        <v>4.9352718581955786E-2</v>
      </c>
      <c r="BM290" s="129">
        <f t="shared" si="365"/>
        <v>3.4113959063249125E-3</v>
      </c>
      <c r="BN290" s="126">
        <f t="shared" si="365"/>
        <v>3.167633683550259E-2</v>
      </c>
      <c r="BO290" s="127">
        <f t="shared" si="365"/>
        <v>4.7846889952153108E-3</v>
      </c>
      <c r="BP290" s="128">
        <f t="shared" si="365"/>
        <v>4.3488287813395712E-2</v>
      </c>
      <c r="BQ290" s="129">
        <f t="shared" si="365"/>
        <v>5.7661205259827014E-3</v>
      </c>
      <c r="BR290" s="126">
        <f t="shared" si="365"/>
        <v>1.1046593966860217E-2</v>
      </c>
      <c r="BS290" s="127">
        <f t="shared" si="365"/>
        <v>1.0741389375364858E-2</v>
      </c>
      <c r="BT290" s="128">
        <f t="shared" si="365"/>
        <v>5.0200015687504899E-3</v>
      </c>
      <c r="BU290" s="126">
        <f t="shared" si="365"/>
        <v>1.9437534258127082E-2</v>
      </c>
      <c r="BV290" s="130">
        <f t="shared" si="365"/>
        <v>1.7981768978777953E-2</v>
      </c>
      <c r="BW290" s="131">
        <f t="shared" si="365"/>
        <v>1.5459141805860709E-2</v>
      </c>
      <c r="BX290" s="126">
        <f t="shared" si="365"/>
        <v>1.766491857576594E-2</v>
      </c>
      <c r="BY290" s="127">
        <f t="shared" si="365"/>
        <v>1.9534590628797768E-2</v>
      </c>
      <c r="BZ290" s="128">
        <f t="shared" si="365"/>
        <v>1.8838924995608641E-2</v>
      </c>
      <c r="CA290" s="129">
        <f t="shared" si="365"/>
        <v>2.1996139617178702E-2</v>
      </c>
      <c r="CB290" s="126">
        <f t="shared" si="365"/>
        <v>7.8942174856917301E-3</v>
      </c>
      <c r="CC290" s="127">
        <f t="shared" si="365"/>
        <v>2.8209419077217308E-2</v>
      </c>
      <c r="CD290" s="128">
        <f t="shared" si="365"/>
        <v>8.7652577058205654E-3</v>
      </c>
      <c r="CE290" s="129">
        <f t="shared" si="365"/>
        <v>2.7027885409388299E-2</v>
      </c>
      <c r="CF290" s="126">
        <f t="shared" si="365"/>
        <v>1.4384552241723018E-2</v>
      </c>
      <c r="CG290" s="127">
        <f t="shared" si="365"/>
        <v>2.7764217720283133E-2</v>
      </c>
      <c r="CH290" s="128">
        <f t="shared" si="365"/>
        <v>2.3919090628112229E-2</v>
      </c>
      <c r="CI290" s="126">
        <f t="shared" si="365"/>
        <v>1.5062446806405004E-2</v>
      </c>
      <c r="CJ290" s="132">
        <f t="shared" si="365"/>
        <v>2.8863702137461388E-2</v>
      </c>
      <c r="CK290" s="133">
        <f t="shared" si="365"/>
        <v>1.4646491523719983E-2</v>
      </c>
    </row>
    <row r="291" spans="1:89" ht="14.25" thickTop="1" thickBot="1" x14ac:dyDescent="0.25">
      <c r="A291" s="244" t="s">
        <v>25</v>
      </c>
      <c r="B291" s="189">
        <v>6536</v>
      </c>
      <c r="C291" s="190">
        <v>542</v>
      </c>
      <c r="D291" s="191">
        <v>2220</v>
      </c>
      <c r="E291" s="192">
        <v>728</v>
      </c>
      <c r="F291" s="189">
        <v>847</v>
      </c>
      <c r="G291" s="193">
        <v>327</v>
      </c>
      <c r="H291" s="191">
        <v>1443</v>
      </c>
      <c r="I291" s="192">
        <v>1059</v>
      </c>
      <c r="J291" s="189">
        <v>262</v>
      </c>
      <c r="K291" s="193">
        <v>436</v>
      </c>
      <c r="L291" s="191">
        <v>347</v>
      </c>
      <c r="M291" s="189">
        <v>1139</v>
      </c>
      <c r="N291" s="194">
        <v>1274</v>
      </c>
      <c r="O291" s="195">
        <v>1907</v>
      </c>
      <c r="P291" s="189">
        <v>1082</v>
      </c>
      <c r="Q291" s="193">
        <v>1076</v>
      </c>
      <c r="R291" s="191">
        <v>1255</v>
      </c>
      <c r="S291" s="192">
        <v>1316</v>
      </c>
      <c r="T291" s="189">
        <v>272</v>
      </c>
      <c r="U291" s="193">
        <v>1030</v>
      </c>
      <c r="V291" s="191">
        <v>796</v>
      </c>
      <c r="W291" s="192">
        <v>1907</v>
      </c>
      <c r="X291" s="189">
        <v>1138</v>
      </c>
      <c r="Y291" s="193">
        <v>1331</v>
      </c>
      <c r="Z291" s="191">
        <v>3166</v>
      </c>
      <c r="AA291" s="189">
        <v>1767</v>
      </c>
      <c r="AB291" s="169">
        <f>B291+D291+F291+H291+J291+L291+N291+P291+R291+T291+V291+X291+Z291</f>
        <v>20638</v>
      </c>
      <c r="AC291" s="170">
        <f t="shared" si="363"/>
        <v>14565</v>
      </c>
      <c r="AE291" s="299" t="s">
        <v>26</v>
      </c>
      <c r="AF291" s="18">
        <f t="shared" ref="AF291:BG291" si="366">SUM(AF288:AF290)</f>
        <v>16705</v>
      </c>
      <c r="AG291" s="19">
        <f t="shared" si="366"/>
        <v>3406</v>
      </c>
      <c r="AH291" s="18">
        <f t="shared" si="366"/>
        <v>4793</v>
      </c>
      <c r="AI291" s="19">
        <f t="shared" si="366"/>
        <v>3913</v>
      </c>
      <c r="AJ291" s="18">
        <f t="shared" si="366"/>
        <v>2423</v>
      </c>
      <c r="AK291" s="19">
        <f t="shared" si="366"/>
        <v>1941</v>
      </c>
      <c r="AL291" s="18">
        <f t="shared" si="366"/>
        <v>4199</v>
      </c>
      <c r="AM291" s="19">
        <f t="shared" si="366"/>
        <v>5562</v>
      </c>
      <c r="AN291" s="18">
        <f t="shared" si="366"/>
        <v>1104</v>
      </c>
      <c r="AO291" s="19">
        <f t="shared" si="366"/>
        <v>2881</v>
      </c>
      <c r="AP291" s="18">
        <f t="shared" si="366"/>
        <v>1472</v>
      </c>
      <c r="AQ291" s="19">
        <f t="shared" si="366"/>
        <v>7093</v>
      </c>
      <c r="AR291" s="18">
        <f t="shared" si="366"/>
        <v>5003</v>
      </c>
      <c r="AS291" s="19">
        <f t="shared" si="366"/>
        <v>8875</v>
      </c>
      <c r="AT291" s="18">
        <f t="shared" si="366"/>
        <v>4093</v>
      </c>
      <c r="AU291" s="19">
        <f t="shared" si="366"/>
        <v>4634</v>
      </c>
      <c r="AV291" s="18">
        <f t="shared" si="366"/>
        <v>5416</v>
      </c>
      <c r="AW291" s="19">
        <f t="shared" si="366"/>
        <v>4261</v>
      </c>
      <c r="AX291" s="18">
        <f t="shared" si="366"/>
        <v>1032</v>
      </c>
      <c r="AY291" s="19">
        <f t="shared" si="366"/>
        <v>4558</v>
      </c>
      <c r="AZ291" s="18">
        <f t="shared" si="366"/>
        <v>2988</v>
      </c>
      <c r="BA291" s="19">
        <f t="shared" si="366"/>
        <v>7626</v>
      </c>
      <c r="BB291" s="18">
        <f t="shared" si="366"/>
        <v>4114</v>
      </c>
      <c r="BC291" s="19">
        <f t="shared" si="366"/>
        <v>4810</v>
      </c>
      <c r="BD291" s="18">
        <f t="shared" si="366"/>
        <v>13512</v>
      </c>
      <c r="BE291" s="19">
        <f t="shared" si="366"/>
        <v>7224</v>
      </c>
      <c r="BF291" s="171">
        <f t="shared" si="366"/>
        <v>66854</v>
      </c>
      <c r="BG291" s="172">
        <f t="shared" si="366"/>
        <v>66784</v>
      </c>
      <c r="BI291" s="134" t="s">
        <v>25</v>
      </c>
      <c r="BJ291" s="126">
        <f t="shared" ref="BJ291:CK291" si="367">B291/B312</f>
        <v>0.10880820389884965</v>
      </c>
      <c r="BK291" s="127">
        <f t="shared" si="367"/>
        <v>1.4642712413886263E-2</v>
      </c>
      <c r="BL291" s="128">
        <f t="shared" si="367"/>
        <v>8.842859988050189E-2</v>
      </c>
      <c r="BM291" s="129">
        <f t="shared" si="367"/>
        <v>3.356075972708833E-2</v>
      </c>
      <c r="BN291" s="126">
        <f t="shared" si="367"/>
        <v>6.6410537870472006E-2</v>
      </c>
      <c r="BO291" s="127">
        <f t="shared" si="367"/>
        <v>3.725222146274778E-2</v>
      </c>
      <c r="BP291" s="128">
        <f t="shared" si="367"/>
        <v>4.7540605541462132E-2</v>
      </c>
      <c r="BQ291" s="129">
        <f t="shared" si="367"/>
        <v>2.4822445678925532E-2</v>
      </c>
      <c r="BR291" s="126">
        <f t="shared" si="367"/>
        <v>3.7105225888684319E-2</v>
      </c>
      <c r="BS291" s="127">
        <f t="shared" si="367"/>
        <v>5.0904845300642147E-2</v>
      </c>
      <c r="BT291" s="128">
        <f t="shared" si="367"/>
        <v>2.7217821005569066E-2</v>
      </c>
      <c r="BU291" s="126">
        <f t="shared" si="367"/>
        <v>4.802462368765021E-2</v>
      </c>
      <c r="BV291" s="130">
        <f t="shared" si="367"/>
        <v>4.5363908275174475E-2</v>
      </c>
      <c r="BW291" s="131">
        <f t="shared" si="367"/>
        <v>5.0480451068110228E-2</v>
      </c>
      <c r="BX291" s="126">
        <f t="shared" si="367"/>
        <v>5.9729505934308584E-2</v>
      </c>
      <c r="BY291" s="127">
        <f t="shared" si="367"/>
        <v>4.8431381374623036E-2</v>
      </c>
      <c r="BZ291" s="128">
        <f t="shared" si="367"/>
        <v>5.511154048831899E-2</v>
      </c>
      <c r="CA291" s="129">
        <f t="shared" si="367"/>
        <v>5.2919414508605434E-2</v>
      </c>
      <c r="CB291" s="126">
        <f t="shared" si="367"/>
        <v>2.6840339451351884E-2</v>
      </c>
      <c r="CC291" s="127">
        <f t="shared" si="367"/>
        <v>8.2078253247270694E-2</v>
      </c>
      <c r="CD291" s="128">
        <f t="shared" si="367"/>
        <v>2.8831178238980043E-2</v>
      </c>
      <c r="CE291" s="129">
        <f t="shared" si="367"/>
        <v>6.0566601029028777E-2</v>
      </c>
      <c r="CF291" s="126">
        <f t="shared" si="367"/>
        <v>4.4482664269241294E-2</v>
      </c>
      <c r="CG291" s="127">
        <f t="shared" si="367"/>
        <v>8.1217964364168907E-2</v>
      </c>
      <c r="CH291" s="128">
        <f t="shared" si="367"/>
        <v>5.4363130602012429E-2</v>
      </c>
      <c r="CI291" s="126">
        <f t="shared" si="367"/>
        <v>3.4974170179918058E-2</v>
      </c>
      <c r="CJ291" s="132">
        <f t="shared" si="367"/>
        <v>6.0946294732241467E-2</v>
      </c>
      <c r="CK291" s="133">
        <f t="shared" si="367"/>
        <v>4.3061394639277668E-2</v>
      </c>
    </row>
    <row r="292" spans="1:89" ht="13.5" thickTop="1" x14ac:dyDescent="0.2">
      <c r="A292" s="245" t="s">
        <v>20</v>
      </c>
      <c r="B292" s="196">
        <v>6078</v>
      </c>
      <c r="C292" s="197">
        <v>1130</v>
      </c>
      <c r="D292" s="198">
        <v>1665</v>
      </c>
      <c r="E292" s="199">
        <v>1450</v>
      </c>
      <c r="F292" s="196">
        <v>977</v>
      </c>
      <c r="G292" s="200">
        <v>669</v>
      </c>
      <c r="H292" s="198">
        <v>1381</v>
      </c>
      <c r="I292" s="199">
        <v>1722</v>
      </c>
      <c r="J292" s="196">
        <v>417</v>
      </c>
      <c r="K292" s="200">
        <v>875</v>
      </c>
      <c r="L292" s="198">
        <v>509</v>
      </c>
      <c r="M292" s="196">
        <v>2082</v>
      </c>
      <c r="N292" s="201">
        <v>1928</v>
      </c>
      <c r="O292" s="202">
        <v>2618</v>
      </c>
      <c r="P292" s="196">
        <v>1698</v>
      </c>
      <c r="Q292" s="200">
        <v>1446</v>
      </c>
      <c r="R292" s="198">
        <v>1924</v>
      </c>
      <c r="S292" s="199">
        <v>1503</v>
      </c>
      <c r="T292" s="196">
        <v>413</v>
      </c>
      <c r="U292" s="200">
        <v>1717</v>
      </c>
      <c r="V292" s="198">
        <v>1081</v>
      </c>
      <c r="W292" s="199">
        <v>2588</v>
      </c>
      <c r="X292" s="196">
        <v>1493</v>
      </c>
      <c r="Y292" s="200">
        <v>1806</v>
      </c>
      <c r="Z292" s="198">
        <v>5029</v>
      </c>
      <c r="AA292" s="196">
        <v>2707</v>
      </c>
      <c r="AB292" s="169">
        <f t="shared" ref="AB292:AB308" si="368">B292+D292+F292+H292+J292+L292+N292+P292+R292+T292+V292+X292+Z292</f>
        <v>24593</v>
      </c>
      <c r="AC292" s="170">
        <f t="shared" si="363"/>
        <v>22313</v>
      </c>
      <c r="BI292" s="143" t="s">
        <v>20</v>
      </c>
      <c r="BJ292" s="126">
        <f t="shared" ref="BJ292:CK292" si="369">B292/B312</f>
        <v>0.10118363881536234</v>
      </c>
      <c r="BK292" s="127">
        <f t="shared" si="369"/>
        <v>3.0528164257733352E-2</v>
      </c>
      <c r="BL292" s="128">
        <f t="shared" si="369"/>
        <v>6.6321449910376418E-2</v>
      </c>
      <c r="BM292" s="129">
        <f t="shared" si="369"/>
        <v>6.684491978609626E-2</v>
      </c>
      <c r="BN292" s="126">
        <f t="shared" si="369"/>
        <v>7.6603418535361456E-2</v>
      </c>
      <c r="BO292" s="127">
        <f t="shared" si="369"/>
        <v>7.6213260423786733E-2</v>
      </c>
      <c r="BP292" s="128">
        <f t="shared" si="369"/>
        <v>4.5497973841135964E-2</v>
      </c>
      <c r="BQ292" s="129">
        <f t="shared" si="369"/>
        <v>4.036284368187891E-2</v>
      </c>
      <c r="BR292" s="126">
        <f t="shared" si="369"/>
        <v>5.9056790822829629E-2</v>
      </c>
      <c r="BS292" s="127">
        <f t="shared" si="369"/>
        <v>0.10215995329830706</v>
      </c>
      <c r="BT292" s="128">
        <f t="shared" si="369"/>
        <v>3.992469997646874E-2</v>
      </c>
      <c r="BU292" s="126">
        <f t="shared" si="369"/>
        <v>8.7785133026942699E-2</v>
      </c>
      <c r="BV292" s="130">
        <f t="shared" si="369"/>
        <v>6.8651189289275036E-2</v>
      </c>
      <c r="BW292" s="131">
        <f t="shared" si="369"/>
        <v>6.930142679408105E-2</v>
      </c>
      <c r="BX292" s="126">
        <f t="shared" si="369"/>
        <v>9.3734474192658013E-2</v>
      </c>
      <c r="BY292" s="127">
        <f t="shared" si="369"/>
        <v>6.5085295044335426E-2</v>
      </c>
      <c r="BZ292" s="128">
        <f t="shared" si="369"/>
        <v>8.448972422272967E-2</v>
      </c>
      <c r="CA292" s="129">
        <f t="shared" si="369"/>
        <v>6.0439118545922474E-2</v>
      </c>
      <c r="CB292" s="126">
        <f t="shared" si="369"/>
        <v>4.0753897769883557E-2</v>
      </c>
      <c r="CC292" s="127">
        <f t="shared" si="369"/>
        <v>0.13682365128695514</v>
      </c>
      <c r="CD292" s="128">
        <f t="shared" si="369"/>
        <v>3.9153899090876167E-2</v>
      </c>
      <c r="CE292" s="129">
        <f t="shared" si="369"/>
        <v>8.2195261386012825E-2</v>
      </c>
      <c r="CF292" s="126">
        <f t="shared" si="369"/>
        <v>5.8359066567642573E-2</v>
      </c>
      <c r="CG292" s="127">
        <f t="shared" si="369"/>
        <v>0.11020258725896998</v>
      </c>
      <c r="CH292" s="128">
        <f t="shared" si="369"/>
        <v>8.6352553315704517E-2</v>
      </c>
      <c r="CI292" s="126">
        <f t="shared" si="369"/>
        <v>5.3579557825148942E-2</v>
      </c>
      <c r="CJ292" s="132">
        <f t="shared" si="369"/>
        <v>7.262584680443912E-2</v>
      </c>
      <c r="CK292" s="133">
        <f t="shared" si="369"/>
        <v>6.5968341818482837E-2</v>
      </c>
    </row>
    <row r="293" spans="1:89" ht="13.5" thickBot="1" x14ac:dyDescent="0.25">
      <c r="A293" s="244" t="s">
        <v>22</v>
      </c>
      <c r="B293" s="189">
        <v>5679</v>
      </c>
      <c r="C293" s="190">
        <v>1188</v>
      </c>
      <c r="D293" s="191">
        <v>1467</v>
      </c>
      <c r="E293" s="192">
        <v>1320</v>
      </c>
      <c r="F293" s="189">
        <v>640</v>
      </c>
      <c r="G293" s="193">
        <v>604</v>
      </c>
      <c r="H293" s="191">
        <v>1501</v>
      </c>
      <c r="I293" s="192">
        <v>1791</v>
      </c>
      <c r="J293" s="189">
        <v>351</v>
      </c>
      <c r="K293" s="193">
        <v>964</v>
      </c>
      <c r="L293" s="191">
        <v>492</v>
      </c>
      <c r="M293" s="189">
        <v>2620</v>
      </c>
      <c r="N293" s="194">
        <v>1583</v>
      </c>
      <c r="O293" s="195">
        <v>3153</v>
      </c>
      <c r="P293" s="189">
        <v>1350</v>
      </c>
      <c r="Q293" s="193">
        <v>1807</v>
      </c>
      <c r="R293" s="191">
        <v>1820</v>
      </c>
      <c r="S293" s="192">
        <v>1623</v>
      </c>
      <c r="T293" s="189">
        <v>303</v>
      </c>
      <c r="U293" s="193">
        <v>1667</v>
      </c>
      <c r="V293" s="191">
        <v>940</v>
      </c>
      <c r="W293" s="192">
        <v>2683</v>
      </c>
      <c r="X293" s="189">
        <v>1370</v>
      </c>
      <c r="Y293" s="193">
        <v>1697</v>
      </c>
      <c r="Z293" s="191">
        <v>4528</v>
      </c>
      <c r="AA293" s="189">
        <v>2305</v>
      </c>
      <c r="AB293" s="169">
        <f t="shared" si="368"/>
        <v>22024</v>
      </c>
      <c r="AC293" s="170">
        <f t="shared" si="363"/>
        <v>23422</v>
      </c>
      <c r="AE293" s="242" t="s">
        <v>27</v>
      </c>
      <c r="BI293" s="134" t="s">
        <v>22</v>
      </c>
      <c r="BJ293" s="126">
        <f t="shared" ref="BJ293:CK293" si="370">B293/B312</f>
        <v>9.4541277530839532E-2</v>
      </c>
      <c r="BK293" s="127">
        <f t="shared" si="370"/>
        <v>3.2095096582466565E-2</v>
      </c>
      <c r="BL293" s="128">
        <f t="shared" si="370"/>
        <v>5.8434574785899224E-2</v>
      </c>
      <c r="BM293" s="129">
        <f t="shared" si="370"/>
        <v>6.0851926977687626E-2</v>
      </c>
      <c r="BN293" s="126">
        <f t="shared" si="370"/>
        <v>5.0180335580994197E-2</v>
      </c>
      <c r="BO293" s="127">
        <f t="shared" si="370"/>
        <v>6.8808384597858277E-2</v>
      </c>
      <c r="BP293" s="128">
        <f t="shared" si="370"/>
        <v>4.9451454551444667E-2</v>
      </c>
      <c r="BQ293" s="129">
        <f t="shared" si="370"/>
        <v>4.1980170170874062E-2</v>
      </c>
      <c r="BR293" s="126">
        <f t="shared" si="370"/>
        <v>4.9709672850870981E-2</v>
      </c>
      <c r="BS293" s="127">
        <f t="shared" si="370"/>
        <v>0.11255107997664915</v>
      </c>
      <c r="BT293" s="128">
        <f t="shared" si="370"/>
        <v>3.8591262059769392E-2</v>
      </c>
      <c r="BU293" s="126">
        <f t="shared" si="370"/>
        <v>0.11046928363621031</v>
      </c>
      <c r="BV293" s="130">
        <f t="shared" si="370"/>
        <v>5.6366614442387122E-2</v>
      </c>
      <c r="BW293" s="131">
        <f t="shared" si="370"/>
        <v>8.3463483071710295E-2</v>
      </c>
      <c r="BX293" s="126">
        <f t="shared" si="370"/>
        <v>7.4523875241512563E-2</v>
      </c>
      <c r="BY293" s="127">
        <f t="shared" si="370"/>
        <v>8.1334113516676423E-2</v>
      </c>
      <c r="BZ293" s="128">
        <f t="shared" si="370"/>
        <v>7.9922712102582116E-2</v>
      </c>
      <c r="CA293" s="129">
        <f t="shared" si="370"/>
        <v>6.5264597072543021E-2</v>
      </c>
      <c r="CB293" s="126">
        <f t="shared" si="370"/>
        <v>2.9899348727057431E-2</v>
      </c>
      <c r="CC293" s="127">
        <f t="shared" si="370"/>
        <v>0.13283927006135948</v>
      </c>
      <c r="CD293" s="128">
        <f t="shared" si="370"/>
        <v>3.4046868774674922E-2</v>
      </c>
      <c r="CE293" s="129">
        <f t="shared" si="370"/>
        <v>8.5212475385885791E-2</v>
      </c>
      <c r="CF293" s="126">
        <f t="shared" si="370"/>
        <v>5.3551186334675371E-2</v>
      </c>
      <c r="CG293" s="127">
        <f t="shared" si="370"/>
        <v>0.10355137905784721</v>
      </c>
      <c r="CH293" s="128">
        <f t="shared" si="370"/>
        <v>7.7749922730863008E-2</v>
      </c>
      <c r="CI293" s="126">
        <f t="shared" si="370"/>
        <v>4.5622785661975737E-2</v>
      </c>
      <c r="CJ293" s="132">
        <f t="shared" si="370"/>
        <v>6.5039305900905425E-2</v>
      </c>
      <c r="CK293" s="133">
        <f t="shared" si="370"/>
        <v>6.924709819712746E-2</v>
      </c>
    </row>
    <row r="294" spans="1:89" ht="14.25" thickTop="1" thickBot="1" x14ac:dyDescent="0.25">
      <c r="A294" s="245" t="s">
        <v>24</v>
      </c>
      <c r="B294" s="196">
        <v>4948</v>
      </c>
      <c r="C294" s="197">
        <v>1088</v>
      </c>
      <c r="D294" s="198">
        <v>1661</v>
      </c>
      <c r="E294" s="199">
        <v>1143</v>
      </c>
      <c r="F294" s="196">
        <v>806</v>
      </c>
      <c r="G294" s="200">
        <v>668</v>
      </c>
      <c r="H294" s="198">
        <v>1317</v>
      </c>
      <c r="I294" s="199">
        <v>2049</v>
      </c>
      <c r="J294" s="196">
        <v>336</v>
      </c>
      <c r="K294" s="200">
        <v>1042</v>
      </c>
      <c r="L294" s="198">
        <v>471</v>
      </c>
      <c r="M294" s="196">
        <v>2391</v>
      </c>
      <c r="N294" s="201">
        <v>1492</v>
      </c>
      <c r="O294" s="202">
        <v>3104</v>
      </c>
      <c r="P294" s="196">
        <v>1045</v>
      </c>
      <c r="Q294" s="200">
        <v>1381</v>
      </c>
      <c r="R294" s="198">
        <v>1672</v>
      </c>
      <c r="S294" s="199">
        <v>1135</v>
      </c>
      <c r="T294" s="196">
        <v>316</v>
      </c>
      <c r="U294" s="200">
        <v>1174</v>
      </c>
      <c r="V294" s="198">
        <v>967</v>
      </c>
      <c r="W294" s="199">
        <v>2355</v>
      </c>
      <c r="X294" s="196">
        <v>1251</v>
      </c>
      <c r="Y294" s="200">
        <v>1307</v>
      </c>
      <c r="Z294" s="198">
        <v>3955</v>
      </c>
      <c r="AA294" s="196">
        <v>2212</v>
      </c>
      <c r="AB294" s="169">
        <f t="shared" si="368"/>
        <v>20237</v>
      </c>
      <c r="AC294" s="170">
        <f t="shared" si="363"/>
        <v>21049</v>
      </c>
      <c r="AE294" s="302" t="s">
        <v>2</v>
      </c>
      <c r="AF294" s="304" t="s">
        <v>3</v>
      </c>
      <c r="AG294" s="305"/>
      <c r="AH294" s="304" t="s">
        <v>4</v>
      </c>
      <c r="AI294" s="305"/>
      <c r="AJ294" s="304" t="s">
        <v>5</v>
      </c>
      <c r="AK294" s="305"/>
      <c r="AL294" s="304" t="s">
        <v>6</v>
      </c>
      <c r="AM294" s="305"/>
      <c r="AN294" s="304" t="s">
        <v>7</v>
      </c>
      <c r="AO294" s="305"/>
      <c r="AP294" s="304" t="s">
        <v>8</v>
      </c>
      <c r="AQ294" s="305"/>
      <c r="AR294" s="304" t="s">
        <v>9</v>
      </c>
      <c r="AS294" s="305"/>
      <c r="AT294" s="304" t="s">
        <v>10</v>
      </c>
      <c r="AU294" s="305"/>
      <c r="AV294" s="304" t="s">
        <v>11</v>
      </c>
      <c r="AW294" s="305"/>
      <c r="AX294" s="304" t="s">
        <v>12</v>
      </c>
      <c r="AY294" s="305"/>
      <c r="AZ294" s="304" t="s">
        <v>13</v>
      </c>
      <c r="BA294" s="305"/>
      <c r="BB294" s="304" t="s">
        <v>14</v>
      </c>
      <c r="BC294" s="305"/>
      <c r="BD294" s="307" t="s">
        <v>15</v>
      </c>
      <c r="BE294" s="308"/>
      <c r="BF294" s="309" t="s">
        <v>16</v>
      </c>
      <c r="BG294" s="310"/>
      <c r="BI294" s="143" t="s">
        <v>24</v>
      </c>
      <c r="BJ294" s="126">
        <f t="shared" ref="BJ294:CK294" si="371">B294/B312</f>
        <v>8.2371938936889239E-2</v>
      </c>
      <c r="BK294" s="127">
        <f t="shared" si="371"/>
        <v>2.9393489126029987E-2</v>
      </c>
      <c r="BL294" s="128">
        <f t="shared" si="371"/>
        <v>6.6162119099780925E-2</v>
      </c>
      <c r="BM294" s="129">
        <f t="shared" si="371"/>
        <v>5.2692236769315878E-2</v>
      </c>
      <c r="BN294" s="126">
        <f t="shared" si="371"/>
        <v>6.3195860122314568E-2</v>
      </c>
      <c r="BO294" s="127">
        <f t="shared" si="371"/>
        <v>7.6099339257234E-2</v>
      </c>
      <c r="BP294" s="128">
        <f t="shared" si="371"/>
        <v>4.3389450795637996E-2</v>
      </c>
      <c r="BQ294" s="129">
        <f t="shared" si="371"/>
        <v>4.802756486885592E-2</v>
      </c>
      <c r="BR294" s="126">
        <f t="shared" si="371"/>
        <v>4.7585327857244016E-2</v>
      </c>
      <c r="BS294" s="127">
        <f t="shared" si="371"/>
        <v>0.1216579100992411</v>
      </c>
      <c r="BT294" s="128">
        <f t="shared" si="371"/>
        <v>3.6944074045023138E-2</v>
      </c>
      <c r="BU294" s="126">
        <f t="shared" si="371"/>
        <v>0.10081376228022094</v>
      </c>
      <c r="BV294" s="130">
        <f t="shared" si="371"/>
        <v>5.3126335279874662E-2</v>
      </c>
      <c r="BW294" s="131">
        <f t="shared" si="371"/>
        <v>8.2166397543478834E-2</v>
      </c>
      <c r="BX294" s="126">
        <f t="shared" si="371"/>
        <v>5.7686999723985645E-2</v>
      </c>
      <c r="BY294" s="127">
        <f t="shared" si="371"/>
        <v>6.2159607507764322E-2</v>
      </c>
      <c r="BZ294" s="128">
        <f t="shared" si="371"/>
        <v>7.3423502546987526E-2</v>
      </c>
      <c r="CA294" s="129">
        <f t="shared" si="371"/>
        <v>4.5640984397619433E-2</v>
      </c>
      <c r="CB294" s="126">
        <f t="shared" si="371"/>
        <v>3.1182159068482335E-2</v>
      </c>
      <c r="CC294" s="127">
        <f t="shared" si="371"/>
        <v>9.3553271176986211E-2</v>
      </c>
      <c r="CD294" s="128">
        <f t="shared" si="371"/>
        <v>3.5024810750117714E-2</v>
      </c>
      <c r="CE294" s="129">
        <f t="shared" si="371"/>
        <v>7.4795147049482313E-2</v>
      </c>
      <c r="CF294" s="126">
        <f t="shared" si="371"/>
        <v>4.889965993042255E-2</v>
      </c>
      <c r="CG294" s="127">
        <f t="shared" si="371"/>
        <v>7.975347815474737E-2</v>
      </c>
      <c r="CH294" s="128">
        <f t="shared" si="371"/>
        <v>6.7910985954187986E-2</v>
      </c>
      <c r="CI294" s="126">
        <f t="shared" si="371"/>
        <v>4.3782039863032675E-2</v>
      </c>
      <c r="CJ294" s="132">
        <f t="shared" si="371"/>
        <v>5.9762097417209545E-2</v>
      </c>
      <c r="CK294" s="133">
        <f t="shared" si="371"/>
        <v>6.2231328236330631E-2</v>
      </c>
    </row>
    <row r="295" spans="1:89" ht="15" thickTop="1" thickBot="1" x14ac:dyDescent="0.3">
      <c r="A295" s="244" t="s">
        <v>28</v>
      </c>
      <c r="B295" s="189">
        <v>4147</v>
      </c>
      <c r="C295" s="190">
        <v>1501</v>
      </c>
      <c r="D295" s="191">
        <v>1640</v>
      </c>
      <c r="E295" s="192">
        <v>1052</v>
      </c>
      <c r="F295" s="189">
        <v>778</v>
      </c>
      <c r="G295" s="193">
        <v>573</v>
      </c>
      <c r="H295" s="191">
        <v>1821</v>
      </c>
      <c r="I295" s="192">
        <v>2126</v>
      </c>
      <c r="J295" s="189">
        <v>372</v>
      </c>
      <c r="K295" s="193">
        <v>887</v>
      </c>
      <c r="L295" s="191">
        <v>473</v>
      </c>
      <c r="M295" s="189">
        <v>2188</v>
      </c>
      <c r="N295" s="194">
        <v>1423</v>
      </c>
      <c r="O295" s="195">
        <v>3337</v>
      </c>
      <c r="P295" s="189">
        <v>950</v>
      </c>
      <c r="Q295" s="193">
        <v>1414</v>
      </c>
      <c r="R295" s="191">
        <v>1404</v>
      </c>
      <c r="S295" s="192">
        <v>1520</v>
      </c>
      <c r="T295" s="189">
        <v>411</v>
      </c>
      <c r="U295" s="193">
        <v>916</v>
      </c>
      <c r="V295" s="191">
        <v>886</v>
      </c>
      <c r="W295" s="192">
        <v>2689</v>
      </c>
      <c r="X295" s="189">
        <v>1074</v>
      </c>
      <c r="Y295" s="193">
        <v>1165</v>
      </c>
      <c r="Z295" s="191">
        <v>3474</v>
      </c>
      <c r="AA295" s="189">
        <v>2755</v>
      </c>
      <c r="AB295" s="169">
        <f t="shared" si="368"/>
        <v>18853</v>
      </c>
      <c r="AC295" s="170">
        <f t="shared" si="363"/>
        <v>22123</v>
      </c>
      <c r="AE295" s="303"/>
      <c r="AF295" s="113" t="s">
        <v>17</v>
      </c>
      <c r="AG295" s="114" t="s">
        <v>18</v>
      </c>
      <c r="AH295" s="115" t="s">
        <v>17</v>
      </c>
      <c r="AI295" s="116" t="s">
        <v>18</v>
      </c>
      <c r="AJ295" s="113" t="s">
        <v>17</v>
      </c>
      <c r="AK295" s="114" t="s">
        <v>18</v>
      </c>
      <c r="AL295" s="115" t="s">
        <v>17</v>
      </c>
      <c r="AM295" s="116" t="s">
        <v>18</v>
      </c>
      <c r="AN295" s="113" t="s">
        <v>17</v>
      </c>
      <c r="AO295" s="114" t="s">
        <v>18</v>
      </c>
      <c r="AP295" s="115" t="s">
        <v>17</v>
      </c>
      <c r="AQ295" s="113" t="s">
        <v>18</v>
      </c>
      <c r="AR295" s="117" t="s">
        <v>17</v>
      </c>
      <c r="AS295" s="118" t="s">
        <v>18</v>
      </c>
      <c r="AT295" s="113" t="s">
        <v>17</v>
      </c>
      <c r="AU295" s="114" t="s">
        <v>18</v>
      </c>
      <c r="AV295" s="115" t="s">
        <v>17</v>
      </c>
      <c r="AW295" s="116" t="s">
        <v>18</v>
      </c>
      <c r="AX295" s="113" t="s">
        <v>17</v>
      </c>
      <c r="AY295" s="114" t="s">
        <v>18</v>
      </c>
      <c r="AZ295" s="115" t="s">
        <v>17</v>
      </c>
      <c r="BA295" s="116" t="s">
        <v>18</v>
      </c>
      <c r="BB295" s="113" t="s">
        <v>17</v>
      </c>
      <c r="BC295" s="114" t="s">
        <v>18</v>
      </c>
      <c r="BD295" s="26" t="s">
        <v>17</v>
      </c>
      <c r="BE295" s="119" t="s">
        <v>18</v>
      </c>
      <c r="BF295" s="173" t="s">
        <v>17</v>
      </c>
      <c r="BG295" s="174" t="s">
        <v>18</v>
      </c>
      <c r="BI295" s="134" t="s">
        <v>28</v>
      </c>
      <c r="BJ295" s="126">
        <f t="shared" ref="BJ295:CK295" si="372">B295/B312</f>
        <v>6.9037273801794599E-2</v>
      </c>
      <c r="BK295" s="127">
        <f t="shared" si="372"/>
        <v>4.055112792111306E-2</v>
      </c>
      <c r="BL295" s="128">
        <f t="shared" si="372"/>
        <v>6.5325632344154547E-2</v>
      </c>
      <c r="BM295" s="129">
        <f t="shared" si="372"/>
        <v>4.8497141803429837E-2</v>
      </c>
      <c r="BN295" s="126">
        <f t="shared" si="372"/>
        <v>6.1000470440646069E-2</v>
      </c>
      <c r="BO295" s="127">
        <f t="shared" si="372"/>
        <v>6.5276828434723169E-2</v>
      </c>
      <c r="BP295" s="128">
        <f t="shared" si="372"/>
        <v>5.9994069778934539E-2</v>
      </c>
      <c r="BQ295" s="129">
        <f t="shared" si="372"/>
        <v>4.9832407472517166E-2</v>
      </c>
      <c r="BR295" s="126">
        <f t="shared" si="372"/>
        <v>5.2683755841948732E-2</v>
      </c>
      <c r="BS295" s="127">
        <f t="shared" si="372"/>
        <v>0.10356100408639814</v>
      </c>
      <c r="BT295" s="128">
        <f t="shared" si="372"/>
        <v>3.7100949094046591E-2</v>
      </c>
      <c r="BU295" s="126">
        <f t="shared" si="372"/>
        <v>9.2254500990850447E-2</v>
      </c>
      <c r="BV295" s="130">
        <f t="shared" si="372"/>
        <v>5.0669420310497079E-2</v>
      </c>
      <c r="BW295" s="131">
        <f t="shared" si="372"/>
        <v>8.8334171585885593E-2</v>
      </c>
      <c r="BX295" s="126">
        <f t="shared" si="372"/>
        <v>5.2442727021805136E-2</v>
      </c>
      <c r="BY295" s="127">
        <f t="shared" si="372"/>
        <v>6.3644956564792729E-2</v>
      </c>
      <c r="BZ295" s="128">
        <f t="shared" si="372"/>
        <v>6.1654663621991922E-2</v>
      </c>
      <c r="CA295" s="129">
        <f t="shared" si="372"/>
        <v>6.1122728003860385E-2</v>
      </c>
      <c r="CB295" s="126">
        <f t="shared" si="372"/>
        <v>4.0556542332741266E-2</v>
      </c>
      <c r="CC295" s="127">
        <f t="shared" si="372"/>
        <v>7.2993864052912583E-2</v>
      </c>
      <c r="CD295" s="128">
        <f t="shared" si="372"/>
        <v>3.2090984823789345E-2</v>
      </c>
      <c r="CE295" s="129">
        <f t="shared" si="372"/>
        <v>8.5403036270088287E-2</v>
      </c>
      <c r="CF295" s="126">
        <f t="shared" si="372"/>
        <v>4.1981003009811203E-2</v>
      </c>
      <c r="CG295" s="127">
        <f t="shared" si="372"/>
        <v>7.108860141567E-2</v>
      </c>
      <c r="CH295" s="128">
        <f t="shared" si="372"/>
        <v>5.9651773755966891E-2</v>
      </c>
      <c r="CI295" s="126">
        <f t="shared" si="372"/>
        <v>5.4529620172990519E-2</v>
      </c>
      <c r="CJ295" s="132">
        <f t="shared" si="372"/>
        <v>5.5674992469568196E-2</v>
      </c>
      <c r="CK295" s="133">
        <f t="shared" si="372"/>
        <v>6.5406607181925147E-2</v>
      </c>
    </row>
    <row r="296" spans="1:89" ht="13.5" thickTop="1" x14ac:dyDescent="0.2">
      <c r="A296" s="245" t="s">
        <v>29</v>
      </c>
      <c r="B296" s="203">
        <v>3744</v>
      </c>
      <c r="C296" s="197">
        <v>1359</v>
      </c>
      <c r="D296" s="198">
        <v>1554</v>
      </c>
      <c r="E296" s="199">
        <v>953</v>
      </c>
      <c r="F296" s="196">
        <v>789</v>
      </c>
      <c r="G296" s="200">
        <v>494</v>
      </c>
      <c r="H296" s="198">
        <v>2002</v>
      </c>
      <c r="I296" s="199">
        <v>2138</v>
      </c>
      <c r="J296" s="196">
        <v>366</v>
      </c>
      <c r="K296" s="200">
        <v>675</v>
      </c>
      <c r="L296" s="198">
        <v>483</v>
      </c>
      <c r="M296" s="196">
        <v>1703</v>
      </c>
      <c r="N296" s="201">
        <v>1302</v>
      </c>
      <c r="O296" s="204">
        <v>2327</v>
      </c>
      <c r="P296" s="196">
        <v>886</v>
      </c>
      <c r="Q296" s="200">
        <v>1125</v>
      </c>
      <c r="R296" s="198">
        <v>1344</v>
      </c>
      <c r="S296" s="199">
        <v>1281</v>
      </c>
      <c r="T296" s="196">
        <v>430</v>
      </c>
      <c r="U296" s="200">
        <v>706</v>
      </c>
      <c r="V296" s="198">
        <v>969</v>
      </c>
      <c r="W296" s="205">
        <v>2212</v>
      </c>
      <c r="X296" s="196">
        <v>1053</v>
      </c>
      <c r="Y296" s="200">
        <v>809</v>
      </c>
      <c r="Z296" s="198">
        <v>3263</v>
      </c>
      <c r="AA296" s="196">
        <v>2573</v>
      </c>
      <c r="AB296" s="169">
        <f t="shared" si="368"/>
        <v>18185</v>
      </c>
      <c r="AC296" s="170">
        <f t="shared" si="363"/>
        <v>18355</v>
      </c>
      <c r="AE296" s="249" t="str">
        <f>$AE$17</f>
        <v>17:00 - 17:59</v>
      </c>
      <c r="AF296" s="123">
        <f t="shared" ref="AF296:AO298" si="373">SUMIF($A$9:$A$32,$AE296,B$288:B$311)</f>
        <v>2623</v>
      </c>
      <c r="AG296" s="186">
        <f t="shared" si="373"/>
        <v>4491</v>
      </c>
      <c r="AH296" s="124">
        <f t="shared" si="373"/>
        <v>1989</v>
      </c>
      <c r="AI296" s="177">
        <f t="shared" si="373"/>
        <v>1779</v>
      </c>
      <c r="AJ296" s="123">
        <f t="shared" si="373"/>
        <v>1218</v>
      </c>
      <c r="AK296" s="125">
        <f t="shared" si="373"/>
        <v>652</v>
      </c>
      <c r="AL296" s="124">
        <f t="shared" si="373"/>
        <v>2335</v>
      </c>
      <c r="AM296" s="177">
        <f t="shared" si="373"/>
        <v>4106</v>
      </c>
      <c r="AN296" s="123">
        <f t="shared" si="373"/>
        <v>830</v>
      </c>
      <c r="AO296" s="125">
        <f t="shared" si="373"/>
        <v>409</v>
      </c>
      <c r="AP296" s="124">
        <f t="shared" ref="AP296:AY298" si="374">SUMIF($A$9:$A$32,$AE296,L$288:L$311)</f>
        <v>1681</v>
      </c>
      <c r="AQ296" s="123">
        <f t="shared" si="374"/>
        <v>1201</v>
      </c>
      <c r="AR296" s="176">
        <f t="shared" si="374"/>
        <v>2411</v>
      </c>
      <c r="AS296" s="178">
        <f t="shared" si="374"/>
        <v>2380</v>
      </c>
      <c r="AT296" s="123">
        <f t="shared" si="374"/>
        <v>1512</v>
      </c>
      <c r="AU296" s="125">
        <f t="shared" si="374"/>
        <v>1618</v>
      </c>
      <c r="AV296" s="124">
        <f t="shared" si="374"/>
        <v>1559</v>
      </c>
      <c r="AW296" s="177">
        <f t="shared" si="374"/>
        <v>2201</v>
      </c>
      <c r="AX296" s="123">
        <f t="shared" si="374"/>
        <v>1181</v>
      </c>
      <c r="AY296" s="125">
        <f t="shared" si="374"/>
        <v>479</v>
      </c>
      <c r="AZ296" s="124">
        <f t="shared" ref="AZ296:BE298" si="375">SUMIF($A$9:$A$32,$AE296,V$288:V$311)</f>
        <v>2605</v>
      </c>
      <c r="BA296" s="177">
        <f t="shared" si="375"/>
        <v>1622</v>
      </c>
      <c r="BB296" s="123">
        <f t="shared" si="375"/>
        <v>3091</v>
      </c>
      <c r="BC296" s="125">
        <f t="shared" si="375"/>
        <v>717</v>
      </c>
      <c r="BD296" s="183">
        <f t="shared" si="375"/>
        <v>4211</v>
      </c>
      <c r="BE296" s="184">
        <f t="shared" si="375"/>
        <v>4818</v>
      </c>
      <c r="BF296" s="167">
        <f>AF296+AH296+AJ296+AL296+AN296+AP296+AR296+AT296+AV296+AX296+AZ296+BB296+BD296</f>
        <v>27246</v>
      </c>
      <c r="BG296" s="168">
        <f>AG296+AI296+AK296+AM296+AO296+AQ296+AS296+AU296+AW296+AY296+BA296+BC296+BE296</f>
        <v>26473</v>
      </c>
      <c r="BI296" s="143" t="s">
        <v>29</v>
      </c>
      <c r="BJ296" s="126">
        <f t="shared" ref="BJ296:CK296" si="376">B296/B312</f>
        <v>6.2328322429206412E-2</v>
      </c>
      <c r="BK296" s="127">
        <f t="shared" si="376"/>
        <v>3.6714845332973117E-2</v>
      </c>
      <c r="BL296" s="128">
        <f t="shared" si="376"/>
        <v>6.1900019916351322E-2</v>
      </c>
      <c r="BM296" s="129">
        <f t="shared" si="376"/>
        <v>4.3933247280103262E-2</v>
      </c>
      <c r="BN296" s="126">
        <f t="shared" si="376"/>
        <v>6.186294495844441E-2</v>
      </c>
      <c r="BO296" s="127">
        <f t="shared" si="376"/>
        <v>5.627705627705628E-2</v>
      </c>
      <c r="BP296" s="128">
        <f t="shared" si="376"/>
        <v>6.59572365169835E-2</v>
      </c>
      <c r="BQ296" s="129">
        <f t="shared" si="376"/>
        <v>5.0113681644516322E-2</v>
      </c>
      <c r="BR296" s="126">
        <f t="shared" si="376"/>
        <v>5.1834017844497947E-2</v>
      </c>
      <c r="BS296" s="127">
        <f t="shared" si="376"/>
        <v>7.8809106830122586E-2</v>
      </c>
      <c r="BT296" s="128">
        <f t="shared" si="376"/>
        <v>3.7885324339163855E-2</v>
      </c>
      <c r="BU296" s="126">
        <f t="shared" si="376"/>
        <v>7.1805034363536704E-2</v>
      </c>
      <c r="BV296" s="130">
        <f t="shared" si="376"/>
        <v>4.6360917248255237E-2</v>
      </c>
      <c r="BW296" s="131">
        <f t="shared" si="376"/>
        <v>6.1598327024379916E-2</v>
      </c>
      <c r="BX296" s="126">
        <f t="shared" si="376"/>
        <v>4.8909743306651945E-2</v>
      </c>
      <c r="BY296" s="127">
        <f t="shared" si="376"/>
        <v>5.0636899671422785E-2</v>
      </c>
      <c r="BZ296" s="128">
        <f t="shared" si="376"/>
        <v>5.9019848937291411E-2</v>
      </c>
      <c r="CA296" s="129">
        <f t="shared" si="376"/>
        <v>5.1511983271674444E-2</v>
      </c>
      <c r="CB296" s="126">
        <f t="shared" si="376"/>
        <v>4.243141898559305E-2</v>
      </c>
      <c r="CC296" s="127">
        <f t="shared" si="376"/>
        <v>5.6259462905410791E-2</v>
      </c>
      <c r="CD296" s="128">
        <f t="shared" si="376"/>
        <v>3.5097250896446809E-2</v>
      </c>
      <c r="CE296" s="129">
        <f t="shared" si="376"/>
        <v>7.0253445975989329E-2</v>
      </c>
      <c r="CF296" s="126">
        <f t="shared" si="376"/>
        <v>4.1160145409060704E-2</v>
      </c>
      <c r="CG296" s="127">
        <f t="shared" si="376"/>
        <v>4.9365389309250669E-2</v>
      </c>
      <c r="CH296" s="128">
        <f t="shared" si="376"/>
        <v>5.6028709777121467E-2</v>
      </c>
      <c r="CI296" s="126">
        <f t="shared" si="376"/>
        <v>5.0927300437424543E-2</v>
      </c>
      <c r="CJ296" s="132">
        <f t="shared" si="376"/>
        <v>5.3702314648018758E-2</v>
      </c>
      <c r="CK296" s="133">
        <f t="shared" si="376"/>
        <v>5.4266522389560014E-2</v>
      </c>
    </row>
    <row r="297" spans="1:89" x14ac:dyDescent="0.2">
      <c r="A297" s="244" t="s">
        <v>31</v>
      </c>
      <c r="B297" s="206">
        <v>3612</v>
      </c>
      <c r="C297" s="190">
        <v>1433</v>
      </c>
      <c r="D297" s="191">
        <v>1595</v>
      </c>
      <c r="E297" s="192">
        <v>980</v>
      </c>
      <c r="F297" s="189">
        <v>779</v>
      </c>
      <c r="G297" s="193">
        <v>556</v>
      </c>
      <c r="H297" s="191">
        <v>2095</v>
      </c>
      <c r="I297" s="192">
        <v>2241</v>
      </c>
      <c r="J297" s="189">
        <v>356</v>
      </c>
      <c r="K297" s="190">
        <v>469</v>
      </c>
      <c r="L297" s="191">
        <v>575</v>
      </c>
      <c r="M297" s="189">
        <v>1646</v>
      </c>
      <c r="N297" s="194">
        <v>1607</v>
      </c>
      <c r="O297" s="207">
        <v>2462</v>
      </c>
      <c r="P297" s="189">
        <v>868</v>
      </c>
      <c r="Q297" s="190">
        <v>1134</v>
      </c>
      <c r="R297" s="191">
        <v>1240</v>
      </c>
      <c r="S297" s="192">
        <v>1338</v>
      </c>
      <c r="T297" s="198">
        <v>419</v>
      </c>
      <c r="U297" s="189">
        <v>714</v>
      </c>
      <c r="V297" s="191">
        <v>1086</v>
      </c>
      <c r="W297" s="208">
        <v>2243</v>
      </c>
      <c r="X297" s="189">
        <v>1068</v>
      </c>
      <c r="Y297" s="193">
        <v>816</v>
      </c>
      <c r="Z297" s="191">
        <v>3101</v>
      </c>
      <c r="AA297" s="189">
        <v>2910</v>
      </c>
      <c r="AB297" s="169">
        <f t="shared" si="368"/>
        <v>18401</v>
      </c>
      <c r="AC297" s="170">
        <f t="shared" si="363"/>
        <v>18942</v>
      </c>
      <c r="AE297" s="250" t="str">
        <f>$AE$18</f>
        <v>18:00 - 18:59</v>
      </c>
      <c r="AF297" s="123">
        <f t="shared" si="373"/>
        <v>2671</v>
      </c>
      <c r="AG297" s="190">
        <f t="shared" si="373"/>
        <v>4720</v>
      </c>
      <c r="AH297" s="191">
        <f t="shared" si="373"/>
        <v>1891</v>
      </c>
      <c r="AI297" s="192">
        <f t="shared" si="373"/>
        <v>2170</v>
      </c>
      <c r="AJ297" s="189">
        <f t="shared" si="373"/>
        <v>943</v>
      </c>
      <c r="AK297" s="193">
        <f t="shared" si="373"/>
        <v>666</v>
      </c>
      <c r="AL297" s="191">
        <f t="shared" si="373"/>
        <v>2370</v>
      </c>
      <c r="AM297" s="192">
        <f t="shared" si="373"/>
        <v>4730</v>
      </c>
      <c r="AN297" s="189">
        <f t="shared" si="373"/>
        <v>792</v>
      </c>
      <c r="AO297" s="193">
        <f t="shared" si="373"/>
        <v>309</v>
      </c>
      <c r="AP297" s="191">
        <f t="shared" si="374"/>
        <v>1766</v>
      </c>
      <c r="AQ297" s="189">
        <f t="shared" si="374"/>
        <v>1011</v>
      </c>
      <c r="AR297" s="194">
        <f t="shared" si="374"/>
        <v>2714</v>
      </c>
      <c r="AS297" s="195">
        <f t="shared" si="374"/>
        <v>2239</v>
      </c>
      <c r="AT297" s="189">
        <f t="shared" si="374"/>
        <v>1336</v>
      </c>
      <c r="AU297" s="193">
        <f t="shared" si="374"/>
        <v>1731</v>
      </c>
      <c r="AV297" s="191">
        <f t="shared" si="374"/>
        <v>1590</v>
      </c>
      <c r="AW297" s="192">
        <f t="shared" si="374"/>
        <v>2063</v>
      </c>
      <c r="AX297" s="189">
        <f t="shared" si="374"/>
        <v>1190</v>
      </c>
      <c r="AY297" s="193">
        <f t="shared" si="374"/>
        <v>479</v>
      </c>
      <c r="AZ297" s="191">
        <f t="shared" si="375"/>
        <v>2724</v>
      </c>
      <c r="BA297" s="192">
        <f t="shared" si="375"/>
        <v>1611</v>
      </c>
      <c r="BB297" s="189">
        <f t="shared" si="375"/>
        <v>2728</v>
      </c>
      <c r="BC297" s="193">
        <f t="shared" si="375"/>
        <v>942</v>
      </c>
      <c r="BD297" s="191">
        <f t="shared" si="375"/>
        <v>3972</v>
      </c>
      <c r="BE297" s="189">
        <f t="shared" si="375"/>
        <v>4360</v>
      </c>
      <c r="BF297" s="169">
        <f>SUM(AF297,AH297,AJ297,AL297,AN297,AP297,AR297,AT297,AV297,AX297,AZ297,BB297,BD297)</f>
        <v>26687</v>
      </c>
      <c r="BG297" s="170">
        <f>SUM(AG297,AI297,AK297,AM297,AO297,AQ297,AS297,AU297,AW297,AY297,BA297,BC297,BE297)</f>
        <v>27031</v>
      </c>
      <c r="BI297" s="134" t="s">
        <v>31</v>
      </c>
      <c r="BJ297" s="126">
        <f t="shared" ref="BJ297:CK297" si="377">B297/B312</f>
        <v>6.0130849523048494E-2</v>
      </c>
      <c r="BK297" s="127">
        <f t="shared" si="377"/>
        <v>3.8714034850736191E-2</v>
      </c>
      <c r="BL297" s="128">
        <f t="shared" si="377"/>
        <v>6.3533160724955184E-2</v>
      </c>
      <c r="BM297" s="129">
        <f t="shared" si="377"/>
        <v>4.5177945786465057E-2</v>
      </c>
      <c r="BN297" s="126">
        <f t="shared" si="377"/>
        <v>6.1078877214991376E-2</v>
      </c>
      <c r="BO297" s="127">
        <f t="shared" si="377"/>
        <v>6.3340168603326502E-2</v>
      </c>
      <c r="BP297" s="128">
        <f t="shared" si="377"/>
        <v>6.9021184067472735E-2</v>
      </c>
      <c r="BQ297" s="129">
        <f t="shared" si="377"/>
        <v>5.2527951620842415E-2</v>
      </c>
      <c r="BR297" s="126">
        <f t="shared" si="377"/>
        <v>5.0417787848746634E-2</v>
      </c>
      <c r="BS297" s="127">
        <f t="shared" si="377"/>
        <v>5.4757734967892588E-2</v>
      </c>
      <c r="BT297" s="128">
        <f t="shared" si="377"/>
        <v>4.5101576594242687E-2</v>
      </c>
      <c r="BU297" s="126">
        <f t="shared" si="377"/>
        <v>6.9401694986718387E-2</v>
      </c>
      <c r="BV297" s="130">
        <f t="shared" si="377"/>
        <v>5.7221193562170633E-2</v>
      </c>
      <c r="BW297" s="131">
        <f t="shared" si="377"/>
        <v>6.5171930010323745E-2</v>
      </c>
      <c r="BX297" s="126">
        <f t="shared" si="377"/>
        <v>4.7916091636765114E-2</v>
      </c>
      <c r="BY297" s="127">
        <f t="shared" si="377"/>
        <v>5.1041994868794169E-2</v>
      </c>
      <c r="BZ297" s="128">
        <f t="shared" si="377"/>
        <v>5.4452836817143864E-2</v>
      </c>
      <c r="CA297" s="129">
        <f t="shared" si="377"/>
        <v>5.3804085571819205E-2</v>
      </c>
      <c r="CB297" s="126">
        <f t="shared" si="377"/>
        <v>4.1345964081310443E-2</v>
      </c>
      <c r="CC297" s="127">
        <f t="shared" si="377"/>
        <v>5.6896963901506094E-2</v>
      </c>
      <c r="CD297" s="128">
        <f t="shared" si="377"/>
        <v>3.9334999456698903E-2</v>
      </c>
      <c r="CE297" s="129">
        <f t="shared" si="377"/>
        <v>7.1238010544368929E-2</v>
      </c>
      <c r="CF297" s="126">
        <f t="shared" si="377"/>
        <v>4.174647226673963E-2</v>
      </c>
      <c r="CG297" s="127">
        <f t="shared" si="377"/>
        <v>4.9792531120331947E-2</v>
      </c>
      <c r="CH297" s="128">
        <f t="shared" si="377"/>
        <v>5.3247020845496068E-2</v>
      </c>
      <c r="CI297" s="126">
        <f t="shared" si="377"/>
        <v>5.7597529837895609E-2</v>
      </c>
      <c r="CJ297" s="132">
        <f t="shared" si="377"/>
        <v>5.4340186518459892E-2</v>
      </c>
      <c r="CK297" s="133">
        <f t="shared" si="377"/>
        <v>5.6001986766714563E-2</v>
      </c>
    </row>
    <row r="298" spans="1:89" ht="13.5" thickBot="1" x14ac:dyDescent="0.25">
      <c r="A298" s="245" t="s">
        <v>33</v>
      </c>
      <c r="B298" s="203">
        <v>3370</v>
      </c>
      <c r="C298" s="197">
        <v>1556</v>
      </c>
      <c r="D298" s="198">
        <v>1397</v>
      </c>
      <c r="E298" s="199">
        <v>888</v>
      </c>
      <c r="F298" s="196">
        <v>705</v>
      </c>
      <c r="G298" s="200">
        <v>462</v>
      </c>
      <c r="H298" s="198">
        <v>2012</v>
      </c>
      <c r="I298" s="199">
        <v>2041</v>
      </c>
      <c r="J298" s="196">
        <v>360</v>
      </c>
      <c r="K298" s="197">
        <v>484</v>
      </c>
      <c r="L298" s="198">
        <v>607</v>
      </c>
      <c r="M298" s="196">
        <v>1549</v>
      </c>
      <c r="N298" s="201">
        <v>1415</v>
      </c>
      <c r="O298" s="204">
        <v>2058</v>
      </c>
      <c r="P298" s="196">
        <v>887</v>
      </c>
      <c r="Q298" s="197">
        <v>1092</v>
      </c>
      <c r="R298" s="198">
        <v>1223</v>
      </c>
      <c r="S298" s="199">
        <v>1240</v>
      </c>
      <c r="T298" s="196">
        <v>466</v>
      </c>
      <c r="U298" s="200">
        <v>571</v>
      </c>
      <c r="V298" s="198">
        <v>1119</v>
      </c>
      <c r="W298" s="205">
        <v>1930</v>
      </c>
      <c r="X298" s="196">
        <v>1083</v>
      </c>
      <c r="Y298" s="200">
        <v>826</v>
      </c>
      <c r="Z298" s="198">
        <v>3252</v>
      </c>
      <c r="AA298" s="196">
        <v>2563</v>
      </c>
      <c r="AB298" s="169">
        <f t="shared" si="368"/>
        <v>17896</v>
      </c>
      <c r="AC298" s="170">
        <f t="shared" si="363"/>
        <v>17260</v>
      </c>
      <c r="AE298" s="249" t="str">
        <f>$AE$19</f>
        <v>19:00 - 19:59</v>
      </c>
      <c r="AF298" s="123">
        <f t="shared" si="373"/>
        <v>2624</v>
      </c>
      <c r="AG298" s="197">
        <f t="shared" si="373"/>
        <v>3670</v>
      </c>
      <c r="AH298" s="198">
        <f t="shared" si="373"/>
        <v>1346</v>
      </c>
      <c r="AI298" s="199">
        <f t="shared" si="373"/>
        <v>1646</v>
      </c>
      <c r="AJ298" s="196">
        <f t="shared" si="373"/>
        <v>767</v>
      </c>
      <c r="AK298" s="200">
        <f t="shared" si="373"/>
        <v>560</v>
      </c>
      <c r="AL298" s="198">
        <f t="shared" si="373"/>
        <v>1996</v>
      </c>
      <c r="AM298" s="199">
        <f t="shared" si="373"/>
        <v>3297</v>
      </c>
      <c r="AN298" s="196">
        <f t="shared" si="373"/>
        <v>488</v>
      </c>
      <c r="AO298" s="200">
        <f t="shared" si="373"/>
        <v>234</v>
      </c>
      <c r="AP298" s="198">
        <f t="shared" si="374"/>
        <v>1166</v>
      </c>
      <c r="AQ298" s="196">
        <f t="shared" si="374"/>
        <v>903</v>
      </c>
      <c r="AR298" s="201">
        <f t="shared" si="374"/>
        <v>2055</v>
      </c>
      <c r="AS298" s="202">
        <f t="shared" si="374"/>
        <v>1990</v>
      </c>
      <c r="AT298" s="196">
        <f t="shared" si="374"/>
        <v>1133</v>
      </c>
      <c r="AU298" s="200">
        <f t="shared" si="374"/>
        <v>1668</v>
      </c>
      <c r="AV298" s="198">
        <f t="shared" si="374"/>
        <v>1233</v>
      </c>
      <c r="AW298" s="199">
        <f t="shared" si="374"/>
        <v>1978</v>
      </c>
      <c r="AX298" s="196">
        <f t="shared" si="374"/>
        <v>895</v>
      </c>
      <c r="AY298" s="200">
        <f t="shared" si="374"/>
        <v>467</v>
      </c>
      <c r="AZ298" s="198">
        <f t="shared" si="375"/>
        <v>2722</v>
      </c>
      <c r="BA298" s="199">
        <f t="shared" si="375"/>
        <v>1703</v>
      </c>
      <c r="BB298" s="196">
        <f t="shared" si="375"/>
        <v>2137</v>
      </c>
      <c r="BC298" s="200">
        <f t="shared" si="375"/>
        <v>903</v>
      </c>
      <c r="BD298" s="198">
        <f t="shared" si="375"/>
        <v>3277</v>
      </c>
      <c r="BE298" s="196">
        <f t="shared" si="375"/>
        <v>4886</v>
      </c>
      <c r="BF298" s="169">
        <f>SUM(AF298,AH298,AJ298,AL298,AN298,AP298,AR298,AT298,AV298,AX298,AZ298,BB298,BD298)</f>
        <v>21839</v>
      </c>
      <c r="BG298" s="170">
        <f>SUM(AG298,AI298,AK298,AM298,AO298,AQ298,AS298,AU298,AW298,AY298,BA298,BC298,BE298)</f>
        <v>23905</v>
      </c>
      <c r="BI298" s="143" t="s">
        <v>33</v>
      </c>
      <c r="BJ298" s="126">
        <f t="shared" ref="BJ298:CK298" si="378">B298/B312</f>
        <v>5.6102149195092307E-2</v>
      </c>
      <c r="BK298" s="127">
        <f t="shared" si="378"/>
        <v>4.2037012022153181E-2</v>
      </c>
      <c r="BL298" s="128">
        <f t="shared" si="378"/>
        <v>5.564628560047799E-2</v>
      </c>
      <c r="BM298" s="129">
        <f t="shared" si="378"/>
        <v>4.0936750875898952E-2</v>
      </c>
      <c r="BN298" s="126">
        <f t="shared" si="378"/>
        <v>5.5276775913438922E-2</v>
      </c>
      <c r="BO298" s="127">
        <f t="shared" si="378"/>
        <v>5.2631578947368418E-2</v>
      </c>
      <c r="BP298" s="128">
        <f t="shared" si="378"/>
        <v>6.6286693242842559E-2</v>
      </c>
      <c r="BQ298" s="129">
        <f t="shared" si="378"/>
        <v>4.7840048754189811E-2</v>
      </c>
      <c r="BR298" s="126">
        <f t="shared" si="378"/>
        <v>5.0984279847047162E-2</v>
      </c>
      <c r="BS298" s="127">
        <f t="shared" si="378"/>
        <v>5.6509048453006423E-2</v>
      </c>
      <c r="BT298" s="128">
        <f t="shared" si="378"/>
        <v>4.7611577378617931E-2</v>
      </c>
      <c r="BU298" s="126">
        <f t="shared" si="378"/>
        <v>6.5311801661255636E-2</v>
      </c>
      <c r="BV298" s="130">
        <f t="shared" si="378"/>
        <v>5.0384560603902576E-2</v>
      </c>
      <c r="BW298" s="131">
        <f t="shared" si="378"/>
        <v>5.4477592185721471E-2</v>
      </c>
      <c r="BX298" s="126">
        <f t="shared" si="378"/>
        <v>4.8964946177201214E-2</v>
      </c>
      <c r="BY298" s="127">
        <f t="shared" si="378"/>
        <v>4.9151550614394385E-2</v>
      </c>
      <c r="BZ298" s="128">
        <f t="shared" si="378"/>
        <v>5.3706305989812048E-2</v>
      </c>
      <c r="CA298" s="129">
        <f t="shared" si="378"/>
        <v>4.9863278108412415E-2</v>
      </c>
      <c r="CB298" s="126">
        <f t="shared" si="378"/>
        <v>4.5983816854154334E-2</v>
      </c>
      <c r="CC298" s="127">
        <f t="shared" si="378"/>
        <v>4.5501633596302493E-2</v>
      </c>
      <c r="CD298" s="128">
        <f t="shared" si="378"/>
        <v>4.0530261871128979E-2</v>
      </c>
      <c r="CE298" s="129">
        <f t="shared" si="378"/>
        <v>6.1297084418471703E-2</v>
      </c>
      <c r="CF298" s="126">
        <f t="shared" si="378"/>
        <v>4.2332799124418556E-2</v>
      </c>
      <c r="CG298" s="127">
        <f t="shared" si="378"/>
        <v>5.0402733707590922E-2</v>
      </c>
      <c r="CH298" s="128">
        <f t="shared" si="378"/>
        <v>5.5839829664480235E-2</v>
      </c>
      <c r="CI298" s="126">
        <f t="shared" si="378"/>
        <v>5.0729370781624213E-2</v>
      </c>
      <c r="CJ298" s="132">
        <f t="shared" si="378"/>
        <v>5.2848865710252609E-2</v>
      </c>
      <c r="CK298" s="133">
        <f t="shared" si="378"/>
        <v>5.1029156984135432E-2</v>
      </c>
    </row>
    <row r="299" spans="1:89" ht="14.25" thickTop="1" thickBot="1" x14ac:dyDescent="0.25">
      <c r="A299" s="244" t="s">
        <v>35</v>
      </c>
      <c r="B299" s="206">
        <v>2587</v>
      </c>
      <c r="C299" s="190">
        <v>1649</v>
      </c>
      <c r="D299" s="191">
        <v>1274</v>
      </c>
      <c r="E299" s="192">
        <v>1035</v>
      </c>
      <c r="F299" s="189">
        <v>687</v>
      </c>
      <c r="G299" s="193">
        <v>478</v>
      </c>
      <c r="H299" s="191">
        <v>1991</v>
      </c>
      <c r="I299" s="192">
        <v>2273</v>
      </c>
      <c r="J299" s="189">
        <v>416</v>
      </c>
      <c r="K299" s="190">
        <v>457</v>
      </c>
      <c r="L299" s="191">
        <v>740</v>
      </c>
      <c r="M299" s="189">
        <v>1180</v>
      </c>
      <c r="N299" s="194">
        <v>1500</v>
      </c>
      <c r="O299" s="207">
        <v>2071</v>
      </c>
      <c r="P299" s="189">
        <v>919</v>
      </c>
      <c r="Q299" s="190">
        <v>1239</v>
      </c>
      <c r="R299" s="191">
        <v>1247</v>
      </c>
      <c r="S299" s="192">
        <v>1578</v>
      </c>
      <c r="T299" s="189">
        <v>628</v>
      </c>
      <c r="U299" s="193">
        <v>654</v>
      </c>
      <c r="V299" s="191">
        <v>1468</v>
      </c>
      <c r="W299" s="208">
        <v>1943</v>
      </c>
      <c r="X299" s="189">
        <v>1237</v>
      </c>
      <c r="Y299" s="193">
        <v>770</v>
      </c>
      <c r="Z299" s="191">
        <v>3324</v>
      </c>
      <c r="AA299" s="189">
        <v>2952</v>
      </c>
      <c r="AB299" s="169">
        <f t="shared" si="368"/>
        <v>18018</v>
      </c>
      <c r="AC299" s="170">
        <f t="shared" si="363"/>
        <v>18279</v>
      </c>
      <c r="AE299" s="299" t="s">
        <v>26</v>
      </c>
      <c r="AF299" s="18">
        <f t="shared" ref="AF299:BG299" si="379">SUM(AF296:AF298)</f>
        <v>7918</v>
      </c>
      <c r="AG299" s="19">
        <f t="shared" si="379"/>
        <v>12881</v>
      </c>
      <c r="AH299" s="18">
        <f t="shared" si="379"/>
        <v>5226</v>
      </c>
      <c r="AI299" s="19">
        <f t="shared" si="379"/>
        <v>5595</v>
      </c>
      <c r="AJ299" s="18">
        <f t="shared" si="379"/>
        <v>2928</v>
      </c>
      <c r="AK299" s="19">
        <f t="shared" si="379"/>
        <v>1878</v>
      </c>
      <c r="AL299" s="18">
        <f t="shared" si="379"/>
        <v>6701</v>
      </c>
      <c r="AM299" s="19">
        <f t="shared" si="379"/>
        <v>12133</v>
      </c>
      <c r="AN299" s="18">
        <f t="shared" si="379"/>
        <v>2110</v>
      </c>
      <c r="AO299" s="19">
        <f t="shared" si="379"/>
        <v>952</v>
      </c>
      <c r="AP299" s="18">
        <f t="shared" si="379"/>
        <v>4613</v>
      </c>
      <c r="AQ299" s="19">
        <f t="shared" si="379"/>
        <v>3115</v>
      </c>
      <c r="AR299" s="18">
        <f t="shared" si="379"/>
        <v>7180</v>
      </c>
      <c r="AS299" s="19">
        <f t="shared" si="379"/>
        <v>6609</v>
      </c>
      <c r="AT299" s="18">
        <f t="shared" si="379"/>
        <v>3981</v>
      </c>
      <c r="AU299" s="19">
        <f t="shared" si="379"/>
        <v>5017</v>
      </c>
      <c r="AV299" s="18">
        <f t="shared" si="379"/>
        <v>4382</v>
      </c>
      <c r="AW299" s="19">
        <f t="shared" si="379"/>
        <v>6242</v>
      </c>
      <c r="AX299" s="18">
        <f t="shared" si="379"/>
        <v>3266</v>
      </c>
      <c r="AY299" s="19">
        <f t="shared" si="379"/>
        <v>1425</v>
      </c>
      <c r="AZ299" s="18">
        <f t="shared" si="379"/>
        <v>8051</v>
      </c>
      <c r="BA299" s="19">
        <f t="shared" si="379"/>
        <v>4936</v>
      </c>
      <c r="BB299" s="18">
        <f t="shared" si="379"/>
        <v>7956</v>
      </c>
      <c r="BC299" s="19">
        <f t="shared" si="379"/>
        <v>2562</v>
      </c>
      <c r="BD299" s="18">
        <f t="shared" si="379"/>
        <v>11460</v>
      </c>
      <c r="BE299" s="19">
        <f t="shared" si="379"/>
        <v>14064</v>
      </c>
      <c r="BF299" s="171">
        <f t="shared" si="379"/>
        <v>75772</v>
      </c>
      <c r="BG299" s="172">
        <f t="shared" si="379"/>
        <v>77409</v>
      </c>
      <c r="BI299" s="134" t="s">
        <v>35</v>
      </c>
      <c r="BJ299" s="126">
        <f t="shared" ref="BJ299:CK299" si="380">B299/B312</f>
        <v>4.3067139456291932E-2</v>
      </c>
      <c r="BK299" s="127">
        <f t="shared" si="380"/>
        <v>4.4549506956639201E-2</v>
      </c>
      <c r="BL299" s="128">
        <f t="shared" si="380"/>
        <v>5.0746863174666403E-2</v>
      </c>
      <c r="BM299" s="129">
        <f t="shared" si="380"/>
        <v>4.7713442743868704E-2</v>
      </c>
      <c r="BN299" s="126">
        <f t="shared" si="380"/>
        <v>5.3865453975223458E-2</v>
      </c>
      <c r="BO299" s="127">
        <f t="shared" si="380"/>
        <v>5.4454317612212352E-2</v>
      </c>
      <c r="BP299" s="128">
        <f t="shared" si="380"/>
        <v>6.5594834118538531E-2</v>
      </c>
      <c r="BQ299" s="129">
        <f t="shared" si="380"/>
        <v>5.3278016079506829E-2</v>
      </c>
      <c r="BR299" s="126">
        <f t="shared" si="380"/>
        <v>5.8915167823254497E-2</v>
      </c>
      <c r="BS299" s="127">
        <f t="shared" si="380"/>
        <v>5.3356684179801515E-2</v>
      </c>
      <c r="BT299" s="128">
        <f t="shared" si="380"/>
        <v>5.8043768138677544E-2</v>
      </c>
      <c r="BU299" s="126">
        <f t="shared" si="380"/>
        <v>4.9753341485010753E-2</v>
      </c>
      <c r="BV299" s="130">
        <f t="shared" si="380"/>
        <v>5.3411194986469165E-2</v>
      </c>
      <c r="BW299" s="131">
        <f t="shared" si="380"/>
        <v>5.4821716917701248E-2</v>
      </c>
      <c r="BX299" s="126">
        <f t="shared" si="380"/>
        <v>5.0731438034777809E-2</v>
      </c>
      <c r="BY299" s="127">
        <f t="shared" si="380"/>
        <v>5.5768105504793629E-2</v>
      </c>
      <c r="BZ299" s="128">
        <f t="shared" si="380"/>
        <v>5.4760231863692256E-2</v>
      </c>
      <c r="CA299" s="129">
        <f t="shared" si="380"/>
        <v>6.3455042625060312E-2</v>
      </c>
      <c r="CB299" s="126">
        <f t="shared" si="380"/>
        <v>6.1969607262680089E-2</v>
      </c>
      <c r="CC299" s="127">
        <f t="shared" si="380"/>
        <v>5.2115706430791296E-2</v>
      </c>
      <c r="CD299" s="128">
        <f t="shared" si="380"/>
        <v>5.3171067405556161E-2</v>
      </c>
      <c r="CE299" s="129">
        <f t="shared" si="380"/>
        <v>6.170996633424379E-2</v>
      </c>
      <c r="CF299" s="126">
        <f t="shared" si="380"/>
        <v>4.8352421529922217E-2</v>
      </c>
      <c r="CG299" s="127">
        <f t="shared" si="380"/>
        <v>4.6985599218940688E-2</v>
      </c>
      <c r="CH299" s="128">
        <f t="shared" si="380"/>
        <v>5.7076135856313749E-2</v>
      </c>
      <c r="CI299" s="126">
        <f t="shared" si="380"/>
        <v>5.842883439225699E-2</v>
      </c>
      <c r="CJ299" s="132">
        <f t="shared" si="380"/>
        <v>5.3209145192631396E-2</v>
      </c>
      <c r="CK299" s="133">
        <f t="shared" si="380"/>
        <v>5.4041828534936935E-2</v>
      </c>
    </row>
    <row r="300" spans="1:89" ht="13.5" thickTop="1" x14ac:dyDescent="0.2">
      <c r="A300" s="245" t="s">
        <v>36</v>
      </c>
      <c r="B300" s="203">
        <v>2233</v>
      </c>
      <c r="C300" s="197">
        <v>2255</v>
      </c>
      <c r="D300" s="198">
        <v>1187</v>
      </c>
      <c r="E300" s="199">
        <v>1181</v>
      </c>
      <c r="F300" s="196">
        <v>714</v>
      </c>
      <c r="G300" s="200">
        <v>480</v>
      </c>
      <c r="H300" s="198">
        <v>2081</v>
      </c>
      <c r="I300" s="199">
        <v>3071</v>
      </c>
      <c r="J300" s="196">
        <v>489</v>
      </c>
      <c r="K300" s="197">
        <v>402</v>
      </c>
      <c r="L300" s="198">
        <v>962</v>
      </c>
      <c r="M300" s="196">
        <v>1190</v>
      </c>
      <c r="N300" s="201">
        <v>1803</v>
      </c>
      <c r="O300" s="204">
        <v>1824</v>
      </c>
      <c r="P300" s="196">
        <v>1029</v>
      </c>
      <c r="Q300" s="197">
        <v>1024</v>
      </c>
      <c r="R300" s="198">
        <v>1346</v>
      </c>
      <c r="S300" s="199">
        <v>1519</v>
      </c>
      <c r="T300" s="196">
        <v>781</v>
      </c>
      <c r="U300" s="200">
        <v>495</v>
      </c>
      <c r="V300" s="198">
        <v>2034</v>
      </c>
      <c r="W300" s="205">
        <v>1212</v>
      </c>
      <c r="X300" s="196">
        <v>1582</v>
      </c>
      <c r="Y300" s="200">
        <v>520</v>
      </c>
      <c r="Z300" s="198">
        <v>3389</v>
      </c>
      <c r="AA300" s="196">
        <v>3338</v>
      </c>
      <c r="AB300" s="169">
        <f t="shared" si="368"/>
        <v>19630</v>
      </c>
      <c r="AC300" s="170">
        <f t="shared" si="363"/>
        <v>18511</v>
      </c>
      <c r="BI300" s="143" t="s">
        <v>36</v>
      </c>
      <c r="BJ300" s="126">
        <f t="shared" ref="BJ300:CK300" si="381">B300/B312</f>
        <v>3.7173916662504788E-2</v>
      </c>
      <c r="BK300" s="127">
        <f t="shared" si="381"/>
        <v>6.0921248142644872E-2</v>
      </c>
      <c r="BL300" s="128">
        <f t="shared" si="381"/>
        <v>4.7281418044214298E-2</v>
      </c>
      <c r="BM300" s="129">
        <f t="shared" si="381"/>
        <v>5.44440346671584E-2</v>
      </c>
      <c r="BN300" s="126">
        <f t="shared" si="381"/>
        <v>5.598243688254665E-2</v>
      </c>
      <c r="BO300" s="127">
        <f t="shared" si="381"/>
        <v>5.4682159945317839E-2</v>
      </c>
      <c r="BP300" s="128">
        <f t="shared" si="381"/>
        <v>6.8559944651270049E-2</v>
      </c>
      <c r="BQ300" s="129">
        <f t="shared" si="381"/>
        <v>7.198274851745072E-2</v>
      </c>
      <c r="BR300" s="126">
        <f t="shared" si="381"/>
        <v>6.9253646792239054E-2</v>
      </c>
      <c r="BS300" s="127">
        <f t="shared" si="381"/>
        <v>4.6935201401050786E-2</v>
      </c>
      <c r="BT300" s="128">
        <f t="shared" si="381"/>
        <v>7.5456898580280804E-2</v>
      </c>
      <c r="BU300" s="126">
        <f t="shared" si="381"/>
        <v>5.0174979972171858E-2</v>
      </c>
      <c r="BV300" s="130">
        <f t="shared" si="381"/>
        <v>6.4200256373735928E-2</v>
      </c>
      <c r="BW300" s="131">
        <f t="shared" si="381"/>
        <v>4.8283347010085499E-2</v>
      </c>
      <c r="BX300" s="126">
        <f t="shared" si="381"/>
        <v>5.6803753795197351E-2</v>
      </c>
      <c r="BY300" s="127">
        <f t="shared" si="381"/>
        <v>4.6090831345366158E-2</v>
      </c>
      <c r="BZ300" s="128">
        <f t="shared" si="381"/>
        <v>5.9107676093448094E-2</v>
      </c>
      <c r="CA300" s="129">
        <f t="shared" si="381"/>
        <v>6.1082515682805212E-2</v>
      </c>
      <c r="CB300" s="126">
        <f t="shared" si="381"/>
        <v>7.7067298204065521E-2</v>
      </c>
      <c r="CC300" s="127">
        <f t="shared" si="381"/>
        <v>3.9445374133397083E-2</v>
      </c>
      <c r="CD300" s="128">
        <f t="shared" si="381"/>
        <v>7.3671628816690204E-2</v>
      </c>
      <c r="CE300" s="129">
        <f t="shared" si="381"/>
        <v>3.8493298608905546E-2</v>
      </c>
      <c r="CF300" s="126">
        <f t="shared" si="381"/>
        <v>6.1837939256537543E-2</v>
      </c>
      <c r="CG300" s="127">
        <f t="shared" si="381"/>
        <v>3.1730534537466437E-2</v>
      </c>
      <c r="CH300" s="128">
        <f t="shared" si="381"/>
        <v>5.819224561283011E-2</v>
      </c>
      <c r="CI300" s="126">
        <f t="shared" si="381"/>
        <v>6.6068919106149676E-2</v>
      </c>
      <c r="CJ300" s="132">
        <f t="shared" si="381"/>
        <v>5.7969559336849504E-2</v>
      </c>
      <c r="CK300" s="133">
        <f t="shared" si="381"/>
        <v>5.4727736091154749E-2</v>
      </c>
    </row>
    <row r="301" spans="1:89" x14ac:dyDescent="0.2">
      <c r="A301" s="244" t="s">
        <v>37</v>
      </c>
      <c r="B301" s="206">
        <v>2230</v>
      </c>
      <c r="C301" s="190">
        <v>2714</v>
      </c>
      <c r="D301" s="191">
        <v>1459</v>
      </c>
      <c r="E301" s="192">
        <v>1570</v>
      </c>
      <c r="F301" s="189">
        <v>960</v>
      </c>
      <c r="G301" s="193">
        <v>504</v>
      </c>
      <c r="H301" s="191">
        <v>2149</v>
      </c>
      <c r="I301" s="192">
        <v>3014</v>
      </c>
      <c r="J301" s="189">
        <v>615</v>
      </c>
      <c r="K301" s="190">
        <v>347</v>
      </c>
      <c r="L301" s="191">
        <v>1141</v>
      </c>
      <c r="M301" s="189">
        <v>967</v>
      </c>
      <c r="N301" s="194">
        <v>2153</v>
      </c>
      <c r="O301" s="207">
        <v>1975</v>
      </c>
      <c r="P301" s="189">
        <v>1219</v>
      </c>
      <c r="Q301" s="190">
        <v>1257</v>
      </c>
      <c r="R301" s="191">
        <v>1467</v>
      </c>
      <c r="S301" s="192">
        <v>1540</v>
      </c>
      <c r="T301" s="189">
        <v>1025</v>
      </c>
      <c r="U301" s="193">
        <v>369</v>
      </c>
      <c r="V301" s="191">
        <v>2673</v>
      </c>
      <c r="W301" s="208">
        <v>1428</v>
      </c>
      <c r="X301" s="189">
        <v>2254</v>
      </c>
      <c r="Y301" s="193">
        <v>729</v>
      </c>
      <c r="Z301" s="191">
        <v>4215</v>
      </c>
      <c r="AA301" s="189">
        <v>3447</v>
      </c>
      <c r="AB301" s="169">
        <f t="shared" si="368"/>
        <v>23560</v>
      </c>
      <c r="AC301" s="170">
        <f t="shared" si="363"/>
        <v>19861</v>
      </c>
      <c r="BI301" s="134" t="s">
        <v>37</v>
      </c>
      <c r="BJ301" s="126">
        <f t="shared" ref="BJ301:CK301" si="382">B301/B312</f>
        <v>3.7123974096455743E-2</v>
      </c>
      <c r="BK301" s="127">
        <f t="shared" si="382"/>
        <v>7.3321626367688769E-2</v>
      </c>
      <c r="BL301" s="128">
        <f t="shared" si="382"/>
        <v>5.8115913164708224E-2</v>
      </c>
      <c r="BM301" s="129">
        <f t="shared" si="382"/>
        <v>7.2376913147704225E-2</v>
      </c>
      <c r="BN301" s="126">
        <f t="shared" si="382"/>
        <v>7.5270503371491299E-2</v>
      </c>
      <c r="BO301" s="127">
        <f t="shared" si="382"/>
        <v>5.7416267942583733E-2</v>
      </c>
      <c r="BP301" s="128">
        <f t="shared" si="382"/>
        <v>7.0800250387111657E-2</v>
      </c>
      <c r="BQ301" s="129">
        <f t="shared" si="382"/>
        <v>7.0646696200454731E-2</v>
      </c>
      <c r="BR301" s="126">
        <f t="shared" si="382"/>
        <v>8.7098144738705571E-2</v>
      </c>
      <c r="BS301" s="127">
        <f t="shared" si="382"/>
        <v>4.0513718622300056E-2</v>
      </c>
      <c r="BT301" s="128">
        <f t="shared" si="382"/>
        <v>8.9497215467879837E-2</v>
      </c>
      <c r="BU301" s="126">
        <f t="shared" si="382"/>
        <v>4.077244170847915E-2</v>
      </c>
      <c r="BV301" s="130">
        <f t="shared" si="382"/>
        <v>7.666286853724541E-2</v>
      </c>
      <c r="BW301" s="131">
        <f t="shared" si="382"/>
        <v>5.2280488127696749E-2</v>
      </c>
      <c r="BX301" s="126">
        <f t="shared" si="382"/>
        <v>6.7292299199558384E-2</v>
      </c>
      <c r="BY301" s="127">
        <f t="shared" si="382"/>
        <v>5.657829589953639E-2</v>
      </c>
      <c r="BZ301" s="128">
        <f t="shared" si="382"/>
        <v>6.4421219040927458E-2</v>
      </c>
      <c r="CA301" s="129">
        <f t="shared" si="382"/>
        <v>6.192697442496381E-2</v>
      </c>
      <c r="CB301" s="126">
        <f t="shared" si="382"/>
        <v>0.1011446615354253</v>
      </c>
      <c r="CC301" s="127">
        <f t="shared" si="382"/>
        <v>2.9404733444896008E-2</v>
      </c>
      <c r="CD301" s="128">
        <f t="shared" si="382"/>
        <v>9.6816255568836246E-2</v>
      </c>
      <c r="CE301" s="129">
        <f t="shared" si="382"/>
        <v>4.535349044019564E-2</v>
      </c>
      <c r="CF301" s="126">
        <f t="shared" si="382"/>
        <v>8.8105382480553496E-2</v>
      </c>
      <c r="CG301" s="127">
        <f t="shared" si="382"/>
        <v>4.4483768611178913E-2</v>
      </c>
      <c r="CH301" s="128">
        <f t="shared" si="382"/>
        <v>7.2375424980253442E-2</v>
      </c>
      <c r="CI301" s="126">
        <f t="shared" si="382"/>
        <v>6.8226352354373257E-2</v>
      </c>
      <c r="CJ301" s="132">
        <f t="shared" si="382"/>
        <v>6.9575283646264613E-2</v>
      </c>
      <c r="CK301" s="133">
        <f t="shared" si="382"/>
        <v>5.8719008508801497E-2</v>
      </c>
    </row>
    <row r="302" spans="1:89" x14ac:dyDescent="0.2">
      <c r="A302" s="245" t="s">
        <v>30</v>
      </c>
      <c r="B302" s="203">
        <v>2623</v>
      </c>
      <c r="C302" s="197">
        <v>4491</v>
      </c>
      <c r="D302" s="198">
        <v>1989</v>
      </c>
      <c r="E302" s="199">
        <v>1779</v>
      </c>
      <c r="F302" s="196">
        <v>1218</v>
      </c>
      <c r="G302" s="200">
        <v>652</v>
      </c>
      <c r="H302" s="198">
        <v>2335</v>
      </c>
      <c r="I302" s="199">
        <v>4106</v>
      </c>
      <c r="J302" s="196">
        <v>830</v>
      </c>
      <c r="K302" s="197">
        <v>409</v>
      </c>
      <c r="L302" s="198">
        <v>1681</v>
      </c>
      <c r="M302" s="196">
        <v>1201</v>
      </c>
      <c r="N302" s="201">
        <v>2411</v>
      </c>
      <c r="O302" s="204">
        <v>2380</v>
      </c>
      <c r="P302" s="196">
        <v>1512</v>
      </c>
      <c r="Q302" s="197">
        <v>1618</v>
      </c>
      <c r="R302" s="198">
        <v>1559</v>
      </c>
      <c r="S302" s="199">
        <v>2201</v>
      </c>
      <c r="T302" s="196">
        <v>1181</v>
      </c>
      <c r="U302" s="200">
        <v>479</v>
      </c>
      <c r="V302" s="198">
        <v>2605</v>
      </c>
      <c r="W302" s="205">
        <v>1622</v>
      </c>
      <c r="X302" s="196">
        <v>3091</v>
      </c>
      <c r="Y302" s="200">
        <v>717</v>
      </c>
      <c r="Z302" s="198">
        <v>4211</v>
      </c>
      <c r="AA302" s="196">
        <v>4818</v>
      </c>
      <c r="AB302" s="169">
        <f t="shared" si="368"/>
        <v>27246</v>
      </c>
      <c r="AC302" s="170">
        <f t="shared" si="363"/>
        <v>26473</v>
      </c>
      <c r="BI302" s="143" t="s">
        <v>30</v>
      </c>
      <c r="BJ302" s="126">
        <f t="shared" ref="BJ302:CK302" si="383">B302/B312</f>
        <v>4.3666450248880453E-2</v>
      </c>
      <c r="BK302" s="127">
        <f t="shared" si="383"/>
        <v>0.12132919086856679</v>
      </c>
      <c r="BL302" s="128">
        <f t="shared" si="383"/>
        <v>7.9227245568611826E-2</v>
      </c>
      <c r="BM302" s="129">
        <f t="shared" si="383"/>
        <v>8.2011801585838096E-2</v>
      </c>
      <c r="BN302" s="126">
        <f t="shared" si="383"/>
        <v>9.5499451152579587E-2</v>
      </c>
      <c r="BO302" s="127">
        <f t="shared" si="383"/>
        <v>7.4276600592390066E-2</v>
      </c>
      <c r="BP302" s="128">
        <f t="shared" si="383"/>
        <v>7.6928145488090141E-2</v>
      </c>
      <c r="BQ302" s="129">
        <f t="shared" si="383"/>
        <v>9.6242645852377934E-2</v>
      </c>
      <c r="BR302" s="126">
        <f t="shared" si="383"/>
        <v>0.11754708964735873</v>
      </c>
      <c r="BS302" s="127">
        <f t="shared" si="383"/>
        <v>4.7752481027437246E-2</v>
      </c>
      <c r="BT302" s="128">
        <f t="shared" si="383"/>
        <v>0.1318534787042121</v>
      </c>
      <c r="BU302" s="126">
        <f t="shared" si="383"/>
        <v>5.063878230804908E-2</v>
      </c>
      <c r="BV302" s="130">
        <f t="shared" si="383"/>
        <v>8.5849594074918101E-2</v>
      </c>
      <c r="BW302" s="131">
        <f t="shared" si="383"/>
        <v>6.3001297085528235E-2</v>
      </c>
      <c r="BX302" s="126">
        <f t="shared" si="383"/>
        <v>8.3466740270494069E-2</v>
      </c>
      <c r="BY302" s="127">
        <f t="shared" si="383"/>
        <v>7.2827114371877388E-2</v>
      </c>
      <c r="BZ302" s="128">
        <f t="shared" si="383"/>
        <v>6.8461268224134897E-2</v>
      </c>
      <c r="CA302" s="129">
        <f t="shared" si="383"/>
        <v>8.850731864243204E-2</v>
      </c>
      <c r="CB302" s="126">
        <f t="shared" si="383"/>
        <v>0.11653838563252418</v>
      </c>
      <c r="CC302" s="127">
        <f t="shared" si="383"/>
        <v>3.8170372141206471E-2</v>
      </c>
      <c r="CD302" s="128">
        <f t="shared" si="383"/>
        <v>9.4353290593646999E-2</v>
      </c>
      <c r="CE302" s="129">
        <f t="shared" si="383"/>
        <v>5.1514959029409897E-2</v>
      </c>
      <c r="CF302" s="126">
        <f t="shared" si="383"/>
        <v>0.12082242113903764</v>
      </c>
      <c r="CG302" s="127">
        <f t="shared" si="383"/>
        <v>4.3751525506468145E-2</v>
      </c>
      <c r="CH302" s="128">
        <f t="shared" si="383"/>
        <v>7.2306741302929356E-2</v>
      </c>
      <c r="CI302" s="126">
        <f t="shared" si="383"/>
        <v>9.5362508164598306E-2</v>
      </c>
      <c r="CJ302" s="132">
        <f t="shared" si="383"/>
        <v>8.046044899092214E-2</v>
      </c>
      <c r="CK302" s="133">
        <f t="shared" si="383"/>
        <v>7.8267373861009112E-2</v>
      </c>
    </row>
    <row r="303" spans="1:89" x14ac:dyDescent="0.2">
      <c r="A303" s="244" t="s">
        <v>32</v>
      </c>
      <c r="B303" s="206">
        <v>2671</v>
      </c>
      <c r="C303" s="190">
        <v>4720</v>
      </c>
      <c r="D303" s="191">
        <v>1891</v>
      </c>
      <c r="E303" s="192">
        <v>2170</v>
      </c>
      <c r="F303" s="189">
        <v>943</v>
      </c>
      <c r="G303" s="193">
        <v>666</v>
      </c>
      <c r="H303" s="191">
        <v>2370</v>
      </c>
      <c r="I303" s="192">
        <v>4730</v>
      </c>
      <c r="J303" s="189">
        <v>792</v>
      </c>
      <c r="K303" s="190">
        <v>309</v>
      </c>
      <c r="L303" s="191">
        <v>1766</v>
      </c>
      <c r="M303" s="189">
        <v>1011</v>
      </c>
      <c r="N303" s="194">
        <v>2714</v>
      </c>
      <c r="O303" s="207">
        <v>2239</v>
      </c>
      <c r="P303" s="189">
        <v>1336</v>
      </c>
      <c r="Q303" s="190">
        <v>1731</v>
      </c>
      <c r="R303" s="191">
        <v>1590</v>
      </c>
      <c r="S303" s="192">
        <v>2063</v>
      </c>
      <c r="T303" s="189">
        <v>1190</v>
      </c>
      <c r="U303" s="193">
        <v>479</v>
      </c>
      <c r="V303" s="191">
        <v>2724</v>
      </c>
      <c r="W303" s="208">
        <v>1611</v>
      </c>
      <c r="X303" s="189">
        <v>2728</v>
      </c>
      <c r="Y303" s="193">
        <v>942</v>
      </c>
      <c r="Z303" s="191">
        <v>3972</v>
      </c>
      <c r="AA303" s="189">
        <v>4360</v>
      </c>
      <c r="AB303" s="169">
        <f t="shared" si="368"/>
        <v>26687</v>
      </c>
      <c r="AC303" s="170">
        <f t="shared" si="363"/>
        <v>27031</v>
      </c>
      <c r="BI303" s="134" t="s">
        <v>32</v>
      </c>
      <c r="BJ303" s="126">
        <f t="shared" ref="BJ303:CK303" si="384">B303/B312</f>
        <v>4.4465531305665149E-2</v>
      </c>
      <c r="BK303" s="127">
        <f t="shared" si="384"/>
        <v>0.12751587194380656</v>
      </c>
      <c r="BL303" s="128">
        <f t="shared" si="384"/>
        <v>7.5323640709022102E-2</v>
      </c>
      <c r="BM303" s="129">
        <f t="shared" si="384"/>
        <v>0.10003687995574405</v>
      </c>
      <c r="BN303" s="126">
        <f t="shared" si="384"/>
        <v>7.3937588207621141E-2</v>
      </c>
      <c r="BO303" s="127">
        <f t="shared" si="384"/>
        <v>7.5871496924128506E-2</v>
      </c>
      <c r="BP303" s="128">
        <f t="shared" si="384"/>
        <v>7.8081244028596841E-2</v>
      </c>
      <c r="BQ303" s="129">
        <f t="shared" si="384"/>
        <v>0.11086890279633406</v>
      </c>
      <c r="BR303" s="126">
        <f t="shared" si="384"/>
        <v>0.11216541566350376</v>
      </c>
      <c r="BS303" s="127">
        <f t="shared" si="384"/>
        <v>3.607705779334501E-2</v>
      </c>
      <c r="BT303" s="128">
        <f t="shared" si="384"/>
        <v>0.13852066828770884</v>
      </c>
      <c r="BU303" s="126">
        <f t="shared" si="384"/>
        <v>4.2627651051988028E-2</v>
      </c>
      <c r="BV303" s="130">
        <f t="shared" si="384"/>
        <v>9.6638655462184878E-2</v>
      </c>
      <c r="BW303" s="131">
        <f t="shared" si="384"/>
        <v>5.9268867300209124E-2</v>
      </c>
      <c r="BX303" s="126">
        <f t="shared" si="384"/>
        <v>7.37510350538228E-2</v>
      </c>
      <c r="BY303" s="127">
        <f t="shared" si="384"/>
        <v>7.7913309627762523E-2</v>
      </c>
      <c r="BZ303" s="128">
        <f t="shared" si="384"/>
        <v>6.9822589144563504E-2</v>
      </c>
      <c r="CA303" s="129">
        <f t="shared" si="384"/>
        <v>8.2958018336818401E-2</v>
      </c>
      <c r="CB303" s="126">
        <f t="shared" si="384"/>
        <v>0.1174264850996645</v>
      </c>
      <c r="CC303" s="127">
        <f t="shared" si="384"/>
        <v>3.8170372141206471E-2</v>
      </c>
      <c r="CD303" s="128">
        <f t="shared" si="384"/>
        <v>9.8663479300228188E-2</v>
      </c>
      <c r="CE303" s="129">
        <f t="shared" si="384"/>
        <v>5.1165597408371975E-2</v>
      </c>
      <c r="CF303" s="126">
        <f t="shared" si="384"/>
        <v>0.1066333111832076</v>
      </c>
      <c r="CG303" s="127">
        <f t="shared" si="384"/>
        <v>5.7481083719794969E-2</v>
      </c>
      <c r="CH303" s="128">
        <f t="shared" si="384"/>
        <v>6.8202891582815339E-2</v>
      </c>
      <c r="CI303" s="126">
        <f t="shared" si="384"/>
        <v>8.6297329928943248E-2</v>
      </c>
      <c r="CJ303" s="132">
        <f t="shared" si="384"/>
        <v>7.8809660215104563E-2</v>
      </c>
      <c r="CK303" s="133">
        <f t="shared" si="384"/>
        <v>7.991709979363644E-2</v>
      </c>
    </row>
    <row r="304" spans="1:89" x14ac:dyDescent="0.2">
      <c r="A304" s="245" t="s">
        <v>34</v>
      </c>
      <c r="B304" s="203">
        <v>2624</v>
      </c>
      <c r="C304" s="197">
        <v>3670</v>
      </c>
      <c r="D304" s="198">
        <v>1346</v>
      </c>
      <c r="E304" s="199">
        <v>1646</v>
      </c>
      <c r="F304" s="196">
        <v>767</v>
      </c>
      <c r="G304" s="200">
        <v>560</v>
      </c>
      <c r="H304" s="198">
        <v>1996</v>
      </c>
      <c r="I304" s="199">
        <v>3297</v>
      </c>
      <c r="J304" s="196">
        <v>488</v>
      </c>
      <c r="K304" s="197">
        <v>234</v>
      </c>
      <c r="L304" s="198">
        <v>1166</v>
      </c>
      <c r="M304" s="196">
        <v>903</v>
      </c>
      <c r="N304" s="201">
        <v>2055</v>
      </c>
      <c r="O304" s="204">
        <v>1990</v>
      </c>
      <c r="P304" s="196">
        <v>1133</v>
      </c>
      <c r="Q304" s="197">
        <v>1668</v>
      </c>
      <c r="R304" s="198">
        <v>1233</v>
      </c>
      <c r="S304" s="199">
        <v>1978</v>
      </c>
      <c r="T304" s="196">
        <v>895</v>
      </c>
      <c r="U304" s="200">
        <v>467</v>
      </c>
      <c r="V304" s="198">
        <v>2722</v>
      </c>
      <c r="W304" s="205">
        <v>1703</v>
      </c>
      <c r="X304" s="196">
        <v>2137</v>
      </c>
      <c r="Y304" s="200">
        <v>903</v>
      </c>
      <c r="Z304" s="198">
        <v>3277</v>
      </c>
      <c r="AA304" s="196">
        <v>4886</v>
      </c>
      <c r="AB304" s="169">
        <f t="shared" si="368"/>
        <v>21839</v>
      </c>
      <c r="AC304" s="170">
        <f t="shared" si="363"/>
        <v>23905</v>
      </c>
      <c r="BI304" s="143" t="s">
        <v>34</v>
      </c>
      <c r="BJ304" s="126">
        <f t="shared" ref="BJ304:CK304" si="385">B304/B312</f>
        <v>4.3683097770896802E-2</v>
      </c>
      <c r="BK304" s="127">
        <f t="shared" si="385"/>
        <v>9.9148993651222483E-2</v>
      </c>
      <c r="BL304" s="128">
        <f t="shared" si="385"/>
        <v>5.3614817765385382E-2</v>
      </c>
      <c r="BM304" s="129">
        <f t="shared" si="385"/>
        <v>7.5880508943389269E-2</v>
      </c>
      <c r="BN304" s="126">
        <f t="shared" si="385"/>
        <v>6.0137995922847735E-2</v>
      </c>
      <c r="BO304" s="127">
        <f t="shared" si="385"/>
        <v>6.3795853269537475E-2</v>
      </c>
      <c r="BP304" s="128">
        <f t="shared" si="385"/>
        <v>6.5759562481468053E-2</v>
      </c>
      <c r="BQ304" s="129">
        <f t="shared" si="385"/>
        <v>7.7280078756768164E-2</v>
      </c>
      <c r="BR304" s="126">
        <f t="shared" si="385"/>
        <v>6.9112023792663929E-2</v>
      </c>
      <c r="BS304" s="127">
        <f t="shared" si="385"/>
        <v>2.7320490367775833E-2</v>
      </c>
      <c r="BT304" s="128">
        <f t="shared" si="385"/>
        <v>9.1458153580672996E-2</v>
      </c>
      <c r="BU304" s="126">
        <f t="shared" si="385"/>
        <v>3.8073955390648055E-2</v>
      </c>
      <c r="BV304" s="130">
        <f t="shared" si="385"/>
        <v>7.3173337131462748E-2</v>
      </c>
      <c r="BW304" s="131">
        <f t="shared" si="385"/>
        <v>5.2677555126134951E-2</v>
      </c>
      <c r="BX304" s="126">
        <f t="shared" si="385"/>
        <v>6.254485233232128E-2</v>
      </c>
      <c r="BY304" s="127">
        <f t="shared" si="385"/>
        <v>7.5077643246162853E-2</v>
      </c>
      <c r="BZ304" s="128">
        <f t="shared" si="385"/>
        <v>5.4145441770595465E-2</v>
      </c>
      <c r="CA304" s="129">
        <f t="shared" si="385"/>
        <v>7.9539971047128843E-2</v>
      </c>
      <c r="CB304" s="126">
        <f t="shared" si="385"/>
        <v>8.8316558121176239E-2</v>
      </c>
      <c r="CC304" s="127">
        <f t="shared" si="385"/>
        <v>3.721412064706351E-2</v>
      </c>
      <c r="CD304" s="128">
        <f t="shared" si="385"/>
        <v>9.8591039153899093E-2</v>
      </c>
      <c r="CE304" s="129">
        <f t="shared" si="385"/>
        <v>5.4087530966143681E-2</v>
      </c>
      <c r="CF304" s="126">
        <f t="shared" si="385"/>
        <v>8.3532032990657853E-2</v>
      </c>
      <c r="CG304" s="127">
        <f t="shared" si="385"/>
        <v>5.5101293629484988E-2</v>
      </c>
      <c r="CH304" s="128">
        <f t="shared" si="385"/>
        <v>5.626910264775576E-2</v>
      </c>
      <c r="CI304" s="126">
        <f t="shared" si="385"/>
        <v>9.6708429824040543E-2</v>
      </c>
      <c r="CJ304" s="132">
        <f t="shared" si="385"/>
        <v>6.449298045631463E-2</v>
      </c>
      <c r="CK304" s="133">
        <f t="shared" si="385"/>
        <v>7.0675086773218862E-2</v>
      </c>
    </row>
    <row r="305" spans="1:89" x14ac:dyDescent="0.2">
      <c r="A305" s="244" t="s">
        <v>38</v>
      </c>
      <c r="B305" s="206">
        <v>2512</v>
      </c>
      <c r="C305" s="190">
        <v>3973</v>
      </c>
      <c r="D305" s="191">
        <v>1057</v>
      </c>
      <c r="E305" s="192">
        <v>1985</v>
      </c>
      <c r="F305" s="189">
        <v>457</v>
      </c>
      <c r="G305" s="193">
        <v>522</v>
      </c>
      <c r="H305" s="191">
        <v>1650</v>
      </c>
      <c r="I305" s="192">
        <v>3438</v>
      </c>
      <c r="J305" s="189">
        <v>312</v>
      </c>
      <c r="K305" s="190">
        <v>259</v>
      </c>
      <c r="L305" s="191">
        <v>789</v>
      </c>
      <c r="M305" s="189">
        <v>838</v>
      </c>
      <c r="N305" s="194">
        <v>1697</v>
      </c>
      <c r="O305" s="207">
        <v>1931</v>
      </c>
      <c r="P305" s="189">
        <v>1016</v>
      </c>
      <c r="Q305" s="190">
        <v>1430</v>
      </c>
      <c r="R305" s="191">
        <v>1074</v>
      </c>
      <c r="S305" s="192">
        <v>1388</v>
      </c>
      <c r="T305" s="189">
        <v>698</v>
      </c>
      <c r="U305" s="193">
        <v>404</v>
      </c>
      <c r="V305" s="191">
        <v>2738</v>
      </c>
      <c r="W305" s="208">
        <v>1375</v>
      </c>
      <c r="X305" s="189">
        <v>1538</v>
      </c>
      <c r="Y305" s="193">
        <v>796</v>
      </c>
      <c r="Z305" s="191">
        <v>2662</v>
      </c>
      <c r="AA305" s="189">
        <v>3095</v>
      </c>
      <c r="AB305" s="169">
        <f t="shared" si="368"/>
        <v>18200</v>
      </c>
      <c r="AC305" s="170">
        <f t="shared" si="363"/>
        <v>21434</v>
      </c>
      <c r="BI305" s="134" t="s">
        <v>38</v>
      </c>
      <c r="BJ305" s="126">
        <f t="shared" ref="BJ305:CK305" si="386">B305/B312</f>
        <v>4.1818575305065844E-2</v>
      </c>
      <c r="BK305" s="127">
        <f t="shared" si="386"/>
        <v>0.10733486424422531</v>
      </c>
      <c r="BL305" s="128">
        <f t="shared" si="386"/>
        <v>4.2103166699860584E-2</v>
      </c>
      <c r="BM305" s="129">
        <f t="shared" si="386"/>
        <v>9.1508390189931774E-2</v>
      </c>
      <c r="BN305" s="126">
        <f t="shared" si="386"/>
        <v>3.5831895875803668E-2</v>
      </c>
      <c r="BO305" s="127">
        <f t="shared" si="386"/>
        <v>5.9466848940533154E-2</v>
      </c>
      <c r="BP305" s="128">
        <f t="shared" si="386"/>
        <v>5.4360359766744637E-2</v>
      </c>
      <c r="BQ305" s="129">
        <f t="shared" si="386"/>
        <v>8.0585050277758238E-2</v>
      </c>
      <c r="BR305" s="126">
        <f t="shared" si="386"/>
        <v>4.4186375867440869E-2</v>
      </c>
      <c r="BS305" s="127">
        <f t="shared" si="386"/>
        <v>3.0239346176298892E-2</v>
      </c>
      <c r="BT305" s="128">
        <f t="shared" si="386"/>
        <v>6.1887206839752136E-2</v>
      </c>
      <c r="BU305" s="126">
        <f t="shared" si="386"/>
        <v>3.5333305224100858E-2</v>
      </c>
      <c r="BV305" s="130">
        <f t="shared" si="386"/>
        <v>6.0425865261358784E-2</v>
      </c>
      <c r="BW305" s="131">
        <f t="shared" si="386"/>
        <v>5.111575826561135E-2</v>
      </c>
      <c r="BX305" s="126">
        <f t="shared" si="386"/>
        <v>5.6086116478056856E-2</v>
      </c>
      <c r="BY305" s="127">
        <f t="shared" si="386"/>
        <v>6.4365125804564077E-2</v>
      </c>
      <c r="BZ305" s="128">
        <f t="shared" si="386"/>
        <v>4.7163182856139116E-2</v>
      </c>
      <c r="CA305" s="129">
        <f t="shared" si="386"/>
        <v>5.5814701624577773E-2</v>
      </c>
      <c r="CB305" s="126">
        <f t="shared" si="386"/>
        <v>6.8877047562660346E-2</v>
      </c>
      <c r="CC305" s="127">
        <f t="shared" si="386"/>
        <v>3.2193800302812971E-2</v>
      </c>
      <c r="CD305" s="128">
        <f t="shared" si="386"/>
        <v>9.9170560324531851E-2</v>
      </c>
      <c r="CE305" s="129">
        <f t="shared" si="386"/>
        <v>4.3670202629740203E-2</v>
      </c>
      <c r="CF305" s="126">
        <f t="shared" si="386"/>
        <v>6.0118047140679358E-2</v>
      </c>
      <c r="CG305" s="127">
        <f t="shared" si="386"/>
        <v>4.8572125945814011E-2</v>
      </c>
      <c r="CH305" s="128">
        <f t="shared" si="386"/>
        <v>4.5708987259177859E-2</v>
      </c>
      <c r="CI305" s="126">
        <f t="shared" si="386"/>
        <v>6.1259228470201689E-2</v>
      </c>
      <c r="CJ305" s="132">
        <f t="shared" si="386"/>
        <v>5.374661130568828E-2</v>
      </c>
      <c r="CK305" s="133">
        <f t="shared" si="386"/>
        <v>6.3369579999881742E-2</v>
      </c>
    </row>
    <row r="306" spans="1:89" x14ac:dyDescent="0.2">
      <c r="A306" s="245" t="s">
        <v>39</v>
      </c>
      <c r="B306" s="203">
        <v>517</v>
      </c>
      <c r="C306" s="197">
        <v>1974</v>
      </c>
      <c r="D306" s="198">
        <v>278</v>
      </c>
      <c r="E306" s="199">
        <v>1154</v>
      </c>
      <c r="F306" s="196">
        <v>185</v>
      </c>
      <c r="G306" s="200">
        <v>348</v>
      </c>
      <c r="H306" s="198">
        <v>610</v>
      </c>
      <c r="I306" s="199">
        <v>2411</v>
      </c>
      <c r="J306" s="196">
        <v>196</v>
      </c>
      <c r="K306" s="197">
        <v>173</v>
      </c>
      <c r="L306" s="198">
        <v>423</v>
      </c>
      <c r="M306" s="196">
        <v>525</v>
      </c>
      <c r="N306" s="201">
        <v>1076</v>
      </c>
      <c r="O306" s="204">
        <v>1532</v>
      </c>
      <c r="P306" s="196">
        <v>646</v>
      </c>
      <c r="Q306" s="197">
        <v>1151</v>
      </c>
      <c r="R306" s="198">
        <v>805</v>
      </c>
      <c r="S306" s="199">
        <v>999</v>
      </c>
      <c r="T306" s="196">
        <v>562</v>
      </c>
      <c r="U306" s="200">
        <v>346</v>
      </c>
      <c r="V306" s="198">
        <v>2402</v>
      </c>
      <c r="W306" s="205">
        <v>1097</v>
      </c>
      <c r="X306" s="196">
        <v>978</v>
      </c>
      <c r="Y306" s="200">
        <v>779</v>
      </c>
      <c r="Z306" s="198">
        <v>1929</v>
      </c>
      <c r="AA306" s="196">
        <v>2856</v>
      </c>
      <c r="AB306" s="169">
        <f t="shared" si="368"/>
        <v>10607</v>
      </c>
      <c r="AC306" s="170">
        <f t="shared" si="363"/>
        <v>15345</v>
      </c>
      <c r="BI306" s="143" t="s">
        <v>39</v>
      </c>
      <c r="BJ306" s="126">
        <f t="shared" ref="BJ306:CK306" si="387">B306/B312</f>
        <v>8.6067688824518467E-3</v>
      </c>
      <c r="BK306" s="127">
        <f t="shared" si="387"/>
        <v>5.3329731190058086E-2</v>
      </c>
      <c r="BL306" s="128">
        <f t="shared" si="387"/>
        <v>1.1073491336387175E-2</v>
      </c>
      <c r="BM306" s="129">
        <f t="shared" si="387"/>
        <v>5.3199336160796605E-2</v>
      </c>
      <c r="BN306" s="126">
        <f t="shared" si="387"/>
        <v>1.4505253253881136E-2</v>
      </c>
      <c r="BO306" s="127">
        <f t="shared" si="387"/>
        <v>3.9644565960355434E-2</v>
      </c>
      <c r="BP306" s="128">
        <f t="shared" si="387"/>
        <v>2.0096860277402564E-2</v>
      </c>
      <c r="BQ306" s="129">
        <f t="shared" si="387"/>
        <v>5.6512669057497127E-2</v>
      </c>
      <c r="BR306" s="126">
        <f t="shared" si="387"/>
        <v>2.7758107916725675E-2</v>
      </c>
      <c r="BS306" s="127">
        <f t="shared" si="387"/>
        <v>2.0198482194979567E-2</v>
      </c>
      <c r="BT306" s="128">
        <f t="shared" si="387"/>
        <v>3.3179072868460273E-2</v>
      </c>
      <c r="BU306" s="126">
        <f t="shared" si="387"/>
        <v>2.2136020575958173E-2</v>
      </c>
      <c r="BV306" s="130">
        <f t="shared" si="387"/>
        <v>3.8313630536960547E-2</v>
      </c>
      <c r="BW306" s="131">
        <f t="shared" si="387"/>
        <v>4.0553776107155146E-2</v>
      </c>
      <c r="BX306" s="126">
        <f t="shared" si="387"/>
        <v>3.5661054374827493E-2</v>
      </c>
      <c r="BY306" s="127">
        <f t="shared" si="387"/>
        <v>5.180717468605122E-2</v>
      </c>
      <c r="BZ306" s="128">
        <f t="shared" si="387"/>
        <v>3.535043035306517E-2</v>
      </c>
      <c r="CA306" s="129">
        <f t="shared" si="387"/>
        <v>4.0172108734116134E-2</v>
      </c>
      <c r="CB306" s="126">
        <f t="shared" si="387"/>
        <v>5.5456877836984407E-2</v>
      </c>
      <c r="CC306" s="127">
        <f t="shared" si="387"/>
        <v>2.7571918081122002E-2</v>
      </c>
      <c r="CD306" s="128">
        <f t="shared" si="387"/>
        <v>8.7000615741243792E-2</v>
      </c>
      <c r="CE306" s="129">
        <f t="shared" si="387"/>
        <v>3.4840881661690908E-2</v>
      </c>
      <c r="CF306" s="126">
        <f t="shared" si="387"/>
        <v>3.8228511120666067E-2</v>
      </c>
      <c r="CG306" s="127">
        <f t="shared" si="387"/>
        <v>4.7534781547473759E-2</v>
      </c>
      <c r="CH306" s="128">
        <f t="shared" si="387"/>
        <v>3.3122703389539473E-2</v>
      </c>
      <c r="CI306" s="126">
        <f t="shared" si="387"/>
        <v>5.6528709696573837E-2</v>
      </c>
      <c r="CJ306" s="132">
        <f t="shared" si="387"/>
        <v>3.1323643193375585E-2</v>
      </c>
      <c r="CK306" s="133">
        <f t="shared" si="387"/>
        <v>4.5367463147251347E-2</v>
      </c>
    </row>
    <row r="307" spans="1:89" x14ac:dyDescent="0.2">
      <c r="A307" s="244" t="s">
        <v>40</v>
      </c>
      <c r="B307" s="206">
        <v>0</v>
      </c>
      <c r="C307" s="190">
        <v>1703</v>
      </c>
      <c r="D307" s="191">
        <v>9</v>
      </c>
      <c r="E307" s="192">
        <v>584</v>
      </c>
      <c r="F307" s="189">
        <v>9</v>
      </c>
      <c r="G307" s="193">
        <v>173</v>
      </c>
      <c r="H307" s="191">
        <v>29</v>
      </c>
      <c r="I307" s="192">
        <v>902</v>
      </c>
      <c r="J307" s="189">
        <v>17</v>
      </c>
      <c r="K307" s="190">
        <v>47</v>
      </c>
      <c r="L307" s="191">
        <v>52</v>
      </c>
      <c r="M307" s="189">
        <v>111</v>
      </c>
      <c r="N307" s="194">
        <v>90</v>
      </c>
      <c r="O307" s="207">
        <v>256</v>
      </c>
      <c r="P307" s="189">
        <v>195</v>
      </c>
      <c r="Q307" s="190">
        <v>184</v>
      </c>
      <c r="R307" s="191">
        <v>120</v>
      </c>
      <c r="S307" s="192">
        <v>87</v>
      </c>
      <c r="T307" s="189">
        <v>64</v>
      </c>
      <c r="U307" s="193">
        <v>7</v>
      </c>
      <c r="V307" s="191">
        <v>152</v>
      </c>
      <c r="W307" s="208">
        <v>37</v>
      </c>
      <c r="X307" s="189">
        <v>139</v>
      </c>
      <c r="Y307" s="193">
        <v>20</v>
      </c>
      <c r="Z307" s="191">
        <v>98</v>
      </c>
      <c r="AA307" s="189">
        <v>204</v>
      </c>
      <c r="AB307" s="169">
        <f t="shared" si="368"/>
        <v>974</v>
      </c>
      <c r="AC307" s="170">
        <f t="shared" si="363"/>
        <v>4315</v>
      </c>
      <c r="BI307" s="134" t="s">
        <v>40</v>
      </c>
      <c r="BJ307" s="126">
        <f t="shared" ref="BJ307:CK307" si="388">B307/B312</f>
        <v>0</v>
      </c>
      <c r="BK307" s="127">
        <f t="shared" si="388"/>
        <v>4.6008374983114955E-2</v>
      </c>
      <c r="BL307" s="128">
        <f t="shared" si="388"/>
        <v>3.5849432383987256E-4</v>
      </c>
      <c r="BM307" s="129">
        <f t="shared" si="388"/>
        <v>2.6922367693158769E-2</v>
      </c>
      <c r="BN307" s="126">
        <f t="shared" si="388"/>
        <v>7.056609691077309E-4</v>
      </c>
      <c r="BO307" s="127">
        <f t="shared" si="388"/>
        <v>1.970836181362497E-2</v>
      </c>
      <c r="BP307" s="128">
        <f t="shared" si="388"/>
        <v>9.5542450499126936E-4</v>
      </c>
      <c r="BQ307" s="129">
        <f t="shared" si="388"/>
        <v>2.1142441928603241E-2</v>
      </c>
      <c r="BR307" s="126">
        <f t="shared" si="388"/>
        <v>2.407590992777227E-3</v>
      </c>
      <c r="BS307" s="127">
        <f t="shared" si="388"/>
        <v>5.4874489200233507E-3</v>
      </c>
      <c r="BT307" s="128">
        <f t="shared" si="388"/>
        <v>4.0787512746097735E-3</v>
      </c>
      <c r="BU307" s="126">
        <f t="shared" si="388"/>
        <v>4.6801872074882997E-3</v>
      </c>
      <c r="BV307" s="130">
        <f t="shared" si="388"/>
        <v>3.2046716991881497E-3</v>
      </c>
      <c r="BW307" s="131">
        <f t="shared" si="388"/>
        <v>6.7766101066786665E-3</v>
      </c>
      <c r="BX307" s="126">
        <f t="shared" si="388"/>
        <v>1.076455975710737E-2</v>
      </c>
      <c r="BY307" s="127">
        <f t="shared" si="388"/>
        <v>8.2819462573704827E-3</v>
      </c>
      <c r="BZ307" s="128">
        <f t="shared" si="388"/>
        <v>5.269629369401019E-3</v>
      </c>
      <c r="CA307" s="129">
        <f t="shared" si="388"/>
        <v>3.4984719317999037E-3</v>
      </c>
      <c r="CB307" s="126">
        <f t="shared" si="388"/>
        <v>6.315373988553385E-3</v>
      </c>
      <c r="CC307" s="127">
        <f t="shared" si="388"/>
        <v>5.5781337158339306E-4</v>
      </c>
      <c r="CD307" s="128">
        <f t="shared" si="388"/>
        <v>5.5054511210112641E-3</v>
      </c>
      <c r="CE307" s="129">
        <f t="shared" si="388"/>
        <v>1.1751254525821E-3</v>
      </c>
      <c r="CF307" s="126">
        <f t="shared" si="388"/>
        <v>5.4332955478247277E-3</v>
      </c>
      <c r="CG307" s="127">
        <f t="shared" si="388"/>
        <v>1.22040517451794E-3</v>
      </c>
      <c r="CH307" s="128">
        <f t="shared" si="388"/>
        <v>1.6827500944400563E-3</v>
      </c>
      <c r="CI307" s="126">
        <f t="shared" si="388"/>
        <v>4.0377649783267027E-3</v>
      </c>
      <c r="CJ307" s="132">
        <f t="shared" si="388"/>
        <v>2.8763296380077135E-3</v>
      </c>
      <c r="CK307" s="133">
        <f t="shared" si="388"/>
        <v>1.2757289246033858E-2</v>
      </c>
    </row>
    <row r="308" spans="1:89" x14ac:dyDescent="0.2">
      <c r="A308" s="245" t="s">
        <v>41</v>
      </c>
      <c r="B308" s="203">
        <v>0</v>
      </c>
      <c r="C308" s="197">
        <v>16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14</v>
      </c>
      <c r="AB308" s="169">
        <f t="shared" si="368"/>
        <v>0</v>
      </c>
      <c r="AC308" s="170">
        <f t="shared" si="363"/>
        <v>30</v>
      </c>
      <c r="BI308" s="143" t="s">
        <v>41</v>
      </c>
      <c r="BJ308" s="126">
        <f t="shared" ref="BJ308:CK308" si="389">B308/B312</f>
        <v>0</v>
      </c>
      <c r="BK308" s="127">
        <f t="shared" si="389"/>
        <v>4.3225719302985275E-4</v>
      </c>
      <c r="BL308" s="128">
        <f t="shared" si="389"/>
        <v>0</v>
      </c>
      <c r="BM308" s="129">
        <f t="shared" si="389"/>
        <v>0</v>
      </c>
      <c r="BN308" s="126">
        <f t="shared" si="389"/>
        <v>0</v>
      </c>
      <c r="BO308" s="127">
        <f t="shared" si="389"/>
        <v>0</v>
      </c>
      <c r="BP308" s="128">
        <f t="shared" si="389"/>
        <v>0</v>
      </c>
      <c r="BQ308" s="129">
        <f t="shared" si="389"/>
        <v>0</v>
      </c>
      <c r="BR308" s="126">
        <f t="shared" si="389"/>
        <v>0</v>
      </c>
      <c r="BS308" s="127">
        <f t="shared" si="389"/>
        <v>0</v>
      </c>
      <c r="BT308" s="128">
        <f t="shared" si="389"/>
        <v>0</v>
      </c>
      <c r="BU308" s="126">
        <f t="shared" si="389"/>
        <v>0</v>
      </c>
      <c r="BV308" s="130">
        <f t="shared" si="389"/>
        <v>0</v>
      </c>
      <c r="BW308" s="131">
        <f t="shared" si="389"/>
        <v>0</v>
      </c>
      <c r="BX308" s="126">
        <f t="shared" si="389"/>
        <v>0</v>
      </c>
      <c r="BY308" s="127">
        <f t="shared" si="389"/>
        <v>0</v>
      </c>
      <c r="BZ308" s="128">
        <f t="shared" si="389"/>
        <v>0</v>
      </c>
      <c r="CA308" s="129">
        <f t="shared" si="389"/>
        <v>0</v>
      </c>
      <c r="CB308" s="126">
        <f t="shared" si="389"/>
        <v>0</v>
      </c>
      <c r="CC308" s="127">
        <f t="shared" si="389"/>
        <v>0</v>
      </c>
      <c r="CD308" s="128">
        <f t="shared" si="389"/>
        <v>0</v>
      </c>
      <c r="CE308" s="129">
        <f t="shared" si="389"/>
        <v>0</v>
      </c>
      <c r="CF308" s="126">
        <f t="shared" si="389"/>
        <v>0</v>
      </c>
      <c r="CG308" s="127">
        <f t="shared" si="389"/>
        <v>0</v>
      </c>
      <c r="CH308" s="128">
        <f t="shared" si="389"/>
        <v>0</v>
      </c>
      <c r="CI308" s="126">
        <f t="shared" si="389"/>
        <v>2.7710151812045998E-4</v>
      </c>
      <c r="CJ308" s="132">
        <f t="shared" si="389"/>
        <v>0</v>
      </c>
      <c r="CK308" s="133">
        <f t="shared" si="389"/>
        <v>8.8694942614372124E-5</v>
      </c>
    </row>
    <row r="309" spans="1:89" x14ac:dyDescent="0.2">
      <c r="A309" s="244" t="s">
        <v>42</v>
      </c>
      <c r="B309" s="58"/>
      <c r="C309" s="59"/>
      <c r="D309" s="136"/>
      <c r="E309" s="137"/>
      <c r="F309" s="135"/>
      <c r="G309" s="138"/>
      <c r="H309" s="136"/>
      <c r="I309" s="137"/>
      <c r="J309" s="135"/>
      <c r="K309" s="138"/>
      <c r="L309" s="136"/>
      <c r="M309" s="135"/>
      <c r="N309" s="139"/>
      <c r="O309" s="140"/>
      <c r="P309" s="135"/>
      <c r="Q309" s="138"/>
      <c r="R309" s="136"/>
      <c r="S309" s="137"/>
      <c r="T309" s="135"/>
      <c r="U309" s="138"/>
      <c r="V309" s="136"/>
      <c r="W309" s="137"/>
      <c r="X309" s="135"/>
      <c r="Y309" s="138"/>
      <c r="Z309" s="141"/>
      <c r="AA309" s="142"/>
      <c r="AB309" s="169"/>
      <c r="AC309" s="170">
        <f t="shared" si="363"/>
        <v>0</v>
      </c>
      <c r="BI309" s="134" t="s">
        <v>42</v>
      </c>
      <c r="BJ309" s="126">
        <f t="shared" ref="BJ309:CK309" si="390">B309/B312</f>
        <v>0</v>
      </c>
      <c r="BK309" s="127">
        <f t="shared" si="390"/>
        <v>0</v>
      </c>
      <c r="BL309" s="128">
        <f t="shared" si="390"/>
        <v>0</v>
      </c>
      <c r="BM309" s="129">
        <f t="shared" si="390"/>
        <v>0</v>
      </c>
      <c r="BN309" s="126">
        <f t="shared" si="390"/>
        <v>0</v>
      </c>
      <c r="BO309" s="127">
        <f t="shared" si="390"/>
        <v>0</v>
      </c>
      <c r="BP309" s="128">
        <f t="shared" si="390"/>
        <v>0</v>
      </c>
      <c r="BQ309" s="129">
        <f t="shared" si="390"/>
        <v>0</v>
      </c>
      <c r="BR309" s="126">
        <f t="shared" si="390"/>
        <v>0</v>
      </c>
      <c r="BS309" s="127">
        <f t="shared" si="390"/>
        <v>0</v>
      </c>
      <c r="BT309" s="128">
        <f t="shared" si="390"/>
        <v>0</v>
      </c>
      <c r="BU309" s="126">
        <f t="shared" si="390"/>
        <v>0</v>
      </c>
      <c r="BV309" s="130">
        <f t="shared" si="390"/>
        <v>0</v>
      </c>
      <c r="BW309" s="131">
        <f t="shared" si="390"/>
        <v>0</v>
      </c>
      <c r="BX309" s="126">
        <f t="shared" si="390"/>
        <v>0</v>
      </c>
      <c r="BY309" s="127">
        <f t="shared" si="390"/>
        <v>0</v>
      </c>
      <c r="BZ309" s="128">
        <f t="shared" si="390"/>
        <v>0</v>
      </c>
      <c r="CA309" s="129">
        <f t="shared" si="390"/>
        <v>0</v>
      </c>
      <c r="CB309" s="126">
        <f t="shared" si="390"/>
        <v>0</v>
      </c>
      <c r="CC309" s="127">
        <f t="shared" si="390"/>
        <v>0</v>
      </c>
      <c r="CD309" s="128">
        <f t="shared" si="390"/>
        <v>0</v>
      </c>
      <c r="CE309" s="129">
        <f t="shared" si="390"/>
        <v>0</v>
      </c>
      <c r="CF309" s="126">
        <f t="shared" si="390"/>
        <v>0</v>
      </c>
      <c r="CG309" s="127">
        <f t="shared" si="390"/>
        <v>0</v>
      </c>
      <c r="CH309" s="128">
        <f t="shared" si="390"/>
        <v>0</v>
      </c>
      <c r="CI309" s="126">
        <f t="shared" si="390"/>
        <v>0</v>
      </c>
      <c r="CJ309" s="132">
        <f t="shared" si="390"/>
        <v>0</v>
      </c>
      <c r="CK309" s="133">
        <f t="shared" si="390"/>
        <v>0</v>
      </c>
    </row>
    <row r="310" spans="1:89" x14ac:dyDescent="0.2">
      <c r="A310" s="245" t="s">
        <v>43</v>
      </c>
      <c r="B310" s="56"/>
      <c r="C310" s="57"/>
      <c r="D310" s="149"/>
      <c r="E310" s="146"/>
      <c r="F310" s="147"/>
      <c r="G310" s="148"/>
      <c r="H310" s="149"/>
      <c r="I310" s="146"/>
      <c r="J310" s="147"/>
      <c r="K310" s="148"/>
      <c r="L310" s="149"/>
      <c r="M310" s="147"/>
      <c r="N310" s="151"/>
      <c r="O310" s="150"/>
      <c r="P310" s="147"/>
      <c r="Q310" s="148"/>
      <c r="R310" s="149"/>
      <c r="S310" s="146"/>
      <c r="T310" s="147"/>
      <c r="U310" s="148"/>
      <c r="V310" s="149"/>
      <c r="W310" s="146"/>
      <c r="X310" s="147"/>
      <c r="Y310" s="148"/>
      <c r="Z310" s="145"/>
      <c r="AA310" s="144"/>
      <c r="AB310" s="169"/>
      <c r="AC310" s="170"/>
      <c r="BI310" s="143" t="s">
        <v>43</v>
      </c>
      <c r="BJ310" s="126">
        <f t="shared" ref="BJ310:CK310" si="391">B310/B312</f>
        <v>0</v>
      </c>
      <c r="BK310" s="127">
        <f t="shared" si="391"/>
        <v>0</v>
      </c>
      <c r="BL310" s="128">
        <f t="shared" si="391"/>
        <v>0</v>
      </c>
      <c r="BM310" s="129">
        <f t="shared" si="391"/>
        <v>0</v>
      </c>
      <c r="BN310" s="126">
        <f t="shared" si="391"/>
        <v>0</v>
      </c>
      <c r="BO310" s="127">
        <f t="shared" si="391"/>
        <v>0</v>
      </c>
      <c r="BP310" s="128">
        <f t="shared" si="391"/>
        <v>0</v>
      </c>
      <c r="BQ310" s="129">
        <f t="shared" si="391"/>
        <v>0</v>
      </c>
      <c r="BR310" s="126">
        <f t="shared" si="391"/>
        <v>0</v>
      </c>
      <c r="BS310" s="127">
        <f t="shared" si="391"/>
        <v>0</v>
      </c>
      <c r="BT310" s="128">
        <f t="shared" si="391"/>
        <v>0</v>
      </c>
      <c r="BU310" s="126">
        <f t="shared" si="391"/>
        <v>0</v>
      </c>
      <c r="BV310" s="130">
        <f t="shared" si="391"/>
        <v>0</v>
      </c>
      <c r="BW310" s="131">
        <f t="shared" si="391"/>
        <v>0</v>
      </c>
      <c r="BX310" s="126">
        <f t="shared" si="391"/>
        <v>0</v>
      </c>
      <c r="BY310" s="127">
        <f t="shared" si="391"/>
        <v>0</v>
      </c>
      <c r="BZ310" s="128">
        <f t="shared" si="391"/>
        <v>0</v>
      </c>
      <c r="CA310" s="129">
        <f t="shared" si="391"/>
        <v>0</v>
      </c>
      <c r="CB310" s="126">
        <f t="shared" si="391"/>
        <v>0</v>
      </c>
      <c r="CC310" s="127">
        <f t="shared" si="391"/>
        <v>0</v>
      </c>
      <c r="CD310" s="128">
        <f t="shared" si="391"/>
        <v>0</v>
      </c>
      <c r="CE310" s="129">
        <f t="shared" si="391"/>
        <v>0</v>
      </c>
      <c r="CF310" s="126">
        <f t="shared" si="391"/>
        <v>0</v>
      </c>
      <c r="CG310" s="127">
        <f t="shared" si="391"/>
        <v>0</v>
      </c>
      <c r="CH310" s="128">
        <f t="shared" si="391"/>
        <v>0</v>
      </c>
      <c r="CI310" s="126">
        <f t="shared" si="391"/>
        <v>0</v>
      </c>
      <c r="CJ310" s="132">
        <f t="shared" si="391"/>
        <v>0</v>
      </c>
      <c r="CK310" s="133">
        <f t="shared" si="391"/>
        <v>0</v>
      </c>
    </row>
    <row r="311" spans="1:89" ht="13.5" thickBot="1" x14ac:dyDescent="0.25">
      <c r="A311" s="244" t="s">
        <v>44</v>
      </c>
      <c r="B311" s="58"/>
      <c r="C311" s="59"/>
      <c r="D311" s="136"/>
      <c r="E311" s="137"/>
      <c r="F311" s="135"/>
      <c r="G311" s="138"/>
      <c r="H311" s="136"/>
      <c r="I311" s="137"/>
      <c r="J311" s="135"/>
      <c r="K311" s="138"/>
      <c r="L311" s="136"/>
      <c r="M311" s="135"/>
      <c r="N311" s="139"/>
      <c r="O311" s="140"/>
      <c r="P311" s="135"/>
      <c r="Q311" s="138"/>
      <c r="R311" s="136"/>
      <c r="S311" s="137"/>
      <c r="T311" s="135"/>
      <c r="U311" s="138"/>
      <c r="V311" s="136"/>
      <c r="W311" s="137"/>
      <c r="X311" s="135"/>
      <c r="Y311" s="138"/>
      <c r="Z311" s="141"/>
      <c r="AA311" s="142"/>
      <c r="AB311" s="169"/>
      <c r="AC311" s="170"/>
      <c r="BI311" s="134" t="s">
        <v>44</v>
      </c>
      <c r="BJ311" s="126">
        <f t="shared" ref="BJ311:CK311" si="392">B311/B312</f>
        <v>0</v>
      </c>
      <c r="BK311" s="127">
        <f t="shared" si="392"/>
        <v>0</v>
      </c>
      <c r="BL311" s="128">
        <f t="shared" si="392"/>
        <v>0</v>
      </c>
      <c r="BM311" s="129">
        <f t="shared" si="392"/>
        <v>0</v>
      </c>
      <c r="BN311" s="126">
        <f t="shared" si="392"/>
        <v>0</v>
      </c>
      <c r="BO311" s="127">
        <f t="shared" si="392"/>
        <v>0</v>
      </c>
      <c r="BP311" s="128">
        <f t="shared" si="392"/>
        <v>0</v>
      </c>
      <c r="BQ311" s="129">
        <f t="shared" si="392"/>
        <v>0</v>
      </c>
      <c r="BR311" s="126">
        <f t="shared" si="392"/>
        <v>0</v>
      </c>
      <c r="BS311" s="127">
        <f t="shared" si="392"/>
        <v>0</v>
      </c>
      <c r="BT311" s="128">
        <f t="shared" si="392"/>
        <v>0</v>
      </c>
      <c r="BU311" s="126">
        <f t="shared" si="392"/>
        <v>0</v>
      </c>
      <c r="BV311" s="130">
        <f t="shared" si="392"/>
        <v>0</v>
      </c>
      <c r="BW311" s="131">
        <f t="shared" si="392"/>
        <v>0</v>
      </c>
      <c r="BX311" s="126">
        <f t="shared" si="392"/>
        <v>0</v>
      </c>
      <c r="BY311" s="127">
        <f t="shared" si="392"/>
        <v>0</v>
      </c>
      <c r="BZ311" s="128">
        <f t="shared" si="392"/>
        <v>0</v>
      </c>
      <c r="CA311" s="129">
        <f t="shared" si="392"/>
        <v>0</v>
      </c>
      <c r="CB311" s="126">
        <f t="shared" si="392"/>
        <v>0</v>
      </c>
      <c r="CC311" s="127">
        <f t="shared" si="392"/>
        <v>0</v>
      </c>
      <c r="CD311" s="128">
        <f t="shared" si="392"/>
        <v>0</v>
      </c>
      <c r="CE311" s="129">
        <f t="shared" si="392"/>
        <v>0</v>
      </c>
      <c r="CF311" s="126">
        <f t="shared" si="392"/>
        <v>0</v>
      </c>
      <c r="CG311" s="127">
        <f t="shared" si="392"/>
        <v>0</v>
      </c>
      <c r="CH311" s="128">
        <f t="shared" si="392"/>
        <v>0</v>
      </c>
      <c r="CI311" s="126">
        <f t="shared" si="392"/>
        <v>0</v>
      </c>
      <c r="CJ311" s="132">
        <f t="shared" si="392"/>
        <v>0</v>
      </c>
      <c r="CK311" s="133">
        <f t="shared" si="392"/>
        <v>0</v>
      </c>
    </row>
    <row r="312" spans="1:89" ht="14.25" thickTop="1" thickBot="1" x14ac:dyDescent="0.25">
      <c r="A312" s="299" t="s">
        <v>26</v>
      </c>
      <c r="B312" s="275">
        <f>SUM(B288:B311)</f>
        <v>60069</v>
      </c>
      <c r="C312" s="270">
        <f t="shared" ref="C312" si="393">SUM(C288:C311)</f>
        <v>37015</v>
      </c>
      <c r="D312" s="18">
        <f t="shared" ref="D312" si="394">SUM(D288:D311)</f>
        <v>25105</v>
      </c>
      <c r="E312" s="271">
        <f t="shared" ref="E312" si="395">SUM(E288:E311)</f>
        <v>21692</v>
      </c>
      <c r="F312" s="272">
        <f t="shared" ref="F312" si="396">SUM(F288:F311)</f>
        <v>12754</v>
      </c>
      <c r="G312" s="273">
        <f t="shared" ref="G312" si="397">SUM(G288:G311)</f>
        <v>8778</v>
      </c>
      <c r="H312" s="18">
        <f t="shared" ref="H312" si="398">SUM(H288:H311)</f>
        <v>30353</v>
      </c>
      <c r="I312" s="271">
        <f t="shared" ref="I312" si="399">SUM(I288:I311)</f>
        <v>42663</v>
      </c>
      <c r="J312" s="272">
        <f t="shared" ref="J312" si="400">SUM(J288:J311)</f>
        <v>7061</v>
      </c>
      <c r="K312" s="273">
        <f t="shared" ref="K312" si="401">SUM(K288:K311)</f>
        <v>8565</v>
      </c>
      <c r="L312" s="18">
        <f t="shared" ref="L312" si="402">SUM(L288:L311)</f>
        <v>12749</v>
      </c>
      <c r="M312" s="272">
        <f t="shared" ref="M312" si="403">SUM(M288:M311)</f>
        <v>23717</v>
      </c>
      <c r="N312" s="20">
        <f t="shared" ref="N312" si="404">SUM(N288:N311)</f>
        <v>28084</v>
      </c>
      <c r="O312" s="19">
        <f t="shared" ref="O312" si="405">SUM(O288:O311)</f>
        <v>37777</v>
      </c>
      <c r="P312" s="272">
        <f t="shared" ref="P312" si="406">SUM(P288:P311)</f>
        <v>18115</v>
      </c>
      <c r="Q312" s="273">
        <f t="shared" ref="Q312" si="407">SUM(Q288:Q311)</f>
        <v>22217</v>
      </c>
      <c r="R312" s="18">
        <f t="shared" ref="R312" si="408">SUM(R288:R311)</f>
        <v>22772</v>
      </c>
      <c r="S312" s="271">
        <f t="shared" ref="S312" si="409">SUM(S288:S311)</f>
        <v>24868</v>
      </c>
      <c r="T312" s="272">
        <f t="shared" ref="T312" si="410">SUM(T288:T311)</f>
        <v>10134</v>
      </c>
      <c r="U312" s="273">
        <f t="shared" ref="U312" si="411">SUM(U288:U311)</f>
        <v>12549</v>
      </c>
      <c r="V312" s="18">
        <f t="shared" ref="V312" si="412">SUM(V288:V311)</f>
        <v>27609</v>
      </c>
      <c r="W312" s="271">
        <f t="shared" ref="W312" si="413">SUM(W288:W311)</f>
        <v>31486</v>
      </c>
      <c r="X312" s="272">
        <f t="shared" ref="X312" si="414">SUM(X288:X311)</f>
        <v>25583</v>
      </c>
      <c r="Y312" s="273">
        <f t="shared" ref="Y312" si="415">SUM(Y288:Y311)</f>
        <v>16388</v>
      </c>
      <c r="Z312" s="18">
        <f t="shared" ref="Z312" si="416">SUM(Z288:Z311)</f>
        <v>58238</v>
      </c>
      <c r="AA312" s="271">
        <f t="shared" ref="AA312" si="417">SUM(AA288:AA311)</f>
        <v>50523</v>
      </c>
      <c r="AB312" s="171">
        <f>SUM(AB288:AB311)</f>
        <v>338626</v>
      </c>
      <c r="AC312" s="172">
        <f>SUM(AC288:AC311)</f>
        <v>338238</v>
      </c>
      <c r="BI312" s="299" t="s">
        <v>26</v>
      </c>
      <c r="BJ312" s="152">
        <f>SUM(BJ288:BJ311)</f>
        <v>0.99999999999999989</v>
      </c>
      <c r="BK312" s="153">
        <f t="shared" ref="BK312:CK312" si="418">SUM(BK288:BK311)</f>
        <v>0.99999999999999989</v>
      </c>
      <c r="BL312" s="152">
        <f t="shared" si="418"/>
        <v>0.99999999999999978</v>
      </c>
      <c r="BM312" s="153">
        <f t="shared" si="418"/>
        <v>1</v>
      </c>
      <c r="BN312" s="152">
        <f t="shared" si="418"/>
        <v>1.0000000000000002</v>
      </c>
      <c r="BO312" s="153">
        <f t="shared" si="418"/>
        <v>1</v>
      </c>
      <c r="BP312" s="152">
        <f t="shared" si="418"/>
        <v>0.99999999999999989</v>
      </c>
      <c r="BQ312" s="153">
        <f t="shared" si="418"/>
        <v>0.99999999999999989</v>
      </c>
      <c r="BR312" s="152">
        <f t="shared" si="418"/>
        <v>1</v>
      </c>
      <c r="BS312" s="153">
        <f t="shared" si="418"/>
        <v>1</v>
      </c>
      <c r="BT312" s="152">
        <f t="shared" si="418"/>
        <v>1</v>
      </c>
      <c r="BU312" s="153">
        <f t="shared" si="418"/>
        <v>1</v>
      </c>
      <c r="BV312" s="152">
        <f t="shared" si="418"/>
        <v>1.0000000000000002</v>
      </c>
      <c r="BW312" s="153">
        <f t="shared" si="418"/>
        <v>0.99999999999999978</v>
      </c>
      <c r="BX312" s="152">
        <f t="shared" si="418"/>
        <v>1</v>
      </c>
      <c r="BY312" s="153">
        <f t="shared" si="418"/>
        <v>1.0000000000000002</v>
      </c>
      <c r="BZ312" s="152">
        <f t="shared" si="418"/>
        <v>1</v>
      </c>
      <c r="CA312" s="153">
        <f t="shared" si="418"/>
        <v>0.99999999999999989</v>
      </c>
      <c r="CB312" s="152">
        <f t="shared" si="418"/>
        <v>1</v>
      </c>
      <c r="CC312" s="153">
        <f t="shared" si="418"/>
        <v>1</v>
      </c>
      <c r="CD312" s="152">
        <f t="shared" si="418"/>
        <v>1.0000000000000002</v>
      </c>
      <c r="CE312" s="153">
        <f t="shared" si="418"/>
        <v>1</v>
      </c>
      <c r="CF312" s="152">
        <f t="shared" si="418"/>
        <v>0.99999999999999989</v>
      </c>
      <c r="CG312" s="153">
        <f t="shared" si="418"/>
        <v>1</v>
      </c>
      <c r="CH312" s="152">
        <f t="shared" si="418"/>
        <v>0.99999999999999989</v>
      </c>
      <c r="CI312" s="153">
        <f t="shared" si="418"/>
        <v>1.0000000000000002</v>
      </c>
      <c r="CJ312" s="152">
        <f t="shared" si="418"/>
        <v>1.0000000000000002</v>
      </c>
      <c r="CK312" s="153">
        <f t="shared" si="418"/>
        <v>1</v>
      </c>
    </row>
    <row r="313" spans="1:89" ht="13.5" thickTop="1" x14ac:dyDescent="0.2">
      <c r="A313" s="187"/>
    </row>
    <row r="315" spans="1:89" x14ac:dyDescent="0.2">
      <c r="A315" s="306">
        <f>+A284+1</f>
        <v>43476</v>
      </c>
      <c r="B315" s="306"/>
      <c r="C315" s="306"/>
      <c r="D315" s="306"/>
      <c r="BI315" s="311">
        <f>+BI284+1</f>
        <v>43476</v>
      </c>
      <c r="BJ315" s="311"/>
      <c r="BK315" s="311"/>
      <c r="BL315" s="311"/>
    </row>
    <row r="316" spans="1:89" ht="13.5" thickBot="1" x14ac:dyDescent="0.25">
      <c r="AE316" s="242" t="s">
        <v>1</v>
      </c>
    </row>
    <row r="317" spans="1:89" ht="14.25" thickTop="1" thickBot="1" x14ac:dyDescent="0.25">
      <c r="A317" s="302" t="s">
        <v>2</v>
      </c>
      <c r="B317" s="304" t="s">
        <v>3</v>
      </c>
      <c r="C317" s="305"/>
      <c r="D317" s="304" t="s">
        <v>4</v>
      </c>
      <c r="E317" s="305"/>
      <c r="F317" s="304" t="s">
        <v>5</v>
      </c>
      <c r="G317" s="305"/>
      <c r="H317" s="304" t="s">
        <v>6</v>
      </c>
      <c r="I317" s="305"/>
      <c r="J317" s="304" t="s">
        <v>7</v>
      </c>
      <c r="K317" s="305"/>
      <c r="L317" s="304" t="s">
        <v>8</v>
      </c>
      <c r="M317" s="305"/>
      <c r="N317" s="304" t="s">
        <v>9</v>
      </c>
      <c r="O317" s="305"/>
      <c r="P317" s="304" t="s">
        <v>10</v>
      </c>
      <c r="Q317" s="305"/>
      <c r="R317" s="304" t="s">
        <v>11</v>
      </c>
      <c r="S317" s="305"/>
      <c r="T317" s="304" t="s">
        <v>12</v>
      </c>
      <c r="U317" s="305"/>
      <c r="V317" s="304" t="s">
        <v>13</v>
      </c>
      <c r="W317" s="305"/>
      <c r="X317" s="304" t="s">
        <v>14</v>
      </c>
      <c r="Y317" s="305"/>
      <c r="Z317" s="307" t="s">
        <v>15</v>
      </c>
      <c r="AA317" s="308"/>
      <c r="AB317" s="309" t="s">
        <v>16</v>
      </c>
      <c r="AC317" s="310"/>
      <c r="AE317" s="302" t="s">
        <v>2</v>
      </c>
      <c r="AF317" s="304" t="s">
        <v>3</v>
      </c>
      <c r="AG317" s="305"/>
      <c r="AH317" s="304" t="s">
        <v>4</v>
      </c>
      <c r="AI317" s="305"/>
      <c r="AJ317" s="304" t="s">
        <v>5</v>
      </c>
      <c r="AK317" s="305"/>
      <c r="AL317" s="304" t="s">
        <v>6</v>
      </c>
      <c r="AM317" s="305"/>
      <c r="AN317" s="304" t="s">
        <v>7</v>
      </c>
      <c r="AO317" s="305"/>
      <c r="AP317" s="304" t="s">
        <v>8</v>
      </c>
      <c r="AQ317" s="305"/>
      <c r="AR317" s="304" t="s">
        <v>9</v>
      </c>
      <c r="AS317" s="305"/>
      <c r="AT317" s="304" t="s">
        <v>10</v>
      </c>
      <c r="AU317" s="305"/>
      <c r="AV317" s="304" t="s">
        <v>11</v>
      </c>
      <c r="AW317" s="305"/>
      <c r="AX317" s="304" t="s">
        <v>12</v>
      </c>
      <c r="AY317" s="305"/>
      <c r="AZ317" s="304" t="s">
        <v>13</v>
      </c>
      <c r="BA317" s="305"/>
      <c r="BB317" s="304" t="s">
        <v>14</v>
      </c>
      <c r="BC317" s="305"/>
      <c r="BD317" s="307" t="s">
        <v>15</v>
      </c>
      <c r="BE317" s="308"/>
      <c r="BF317" s="309" t="s">
        <v>16</v>
      </c>
      <c r="BG317" s="310"/>
      <c r="BI317" s="302" t="s">
        <v>2</v>
      </c>
      <c r="BJ317" s="304" t="s">
        <v>3</v>
      </c>
      <c r="BK317" s="305"/>
      <c r="BL317" s="304" t="s">
        <v>4</v>
      </c>
      <c r="BM317" s="305"/>
      <c r="BN317" s="304" t="s">
        <v>5</v>
      </c>
      <c r="BO317" s="305"/>
      <c r="BP317" s="304" t="s">
        <v>6</v>
      </c>
      <c r="BQ317" s="305"/>
      <c r="BR317" s="304" t="s">
        <v>7</v>
      </c>
      <c r="BS317" s="305"/>
      <c r="BT317" s="304" t="s">
        <v>8</v>
      </c>
      <c r="BU317" s="305"/>
      <c r="BV317" s="304" t="s">
        <v>9</v>
      </c>
      <c r="BW317" s="305"/>
      <c r="BX317" s="304" t="s">
        <v>10</v>
      </c>
      <c r="BY317" s="305"/>
      <c r="BZ317" s="304" t="s">
        <v>11</v>
      </c>
      <c r="CA317" s="305"/>
      <c r="CB317" s="304" t="s">
        <v>12</v>
      </c>
      <c r="CC317" s="305"/>
      <c r="CD317" s="304" t="s">
        <v>13</v>
      </c>
      <c r="CE317" s="305"/>
      <c r="CF317" s="304" t="s">
        <v>14</v>
      </c>
      <c r="CG317" s="305"/>
      <c r="CH317" s="307" t="s">
        <v>15</v>
      </c>
      <c r="CI317" s="308"/>
      <c r="CJ317" s="304" t="s">
        <v>16</v>
      </c>
      <c r="CK317" s="305"/>
    </row>
    <row r="318" spans="1:89" ht="15" thickTop="1" thickBot="1" x14ac:dyDescent="0.3">
      <c r="A318" s="303"/>
      <c r="B318" s="113" t="s">
        <v>17</v>
      </c>
      <c r="C318" s="114" t="s">
        <v>18</v>
      </c>
      <c r="D318" s="115" t="s">
        <v>17</v>
      </c>
      <c r="E318" s="116" t="s">
        <v>18</v>
      </c>
      <c r="F318" s="113" t="s">
        <v>17</v>
      </c>
      <c r="G318" s="114" t="s">
        <v>18</v>
      </c>
      <c r="H318" s="115" t="s">
        <v>17</v>
      </c>
      <c r="I318" s="116" t="s">
        <v>18</v>
      </c>
      <c r="J318" s="113" t="s">
        <v>17</v>
      </c>
      <c r="K318" s="114" t="s">
        <v>18</v>
      </c>
      <c r="L318" s="115" t="s">
        <v>17</v>
      </c>
      <c r="M318" s="113" t="s">
        <v>18</v>
      </c>
      <c r="N318" s="117" t="s">
        <v>17</v>
      </c>
      <c r="O318" s="118" t="s">
        <v>18</v>
      </c>
      <c r="P318" s="113" t="s">
        <v>17</v>
      </c>
      <c r="Q318" s="114" t="s">
        <v>18</v>
      </c>
      <c r="R318" s="115" t="s">
        <v>17</v>
      </c>
      <c r="S318" s="116" t="s">
        <v>18</v>
      </c>
      <c r="T318" s="113" t="s">
        <v>17</v>
      </c>
      <c r="U318" s="114" t="s">
        <v>18</v>
      </c>
      <c r="V318" s="115" t="s">
        <v>17</v>
      </c>
      <c r="W318" s="116" t="s">
        <v>18</v>
      </c>
      <c r="X318" s="113" t="s">
        <v>17</v>
      </c>
      <c r="Y318" s="114" t="s">
        <v>18</v>
      </c>
      <c r="Z318" s="26" t="s">
        <v>17</v>
      </c>
      <c r="AA318" s="119" t="s">
        <v>18</v>
      </c>
      <c r="AB318" s="173" t="s">
        <v>17</v>
      </c>
      <c r="AC318" s="174" t="s">
        <v>18</v>
      </c>
      <c r="AE318" s="303"/>
      <c r="AF318" s="113" t="s">
        <v>17</v>
      </c>
      <c r="AG318" s="114" t="s">
        <v>18</v>
      </c>
      <c r="AH318" s="115" t="s">
        <v>17</v>
      </c>
      <c r="AI318" s="116" t="s">
        <v>18</v>
      </c>
      <c r="AJ318" s="113" t="s">
        <v>17</v>
      </c>
      <c r="AK318" s="114" t="s">
        <v>18</v>
      </c>
      <c r="AL318" s="115" t="s">
        <v>17</v>
      </c>
      <c r="AM318" s="116" t="s">
        <v>18</v>
      </c>
      <c r="AN318" s="113" t="s">
        <v>17</v>
      </c>
      <c r="AO318" s="114" t="s">
        <v>18</v>
      </c>
      <c r="AP318" s="115" t="s">
        <v>17</v>
      </c>
      <c r="AQ318" s="113" t="s">
        <v>18</v>
      </c>
      <c r="AR318" s="117" t="s">
        <v>17</v>
      </c>
      <c r="AS318" s="118" t="s">
        <v>18</v>
      </c>
      <c r="AT318" s="113" t="s">
        <v>17</v>
      </c>
      <c r="AU318" s="114" t="s">
        <v>18</v>
      </c>
      <c r="AV318" s="115" t="s">
        <v>17</v>
      </c>
      <c r="AW318" s="116" t="s">
        <v>18</v>
      </c>
      <c r="AX318" s="113" t="s">
        <v>17</v>
      </c>
      <c r="AY318" s="114" t="s">
        <v>18</v>
      </c>
      <c r="AZ318" s="115" t="s">
        <v>17</v>
      </c>
      <c r="BA318" s="116" t="s">
        <v>18</v>
      </c>
      <c r="BB318" s="113" t="s">
        <v>17</v>
      </c>
      <c r="BC318" s="114" t="s">
        <v>18</v>
      </c>
      <c r="BD318" s="26" t="s">
        <v>17</v>
      </c>
      <c r="BE318" s="119" t="s">
        <v>18</v>
      </c>
      <c r="BF318" s="173" t="s">
        <v>17</v>
      </c>
      <c r="BG318" s="174" t="s">
        <v>18</v>
      </c>
      <c r="BI318" s="303"/>
      <c r="BJ318" s="113" t="s">
        <v>17</v>
      </c>
      <c r="BK318" s="114" t="s">
        <v>18</v>
      </c>
      <c r="BL318" s="115" t="s">
        <v>17</v>
      </c>
      <c r="BM318" s="116" t="s">
        <v>18</v>
      </c>
      <c r="BN318" s="113" t="s">
        <v>17</v>
      </c>
      <c r="BO318" s="114" t="s">
        <v>18</v>
      </c>
      <c r="BP318" s="115" t="s">
        <v>17</v>
      </c>
      <c r="BQ318" s="116" t="s">
        <v>18</v>
      </c>
      <c r="BR318" s="113" t="s">
        <v>17</v>
      </c>
      <c r="BS318" s="114" t="s">
        <v>18</v>
      </c>
      <c r="BT318" s="115" t="s">
        <v>17</v>
      </c>
      <c r="BU318" s="113" t="s">
        <v>18</v>
      </c>
      <c r="BV318" s="117" t="s">
        <v>17</v>
      </c>
      <c r="BW318" s="118" t="s">
        <v>18</v>
      </c>
      <c r="BX318" s="113" t="s">
        <v>17</v>
      </c>
      <c r="BY318" s="114" t="s">
        <v>18</v>
      </c>
      <c r="BZ318" s="115" t="s">
        <v>17</v>
      </c>
      <c r="CA318" s="116" t="s">
        <v>18</v>
      </c>
      <c r="CB318" s="113" t="s">
        <v>17</v>
      </c>
      <c r="CC318" s="114" t="s">
        <v>18</v>
      </c>
      <c r="CD318" s="115" t="s">
        <v>17</v>
      </c>
      <c r="CE318" s="116" t="s">
        <v>18</v>
      </c>
      <c r="CF318" s="113" t="s">
        <v>17</v>
      </c>
      <c r="CG318" s="114" t="s">
        <v>18</v>
      </c>
      <c r="CH318" s="26" t="s">
        <v>17</v>
      </c>
      <c r="CI318" s="119" t="s">
        <v>18</v>
      </c>
      <c r="CJ318" s="117" t="s">
        <v>17</v>
      </c>
      <c r="CK318" s="118" t="s">
        <v>18</v>
      </c>
    </row>
    <row r="319" spans="1:89" ht="13.5" thickTop="1" x14ac:dyDescent="0.2">
      <c r="A319" s="122" t="s">
        <v>19</v>
      </c>
      <c r="B319" s="123"/>
      <c r="C319" s="186"/>
      <c r="D319" s="124"/>
      <c r="E319" s="177"/>
      <c r="F319" s="123"/>
      <c r="G319" s="125"/>
      <c r="H319" s="124"/>
      <c r="I319" s="177"/>
      <c r="J319" s="123"/>
      <c r="K319" s="125"/>
      <c r="L319" s="124"/>
      <c r="M319" s="123"/>
      <c r="N319" s="176"/>
      <c r="O319" s="178"/>
      <c r="P319" s="123"/>
      <c r="Q319" s="125"/>
      <c r="R319" s="124"/>
      <c r="S319" s="177"/>
      <c r="T319" s="123"/>
      <c r="U319" s="125"/>
      <c r="V319" s="124"/>
      <c r="W319" s="177"/>
      <c r="X319" s="123"/>
      <c r="Y319" s="125"/>
      <c r="Z319" s="183"/>
      <c r="AA319" s="184"/>
      <c r="AB319" s="167">
        <f>B319+D319+F319+H319+J319+L319+N319+P319+R319+T319+V319+X319+Z319</f>
        <v>0</v>
      </c>
      <c r="AC319" s="168">
        <f>C319+E319+G319+I319+K319+M319+O319+Q319+S319+U319+W319+Y319+AA319</f>
        <v>0</v>
      </c>
      <c r="AE319" s="249" t="str">
        <f>$AE$9</f>
        <v>07:00 - 07:59</v>
      </c>
      <c r="AF319" s="123">
        <f>SUMIF($A$9:$A$32,$AE319,B$319:B$342)</f>
        <v>7087</v>
      </c>
      <c r="AG319" s="186">
        <f t="shared" ref="AG319:BE321" si="419">SUMIF($A$9:$A$32,$AE319,C$319:C$342)</f>
        <v>1136</v>
      </c>
      <c r="AH319" s="124">
        <f t="shared" si="419"/>
        <v>1238</v>
      </c>
      <c r="AI319" s="177">
        <f t="shared" si="419"/>
        <v>1346</v>
      </c>
      <c r="AJ319" s="123">
        <f t="shared" si="419"/>
        <v>925</v>
      </c>
      <c r="AK319" s="125">
        <f t="shared" si="419"/>
        <v>621</v>
      </c>
      <c r="AL319" s="124">
        <f t="shared" si="419"/>
        <v>1285</v>
      </c>
      <c r="AM319" s="177">
        <f t="shared" si="419"/>
        <v>1449</v>
      </c>
      <c r="AN319" s="123">
        <f t="shared" si="419"/>
        <v>448</v>
      </c>
      <c r="AO319" s="125">
        <f t="shared" si="419"/>
        <v>938</v>
      </c>
      <c r="AP319" s="124">
        <f t="shared" si="419"/>
        <v>547</v>
      </c>
      <c r="AQ319" s="123">
        <f t="shared" si="419"/>
        <v>2013</v>
      </c>
      <c r="AR319" s="176">
        <f t="shared" si="419"/>
        <v>1825</v>
      </c>
      <c r="AS319" s="178">
        <f t="shared" si="419"/>
        <v>2652</v>
      </c>
      <c r="AT319" s="123">
        <f t="shared" si="419"/>
        <v>1533</v>
      </c>
      <c r="AU319" s="125">
        <f t="shared" si="419"/>
        <v>1441</v>
      </c>
      <c r="AV319" s="124">
        <f t="shared" si="419"/>
        <v>1847</v>
      </c>
      <c r="AW319" s="177">
        <f t="shared" si="419"/>
        <v>1519</v>
      </c>
      <c r="AX319" s="123">
        <f t="shared" si="419"/>
        <v>360</v>
      </c>
      <c r="AY319" s="125">
        <f t="shared" si="419"/>
        <v>1519</v>
      </c>
      <c r="AZ319" s="124">
        <f t="shared" si="419"/>
        <v>1084</v>
      </c>
      <c r="BA319" s="177">
        <f t="shared" si="419"/>
        <v>2169</v>
      </c>
      <c r="BB319" s="123">
        <f t="shared" si="419"/>
        <v>1578</v>
      </c>
      <c r="BC319" s="125">
        <f t="shared" si="419"/>
        <v>1405</v>
      </c>
      <c r="BD319" s="183">
        <f t="shared" si="419"/>
        <v>4642</v>
      </c>
      <c r="BE319" s="184">
        <f t="shared" si="419"/>
        <v>2249</v>
      </c>
      <c r="BF319" s="167">
        <f>AF319+AH319+AJ319+AL319+AN319+AP319+AR319+AT319+AV319+AX319+AZ319+BB319+BD319</f>
        <v>24399</v>
      </c>
      <c r="BG319" s="168">
        <f>AG319+AI319+AK319+AM319+AO319+AQ319+AS319+AU319+AW319+AY319+BA319+BC319+BE319</f>
        <v>20457</v>
      </c>
      <c r="BI319" s="122" t="s">
        <v>19</v>
      </c>
      <c r="BJ319" s="126">
        <f t="shared" ref="BJ319:CK319" si="420">B319/B343</f>
        <v>0</v>
      </c>
      <c r="BK319" s="127">
        <f t="shared" si="420"/>
        <v>0</v>
      </c>
      <c r="BL319" s="128">
        <f t="shared" si="420"/>
        <v>0</v>
      </c>
      <c r="BM319" s="129">
        <f t="shared" si="420"/>
        <v>0</v>
      </c>
      <c r="BN319" s="126">
        <f t="shared" si="420"/>
        <v>0</v>
      </c>
      <c r="BO319" s="127">
        <f t="shared" si="420"/>
        <v>0</v>
      </c>
      <c r="BP319" s="128">
        <f t="shared" si="420"/>
        <v>0</v>
      </c>
      <c r="BQ319" s="129">
        <f t="shared" si="420"/>
        <v>0</v>
      </c>
      <c r="BR319" s="126">
        <f t="shared" si="420"/>
        <v>0</v>
      </c>
      <c r="BS319" s="127">
        <f t="shared" si="420"/>
        <v>0</v>
      </c>
      <c r="BT319" s="128">
        <f t="shared" si="420"/>
        <v>0</v>
      </c>
      <c r="BU319" s="126">
        <f t="shared" si="420"/>
        <v>0</v>
      </c>
      <c r="BV319" s="130">
        <f t="shared" si="420"/>
        <v>0</v>
      </c>
      <c r="BW319" s="131">
        <f t="shared" si="420"/>
        <v>0</v>
      </c>
      <c r="BX319" s="126">
        <f t="shared" si="420"/>
        <v>0</v>
      </c>
      <c r="BY319" s="127">
        <f t="shared" si="420"/>
        <v>0</v>
      </c>
      <c r="BZ319" s="128">
        <f t="shared" si="420"/>
        <v>0</v>
      </c>
      <c r="CA319" s="129">
        <f t="shared" si="420"/>
        <v>0</v>
      </c>
      <c r="CB319" s="126">
        <f t="shared" si="420"/>
        <v>0</v>
      </c>
      <c r="CC319" s="127">
        <f t="shared" si="420"/>
        <v>0</v>
      </c>
      <c r="CD319" s="128">
        <f t="shared" si="420"/>
        <v>0</v>
      </c>
      <c r="CE319" s="129">
        <f t="shared" si="420"/>
        <v>0</v>
      </c>
      <c r="CF319" s="126">
        <f t="shared" si="420"/>
        <v>0</v>
      </c>
      <c r="CG319" s="127">
        <f t="shared" si="420"/>
        <v>0</v>
      </c>
      <c r="CH319" s="128">
        <f t="shared" si="420"/>
        <v>0</v>
      </c>
      <c r="CI319" s="126">
        <f t="shared" si="420"/>
        <v>0</v>
      </c>
      <c r="CJ319" s="132">
        <f t="shared" si="420"/>
        <v>0</v>
      </c>
      <c r="CK319" s="133">
        <f t="shared" si="420"/>
        <v>0</v>
      </c>
    </row>
    <row r="320" spans="1:89" x14ac:dyDescent="0.2">
      <c r="A320" s="134" t="s">
        <v>21</v>
      </c>
      <c r="B320" s="189">
        <v>595</v>
      </c>
      <c r="C320" s="190">
        <v>0</v>
      </c>
      <c r="D320" s="191">
        <v>191</v>
      </c>
      <c r="E320" s="192">
        <v>0</v>
      </c>
      <c r="F320" s="189">
        <v>82</v>
      </c>
      <c r="G320" s="193">
        <v>1</v>
      </c>
      <c r="H320" s="191">
        <v>237</v>
      </c>
      <c r="I320" s="192">
        <v>13</v>
      </c>
      <c r="J320" s="189">
        <v>11</v>
      </c>
      <c r="K320" s="193">
        <v>2</v>
      </c>
      <c r="L320" s="191">
        <v>11</v>
      </c>
      <c r="M320" s="189">
        <v>29</v>
      </c>
      <c r="N320" s="194">
        <v>51</v>
      </c>
      <c r="O320" s="195">
        <v>18</v>
      </c>
      <c r="P320" s="189">
        <v>20</v>
      </c>
      <c r="Q320" s="193">
        <v>10</v>
      </c>
      <c r="R320" s="191">
        <v>18</v>
      </c>
      <c r="S320" s="192">
        <v>18</v>
      </c>
      <c r="T320" s="189">
        <v>0</v>
      </c>
      <c r="U320" s="193">
        <v>5</v>
      </c>
      <c r="V320" s="191">
        <v>7</v>
      </c>
      <c r="W320" s="192">
        <v>0</v>
      </c>
      <c r="X320" s="189">
        <v>1</v>
      </c>
      <c r="Y320" s="193">
        <v>0</v>
      </c>
      <c r="Z320" s="191">
        <v>0</v>
      </c>
      <c r="AA320" s="189">
        <v>0</v>
      </c>
      <c r="AB320" s="169">
        <f>B320+D320+F320+H320+J320+L320+N320+P320+R320+T320+V320+X320+Z320</f>
        <v>1224</v>
      </c>
      <c r="AC320" s="170">
        <f t="shared" ref="AC320:AC340" si="421">C320+E320+G320+I320+K320+M320+O320+Q320+S320+U320+W320+Y320+AA320</f>
        <v>96</v>
      </c>
      <c r="AE320" s="250" t="str">
        <f>$AE$10</f>
        <v>08:00 - 08:59</v>
      </c>
      <c r="AF320" s="123">
        <f>SUMIF($A$9:$A$32,$AE320,B$319:B$342)</f>
        <v>4974</v>
      </c>
      <c r="AG320" s="190">
        <f t="shared" si="419"/>
        <v>1260</v>
      </c>
      <c r="AH320" s="191">
        <f t="shared" si="419"/>
        <v>2100</v>
      </c>
      <c r="AI320" s="192">
        <f t="shared" si="419"/>
        <v>1359</v>
      </c>
      <c r="AJ320" s="189">
        <f t="shared" si="419"/>
        <v>774</v>
      </c>
      <c r="AK320" s="193">
        <f t="shared" si="419"/>
        <v>680</v>
      </c>
      <c r="AL320" s="191">
        <f t="shared" si="419"/>
        <v>1438</v>
      </c>
      <c r="AM320" s="192">
        <f t="shared" si="419"/>
        <v>2230</v>
      </c>
      <c r="AN320" s="189">
        <f t="shared" si="419"/>
        <v>359</v>
      </c>
      <c r="AO320" s="193">
        <f t="shared" si="419"/>
        <v>1106</v>
      </c>
      <c r="AP320" s="191">
        <f t="shared" si="419"/>
        <v>493</v>
      </c>
      <c r="AQ320" s="189">
        <f t="shared" si="419"/>
        <v>3061</v>
      </c>
      <c r="AR320" s="194">
        <f t="shared" si="419"/>
        <v>1693</v>
      </c>
      <c r="AS320" s="195">
        <f t="shared" si="419"/>
        <v>3459</v>
      </c>
      <c r="AT320" s="189">
        <f t="shared" si="419"/>
        <v>1290</v>
      </c>
      <c r="AU320" s="193">
        <f t="shared" si="419"/>
        <v>1829</v>
      </c>
      <c r="AV320" s="191">
        <f t="shared" si="419"/>
        <v>1828</v>
      </c>
      <c r="AW320" s="192">
        <f t="shared" si="419"/>
        <v>1635</v>
      </c>
      <c r="AX320" s="189">
        <f t="shared" si="419"/>
        <v>329</v>
      </c>
      <c r="AY320" s="193">
        <f t="shared" si="419"/>
        <v>1915</v>
      </c>
      <c r="AZ320" s="191">
        <f t="shared" si="419"/>
        <v>905</v>
      </c>
      <c r="BA320" s="192">
        <f t="shared" si="419"/>
        <v>3126</v>
      </c>
      <c r="BB320" s="189">
        <f t="shared" si="419"/>
        <v>1344</v>
      </c>
      <c r="BC320" s="193">
        <f t="shared" si="419"/>
        <v>1963</v>
      </c>
      <c r="BD320" s="191">
        <f t="shared" si="419"/>
        <v>4853</v>
      </c>
      <c r="BE320" s="189">
        <f t="shared" si="419"/>
        <v>2684</v>
      </c>
      <c r="BF320" s="169">
        <f>SUM(AF320,AH320,AJ320,AL320,AN320,AP320,AR320,AT320,AV320,AX320,AZ320,BB320,BD320)</f>
        <v>22380</v>
      </c>
      <c r="BG320" s="170">
        <f>SUM(AG320,AI320,AK320,AM320,AO320,AQ320,AS320,AU320,AW320,AY320,BA320,BC320,BE320)</f>
        <v>26307</v>
      </c>
      <c r="BI320" s="134" t="s">
        <v>21</v>
      </c>
      <c r="BJ320" s="126">
        <f t="shared" ref="BJ320:CK320" si="422">B320/B343</f>
        <v>9.4914497192445119E-3</v>
      </c>
      <c r="BK320" s="127">
        <f t="shared" si="422"/>
        <v>0</v>
      </c>
      <c r="BL320" s="128">
        <f t="shared" si="422"/>
        <v>7.2121738473737871E-3</v>
      </c>
      <c r="BM320" s="129">
        <f t="shared" si="422"/>
        <v>0</v>
      </c>
      <c r="BN320" s="126">
        <f t="shared" si="422"/>
        <v>6.2187168208706206E-3</v>
      </c>
      <c r="BO320" s="127">
        <f t="shared" si="422"/>
        <v>1.1303266644060134E-4</v>
      </c>
      <c r="BP320" s="128">
        <f t="shared" si="422"/>
        <v>7.2723925250851515E-3</v>
      </c>
      <c r="BQ320" s="129">
        <f t="shared" si="422"/>
        <v>2.7977445874402789E-4</v>
      </c>
      <c r="BR320" s="126">
        <f t="shared" si="422"/>
        <v>1.5292645627693591E-3</v>
      </c>
      <c r="BS320" s="127">
        <f t="shared" si="422"/>
        <v>2.2276676319893073E-4</v>
      </c>
      <c r="BT320" s="128">
        <f t="shared" si="422"/>
        <v>8.0609702476916315E-4</v>
      </c>
      <c r="BU320" s="126">
        <f t="shared" si="422"/>
        <v>1.1619520794935491E-3</v>
      </c>
      <c r="BV320" s="130">
        <f t="shared" si="422"/>
        <v>1.7365840370471262E-3</v>
      </c>
      <c r="BW320" s="131">
        <f t="shared" si="422"/>
        <v>4.5548863808897211E-4</v>
      </c>
      <c r="BX320" s="126">
        <f t="shared" si="422"/>
        <v>1.0702054794520547E-3</v>
      </c>
      <c r="BY320" s="127">
        <f t="shared" si="422"/>
        <v>4.5392646391284613E-4</v>
      </c>
      <c r="BZ320" s="128">
        <f t="shared" si="422"/>
        <v>7.5509690410269323E-4</v>
      </c>
      <c r="CA320" s="129">
        <f t="shared" si="422"/>
        <v>7.0966724491405137E-4</v>
      </c>
      <c r="CB320" s="126">
        <f t="shared" si="422"/>
        <v>0</v>
      </c>
      <c r="CC320" s="127">
        <f t="shared" si="422"/>
        <v>3.8485221674876849E-4</v>
      </c>
      <c r="CD320" s="128">
        <f t="shared" si="422"/>
        <v>2.4958995935249234E-4</v>
      </c>
      <c r="CE320" s="129">
        <f t="shared" si="422"/>
        <v>0</v>
      </c>
      <c r="CF320" s="126">
        <f t="shared" si="422"/>
        <v>3.6631378438770652E-5</v>
      </c>
      <c r="CG320" s="127">
        <f t="shared" si="422"/>
        <v>0</v>
      </c>
      <c r="CH320" s="128">
        <f t="shared" si="422"/>
        <v>0</v>
      </c>
      <c r="CI320" s="126">
        <f t="shared" si="422"/>
        <v>0</v>
      </c>
      <c r="CJ320" s="132">
        <f t="shared" si="422"/>
        <v>3.4488199625814305E-3</v>
      </c>
      <c r="CK320" s="133">
        <f t="shared" si="422"/>
        <v>2.7090329316815757E-4</v>
      </c>
    </row>
    <row r="321" spans="1:89" ht="13.5" thickBot="1" x14ac:dyDescent="0.25">
      <c r="A321" s="143" t="s">
        <v>23</v>
      </c>
      <c r="B321" s="196">
        <v>3326</v>
      </c>
      <c r="C321" s="197">
        <v>34</v>
      </c>
      <c r="D321" s="198">
        <v>1119</v>
      </c>
      <c r="E321" s="199">
        <v>75</v>
      </c>
      <c r="F321" s="196">
        <v>405</v>
      </c>
      <c r="G321" s="200">
        <v>42</v>
      </c>
      <c r="H321" s="198">
        <v>1212</v>
      </c>
      <c r="I321" s="199">
        <v>272</v>
      </c>
      <c r="J321" s="196">
        <v>83</v>
      </c>
      <c r="K321" s="200">
        <v>102</v>
      </c>
      <c r="L321" s="198">
        <v>94</v>
      </c>
      <c r="M321" s="196">
        <v>393</v>
      </c>
      <c r="N321" s="201">
        <v>499</v>
      </c>
      <c r="O321" s="202">
        <v>687</v>
      </c>
      <c r="P321" s="196">
        <v>299</v>
      </c>
      <c r="Q321" s="200">
        <v>419</v>
      </c>
      <c r="R321" s="198">
        <v>427</v>
      </c>
      <c r="S321" s="199">
        <v>523</v>
      </c>
      <c r="T321" s="196">
        <v>75</v>
      </c>
      <c r="U321" s="200">
        <v>343</v>
      </c>
      <c r="V321" s="198">
        <v>234</v>
      </c>
      <c r="W321" s="199">
        <v>784</v>
      </c>
      <c r="X321" s="196">
        <v>345</v>
      </c>
      <c r="Y321" s="200">
        <v>479</v>
      </c>
      <c r="Z321" s="198">
        <v>1265</v>
      </c>
      <c r="AA321" s="196">
        <v>708</v>
      </c>
      <c r="AB321" s="169">
        <f>B321+D321+F321+H321+J321+L321+N321+P321+R321+T321+V321+X321+Z321</f>
        <v>9383</v>
      </c>
      <c r="AC321" s="170">
        <f t="shared" si="421"/>
        <v>4861</v>
      </c>
      <c r="AE321" s="249" t="str">
        <f>$AE$11</f>
        <v>09:00 - 09:59</v>
      </c>
      <c r="AF321" s="123">
        <f>SUMIF($A$9:$A$32,$AE321,B$319:B$342)</f>
        <v>4530</v>
      </c>
      <c r="AG321" s="197">
        <f t="shared" si="419"/>
        <v>1315</v>
      </c>
      <c r="AH321" s="198">
        <f t="shared" si="419"/>
        <v>1530</v>
      </c>
      <c r="AI321" s="199">
        <f t="shared" si="419"/>
        <v>1231</v>
      </c>
      <c r="AJ321" s="196">
        <f t="shared" si="419"/>
        <v>741</v>
      </c>
      <c r="AK321" s="200">
        <f t="shared" si="419"/>
        <v>629</v>
      </c>
      <c r="AL321" s="198">
        <f t="shared" si="419"/>
        <v>1743</v>
      </c>
      <c r="AM321" s="199">
        <f t="shared" si="419"/>
        <v>1841</v>
      </c>
      <c r="AN321" s="196">
        <f t="shared" si="419"/>
        <v>333</v>
      </c>
      <c r="AO321" s="200">
        <f t="shared" si="419"/>
        <v>1010</v>
      </c>
      <c r="AP321" s="198">
        <f t="shared" si="419"/>
        <v>467</v>
      </c>
      <c r="AQ321" s="196">
        <f t="shared" si="419"/>
        <v>2282</v>
      </c>
      <c r="AR321" s="201">
        <f t="shared" si="419"/>
        <v>1561</v>
      </c>
      <c r="AS321" s="202">
        <f t="shared" si="419"/>
        <v>3112</v>
      </c>
      <c r="AT321" s="196">
        <f t="shared" si="419"/>
        <v>1128</v>
      </c>
      <c r="AU321" s="200">
        <f t="shared" si="419"/>
        <v>1411</v>
      </c>
      <c r="AV321" s="198">
        <f t="shared" si="419"/>
        <v>1623</v>
      </c>
      <c r="AW321" s="199">
        <f t="shared" si="419"/>
        <v>1439</v>
      </c>
      <c r="AX321" s="196">
        <f t="shared" si="419"/>
        <v>364</v>
      </c>
      <c r="AY321" s="200">
        <f t="shared" si="419"/>
        <v>1120</v>
      </c>
      <c r="AZ321" s="198">
        <f t="shared" si="419"/>
        <v>969</v>
      </c>
      <c r="BA321" s="199">
        <f t="shared" si="419"/>
        <v>2436</v>
      </c>
      <c r="BB321" s="196">
        <f t="shared" si="419"/>
        <v>1249</v>
      </c>
      <c r="BC321" s="200">
        <f t="shared" si="419"/>
        <v>1480</v>
      </c>
      <c r="BD321" s="198">
        <f t="shared" si="419"/>
        <v>4163</v>
      </c>
      <c r="BE321" s="196">
        <f t="shared" si="419"/>
        <v>2821</v>
      </c>
      <c r="BF321" s="169">
        <f>SUM(AF321,AH321,AJ321,AL321,AN321,AP321,AR321,AT321,AV321,AX321,AZ321,BB321,BD321)</f>
        <v>20401</v>
      </c>
      <c r="BG321" s="170">
        <f>SUM(AG321,AI321,AK321,AM321,AO321,AQ321,AS321,AU321,AW321,AY321,BA321,BC321,BE321)</f>
        <v>22127</v>
      </c>
      <c r="BI321" s="143" t="s">
        <v>23</v>
      </c>
      <c r="BJ321" s="126">
        <f t="shared" ref="BJ321:CK321" si="423">B321/B343</f>
        <v>5.3056406329760081E-2</v>
      </c>
      <c r="BK321" s="127">
        <f t="shared" si="423"/>
        <v>8.5973651604420059E-4</v>
      </c>
      <c r="BL321" s="128">
        <f t="shared" si="423"/>
        <v>4.2253521126760563E-2</v>
      </c>
      <c r="BM321" s="129">
        <f t="shared" si="423"/>
        <v>3.3876868873932878E-3</v>
      </c>
      <c r="BN321" s="126">
        <f t="shared" si="423"/>
        <v>3.0714394054300015E-2</v>
      </c>
      <c r="BO321" s="127">
        <f t="shared" si="423"/>
        <v>4.7473719905052562E-3</v>
      </c>
      <c r="BP321" s="128">
        <f t="shared" si="423"/>
        <v>3.7190463039675964E-2</v>
      </c>
      <c r="BQ321" s="129">
        <f t="shared" si="423"/>
        <v>5.8537425214135064E-3</v>
      </c>
      <c r="BR321" s="126">
        <f t="shared" si="423"/>
        <v>1.1538996246350618E-2</v>
      </c>
      <c r="BS321" s="127">
        <f t="shared" si="423"/>
        <v>1.1361104923145467E-2</v>
      </c>
      <c r="BT321" s="128">
        <f t="shared" si="423"/>
        <v>6.8884654843910306E-3</v>
      </c>
      <c r="BU321" s="126">
        <f t="shared" si="423"/>
        <v>1.5746454042791892E-2</v>
      </c>
      <c r="BV321" s="130">
        <f t="shared" si="423"/>
        <v>1.6991283029147371E-2</v>
      </c>
      <c r="BW321" s="131">
        <f t="shared" si="423"/>
        <v>1.7384483020395768E-2</v>
      </c>
      <c r="BX321" s="126">
        <f t="shared" si="423"/>
        <v>1.5999571917808219E-2</v>
      </c>
      <c r="BY321" s="127">
        <f t="shared" si="423"/>
        <v>1.9019518837948252E-2</v>
      </c>
      <c r="BZ321" s="128">
        <f t="shared" si="423"/>
        <v>1.7912576558436109E-2</v>
      </c>
      <c r="CA321" s="129">
        <f t="shared" si="423"/>
        <v>2.0619776060558273E-2</v>
      </c>
      <c r="CB321" s="126">
        <f t="shared" si="423"/>
        <v>7.4999999999999997E-3</v>
      </c>
      <c r="CC321" s="127">
        <f t="shared" si="423"/>
        <v>2.6400862068965518E-2</v>
      </c>
      <c r="CD321" s="128">
        <f t="shared" si="423"/>
        <v>8.3434357840690299E-3</v>
      </c>
      <c r="CE321" s="129">
        <f t="shared" si="423"/>
        <v>2.3726659201646339E-2</v>
      </c>
      <c r="CF321" s="126">
        <f t="shared" si="423"/>
        <v>1.2637825561375875E-2</v>
      </c>
      <c r="CG321" s="127">
        <f t="shared" si="423"/>
        <v>2.865003887792332E-2</v>
      </c>
      <c r="CH321" s="128">
        <f t="shared" si="423"/>
        <v>2.0442792501616031E-2</v>
      </c>
      <c r="CI321" s="126">
        <f t="shared" si="423"/>
        <v>1.3167438486860458E-2</v>
      </c>
      <c r="CJ321" s="132">
        <f t="shared" si="423"/>
        <v>2.6438135383089513E-2</v>
      </c>
      <c r="CK321" s="133">
        <f t="shared" si="423"/>
        <v>1.3717301125941812E-2</v>
      </c>
    </row>
    <row r="322" spans="1:89" ht="14.25" thickTop="1" thickBot="1" x14ac:dyDescent="0.25">
      <c r="A322" s="134" t="s">
        <v>25</v>
      </c>
      <c r="B322" s="189">
        <v>5805</v>
      </c>
      <c r="C322" s="190">
        <v>395</v>
      </c>
      <c r="D322" s="191">
        <v>2231</v>
      </c>
      <c r="E322" s="192">
        <v>659</v>
      </c>
      <c r="F322" s="189">
        <v>818</v>
      </c>
      <c r="G322" s="193">
        <v>279</v>
      </c>
      <c r="H322" s="191">
        <v>1371</v>
      </c>
      <c r="I322" s="192">
        <v>1004</v>
      </c>
      <c r="J322" s="189">
        <v>197</v>
      </c>
      <c r="K322" s="193">
        <v>437</v>
      </c>
      <c r="L322" s="191">
        <v>338</v>
      </c>
      <c r="M322" s="189">
        <v>1146</v>
      </c>
      <c r="N322" s="194">
        <v>1126</v>
      </c>
      <c r="O322" s="195">
        <v>1877</v>
      </c>
      <c r="P322" s="189">
        <v>1067</v>
      </c>
      <c r="Q322" s="193">
        <v>994</v>
      </c>
      <c r="R322" s="191">
        <v>1285</v>
      </c>
      <c r="S322" s="192">
        <v>1216</v>
      </c>
      <c r="T322" s="189">
        <v>300</v>
      </c>
      <c r="U322" s="193">
        <v>1064</v>
      </c>
      <c r="V322" s="191">
        <v>779</v>
      </c>
      <c r="W322" s="192">
        <v>1925</v>
      </c>
      <c r="X322" s="189">
        <v>1115</v>
      </c>
      <c r="Y322" s="193">
        <v>1276</v>
      </c>
      <c r="Z322" s="191">
        <v>3182</v>
      </c>
      <c r="AA322" s="189">
        <v>1704</v>
      </c>
      <c r="AB322" s="169">
        <f>B322+D322+F322+H322+J322+L322+N322+P322+R322+T322+V322+X322+Z322</f>
        <v>19614</v>
      </c>
      <c r="AC322" s="170">
        <f t="shared" si="421"/>
        <v>13976</v>
      </c>
      <c r="AE322" s="299" t="s">
        <v>26</v>
      </c>
      <c r="AF322" s="18">
        <f t="shared" ref="AF322:BG322" si="424">SUM(AF319:AF321)</f>
        <v>16591</v>
      </c>
      <c r="AG322" s="19">
        <f t="shared" si="424"/>
        <v>3711</v>
      </c>
      <c r="AH322" s="18">
        <f t="shared" si="424"/>
        <v>4868</v>
      </c>
      <c r="AI322" s="19">
        <f t="shared" si="424"/>
        <v>3936</v>
      </c>
      <c r="AJ322" s="18">
        <f t="shared" si="424"/>
        <v>2440</v>
      </c>
      <c r="AK322" s="19">
        <f t="shared" si="424"/>
        <v>1930</v>
      </c>
      <c r="AL322" s="18">
        <f t="shared" si="424"/>
        <v>4466</v>
      </c>
      <c r="AM322" s="19">
        <f t="shared" si="424"/>
        <v>5520</v>
      </c>
      <c r="AN322" s="18">
        <f t="shared" si="424"/>
        <v>1140</v>
      </c>
      <c r="AO322" s="19">
        <f t="shared" si="424"/>
        <v>3054</v>
      </c>
      <c r="AP322" s="18">
        <f t="shared" si="424"/>
        <v>1507</v>
      </c>
      <c r="AQ322" s="19">
        <f t="shared" si="424"/>
        <v>7356</v>
      </c>
      <c r="AR322" s="18">
        <f t="shared" si="424"/>
        <v>5079</v>
      </c>
      <c r="AS322" s="19">
        <f t="shared" si="424"/>
        <v>9223</v>
      </c>
      <c r="AT322" s="18">
        <f t="shared" si="424"/>
        <v>3951</v>
      </c>
      <c r="AU322" s="19">
        <f t="shared" si="424"/>
        <v>4681</v>
      </c>
      <c r="AV322" s="18">
        <f t="shared" si="424"/>
        <v>5298</v>
      </c>
      <c r="AW322" s="19">
        <f t="shared" si="424"/>
        <v>4593</v>
      </c>
      <c r="AX322" s="18">
        <f t="shared" si="424"/>
        <v>1053</v>
      </c>
      <c r="AY322" s="19">
        <f t="shared" si="424"/>
        <v>4554</v>
      </c>
      <c r="AZ322" s="18">
        <f t="shared" si="424"/>
        <v>2958</v>
      </c>
      <c r="BA322" s="19">
        <f t="shared" si="424"/>
        <v>7731</v>
      </c>
      <c r="BB322" s="18">
        <f t="shared" si="424"/>
        <v>4171</v>
      </c>
      <c r="BC322" s="19">
        <f t="shared" si="424"/>
        <v>4848</v>
      </c>
      <c r="BD322" s="18">
        <f t="shared" si="424"/>
        <v>13658</v>
      </c>
      <c r="BE322" s="19">
        <f t="shared" si="424"/>
        <v>7754</v>
      </c>
      <c r="BF322" s="171">
        <f t="shared" si="424"/>
        <v>67180</v>
      </c>
      <c r="BG322" s="172">
        <f t="shared" si="424"/>
        <v>68891</v>
      </c>
      <c r="BI322" s="134" t="s">
        <v>25</v>
      </c>
      <c r="BJ322" s="126">
        <f t="shared" ref="BJ322:CK322" si="425">B322/B343</f>
        <v>9.2601454823889734E-2</v>
      </c>
      <c r="BK322" s="127">
        <f t="shared" si="425"/>
        <v>9.9881154069840945E-3</v>
      </c>
      <c r="BL322" s="128">
        <f t="shared" si="425"/>
        <v>8.4242721746025748E-2</v>
      </c>
      <c r="BM322" s="129">
        <f t="shared" si="425"/>
        <v>2.9766475450562355E-2</v>
      </c>
      <c r="BN322" s="126">
        <f t="shared" si="425"/>
        <v>6.2035492188684968E-2</v>
      </c>
      <c r="BO322" s="127">
        <f t="shared" si="425"/>
        <v>3.1536113936927769E-2</v>
      </c>
      <c r="BP322" s="128">
        <f t="shared" si="425"/>
        <v>4.2069409923593849E-2</v>
      </c>
      <c r="BQ322" s="129">
        <f t="shared" si="425"/>
        <v>2.1607196659923385E-2</v>
      </c>
      <c r="BR322" s="126">
        <f t="shared" si="425"/>
        <v>2.7387738078687614E-2</v>
      </c>
      <c r="BS322" s="127">
        <f t="shared" si="425"/>
        <v>4.8674537758966359E-2</v>
      </c>
      <c r="BT322" s="128">
        <f t="shared" si="425"/>
        <v>2.4769163124725196E-2</v>
      </c>
      <c r="BU322" s="126">
        <f t="shared" si="425"/>
        <v>4.5917140796538185E-2</v>
      </c>
      <c r="BV322" s="130">
        <f t="shared" si="425"/>
        <v>3.8341051484609097E-2</v>
      </c>
      <c r="BW322" s="131">
        <f t="shared" si="425"/>
        <v>4.7497342982944481E-2</v>
      </c>
      <c r="BX322" s="126">
        <f t="shared" si="425"/>
        <v>5.7095462328767124E-2</v>
      </c>
      <c r="BY322" s="127">
        <f t="shared" si="425"/>
        <v>4.5120290512936902E-2</v>
      </c>
      <c r="BZ322" s="128">
        <f t="shared" si="425"/>
        <v>5.3905528987331149E-2</v>
      </c>
      <c r="CA322" s="129">
        <f t="shared" si="425"/>
        <v>4.7941964989749251E-2</v>
      </c>
      <c r="CB322" s="126">
        <f t="shared" si="425"/>
        <v>0.03</v>
      </c>
      <c r="CC322" s="127">
        <f t="shared" si="425"/>
        <v>8.1896551724137928E-2</v>
      </c>
      <c r="CD322" s="128">
        <f t="shared" si="425"/>
        <v>2.7775796905084502E-2</v>
      </c>
      <c r="CE322" s="129">
        <f t="shared" si="425"/>
        <v>5.8257422146899496E-2</v>
      </c>
      <c r="CF322" s="126">
        <f t="shared" si="425"/>
        <v>4.0843986959229278E-2</v>
      </c>
      <c r="CG322" s="127">
        <f t="shared" si="425"/>
        <v>7.6320354088163164E-2</v>
      </c>
      <c r="CH322" s="128">
        <f t="shared" si="425"/>
        <v>5.1422107304460243E-2</v>
      </c>
      <c r="CI322" s="126">
        <f t="shared" si="425"/>
        <v>3.1691123137867545E-2</v>
      </c>
      <c r="CJ322" s="132">
        <f t="shared" si="425"/>
        <v>5.5265649302346551E-2</v>
      </c>
      <c r="CK322" s="133">
        <f t="shared" si="425"/>
        <v>3.9439004430397606E-2</v>
      </c>
    </row>
    <row r="323" spans="1:89" ht="13.5" thickTop="1" x14ac:dyDescent="0.2">
      <c r="A323" s="143" t="s">
        <v>20</v>
      </c>
      <c r="B323" s="196">
        <v>7087</v>
      </c>
      <c r="C323" s="197">
        <v>1136</v>
      </c>
      <c r="D323" s="198">
        <v>1238</v>
      </c>
      <c r="E323" s="199">
        <v>1346</v>
      </c>
      <c r="F323" s="196">
        <v>925</v>
      </c>
      <c r="G323" s="200">
        <v>621</v>
      </c>
      <c r="H323" s="198">
        <v>1285</v>
      </c>
      <c r="I323" s="199">
        <v>1449</v>
      </c>
      <c r="J323" s="196">
        <v>448</v>
      </c>
      <c r="K323" s="200">
        <v>938</v>
      </c>
      <c r="L323" s="198">
        <v>547</v>
      </c>
      <c r="M323" s="196">
        <v>2013</v>
      </c>
      <c r="N323" s="201">
        <v>1825</v>
      </c>
      <c r="O323" s="202">
        <v>2652</v>
      </c>
      <c r="P323" s="196">
        <v>1533</v>
      </c>
      <c r="Q323" s="200">
        <v>1441</v>
      </c>
      <c r="R323" s="198">
        <v>1847</v>
      </c>
      <c r="S323" s="199">
        <v>1519</v>
      </c>
      <c r="T323" s="196">
        <v>360</v>
      </c>
      <c r="U323" s="200">
        <v>1519</v>
      </c>
      <c r="V323" s="198">
        <v>1084</v>
      </c>
      <c r="W323" s="199">
        <v>2169</v>
      </c>
      <c r="X323" s="196">
        <v>1578</v>
      </c>
      <c r="Y323" s="200">
        <v>1405</v>
      </c>
      <c r="Z323" s="198">
        <v>4642</v>
      </c>
      <c r="AA323" s="196">
        <v>2249</v>
      </c>
      <c r="AB323" s="169">
        <f t="shared" ref="AB323:AB339" si="426">B323+D323+F323+H323+J323+L323+N323+P323+R323+T323+V323+X323+Z323</f>
        <v>24399</v>
      </c>
      <c r="AC323" s="170">
        <f t="shared" si="421"/>
        <v>20457</v>
      </c>
      <c r="BI323" s="143" t="s">
        <v>20</v>
      </c>
      <c r="BJ323" s="126">
        <f t="shared" ref="BJ323:CK323" si="427">B323/B343</f>
        <v>0.11305193976518632</v>
      </c>
      <c r="BK323" s="127">
        <f t="shared" si="427"/>
        <v>2.8725314183123879E-2</v>
      </c>
      <c r="BL323" s="128">
        <f t="shared" si="427"/>
        <v>4.6746969754181925E-2</v>
      </c>
      <c r="BM323" s="129">
        <f t="shared" si="427"/>
        <v>6.0797687339084874E-2</v>
      </c>
      <c r="BN323" s="126">
        <f t="shared" si="427"/>
        <v>7.0150159259821016E-2</v>
      </c>
      <c r="BO323" s="127">
        <f t="shared" si="427"/>
        <v>7.019328585961343E-2</v>
      </c>
      <c r="BP323" s="128">
        <f t="shared" si="427"/>
        <v>3.9430482678204301E-2</v>
      </c>
      <c r="BQ323" s="129">
        <f t="shared" si="427"/>
        <v>3.1184091593853571E-2</v>
      </c>
      <c r="BR323" s="126">
        <f t="shared" si="427"/>
        <v>6.2282774920061172E-2</v>
      </c>
      <c r="BS323" s="127">
        <f t="shared" si="427"/>
        <v>0.1044776119402985</v>
      </c>
      <c r="BT323" s="128">
        <f t="shared" si="427"/>
        <v>4.0085006595339291E-2</v>
      </c>
      <c r="BU323" s="126">
        <f t="shared" si="427"/>
        <v>8.0655501242086702E-2</v>
      </c>
      <c r="BV323" s="130">
        <f t="shared" si="427"/>
        <v>6.2142467992372649E-2</v>
      </c>
      <c r="BW323" s="131">
        <f t="shared" si="427"/>
        <v>6.7108659345108554E-2</v>
      </c>
      <c r="BX323" s="126">
        <f t="shared" si="427"/>
        <v>8.203125E-2</v>
      </c>
      <c r="BY323" s="127">
        <f t="shared" si="427"/>
        <v>6.5410803449841126E-2</v>
      </c>
      <c r="BZ323" s="128">
        <f t="shared" si="427"/>
        <v>7.7481332326537464E-2</v>
      </c>
      <c r="CA323" s="129">
        <f t="shared" si="427"/>
        <v>5.9888030279135786E-2</v>
      </c>
      <c r="CB323" s="126">
        <f t="shared" si="427"/>
        <v>3.5999999999999997E-2</v>
      </c>
      <c r="CC323" s="127">
        <f t="shared" si="427"/>
        <v>0.11691810344827586</v>
      </c>
      <c r="CD323" s="128">
        <f t="shared" si="427"/>
        <v>3.8650787991157384E-2</v>
      </c>
      <c r="CE323" s="129">
        <f t="shared" si="427"/>
        <v>6.5641739551493508E-2</v>
      </c>
      <c r="CF323" s="126">
        <f t="shared" si="427"/>
        <v>5.7804315176380086E-2</v>
      </c>
      <c r="CG323" s="127">
        <f t="shared" si="427"/>
        <v>8.4036126562593461E-2</v>
      </c>
      <c r="CH323" s="128">
        <f t="shared" si="427"/>
        <v>7.5016160310277955E-2</v>
      </c>
      <c r="CI323" s="126">
        <f t="shared" si="427"/>
        <v>4.1827075080436683E-2</v>
      </c>
      <c r="CJ323" s="132">
        <f t="shared" si="427"/>
        <v>6.8748168518810715E-2</v>
      </c>
      <c r="CK323" s="133">
        <f t="shared" si="427"/>
        <v>5.7727798628552075E-2</v>
      </c>
    </row>
    <row r="324" spans="1:89" ht="13.5" thickBot="1" x14ac:dyDescent="0.25">
      <c r="A324" s="134" t="s">
        <v>22</v>
      </c>
      <c r="B324" s="189">
        <v>4974</v>
      </c>
      <c r="C324" s="190">
        <v>1260</v>
      </c>
      <c r="D324" s="191">
        <v>2100</v>
      </c>
      <c r="E324" s="192">
        <v>1359</v>
      </c>
      <c r="F324" s="189">
        <v>774</v>
      </c>
      <c r="G324" s="193">
        <v>680</v>
      </c>
      <c r="H324" s="191">
        <v>1438</v>
      </c>
      <c r="I324" s="192">
        <v>2230</v>
      </c>
      <c r="J324" s="189">
        <v>359</v>
      </c>
      <c r="K324" s="193">
        <v>1106</v>
      </c>
      <c r="L324" s="191">
        <v>493</v>
      </c>
      <c r="M324" s="189">
        <v>3061</v>
      </c>
      <c r="N324" s="194">
        <v>1693</v>
      </c>
      <c r="O324" s="195">
        <v>3459</v>
      </c>
      <c r="P324" s="189">
        <v>1290</v>
      </c>
      <c r="Q324" s="193">
        <v>1829</v>
      </c>
      <c r="R324" s="191">
        <v>1828</v>
      </c>
      <c r="S324" s="192">
        <v>1635</v>
      </c>
      <c r="T324" s="189">
        <v>329</v>
      </c>
      <c r="U324" s="193">
        <v>1915</v>
      </c>
      <c r="V324" s="191">
        <v>905</v>
      </c>
      <c r="W324" s="192">
        <v>3126</v>
      </c>
      <c r="X324" s="189">
        <v>1344</v>
      </c>
      <c r="Y324" s="193">
        <v>1963</v>
      </c>
      <c r="Z324" s="191">
        <v>4853</v>
      </c>
      <c r="AA324" s="189">
        <v>2684</v>
      </c>
      <c r="AB324" s="169">
        <f t="shared" si="426"/>
        <v>22380</v>
      </c>
      <c r="AC324" s="170">
        <f t="shared" si="421"/>
        <v>26307</v>
      </c>
      <c r="AE324" s="242" t="s">
        <v>27</v>
      </c>
      <c r="BI324" s="134" t="s">
        <v>22</v>
      </c>
      <c r="BJ324" s="126">
        <f t="shared" ref="BJ324:CK324" si="428">B324/B343</f>
        <v>7.9345329249617153E-2</v>
      </c>
      <c r="BK324" s="127">
        <f t="shared" si="428"/>
        <v>3.1860823829873312E-2</v>
      </c>
      <c r="BL324" s="128">
        <f t="shared" si="428"/>
        <v>7.929615224861232E-2</v>
      </c>
      <c r="BM324" s="129">
        <f t="shared" si="428"/>
        <v>6.1384886399566373E-2</v>
      </c>
      <c r="BN324" s="126">
        <f t="shared" si="428"/>
        <v>5.8698619748217808E-2</v>
      </c>
      <c r="BO324" s="127">
        <f t="shared" si="428"/>
        <v>7.686221317960891E-2</v>
      </c>
      <c r="BP324" s="128">
        <f t="shared" si="428"/>
        <v>4.4125318358955473E-2</v>
      </c>
      <c r="BQ324" s="129">
        <f t="shared" si="428"/>
        <v>4.7992080230706322E-2</v>
      </c>
      <c r="BR324" s="126">
        <f t="shared" si="428"/>
        <v>4.9909634366745448E-2</v>
      </c>
      <c r="BS324" s="127">
        <f t="shared" si="428"/>
        <v>0.12319002004900868</v>
      </c>
      <c r="BT324" s="128">
        <f t="shared" si="428"/>
        <v>3.6127803019199767E-2</v>
      </c>
      <c r="BU324" s="126">
        <f t="shared" si="428"/>
        <v>0.12264604535619841</v>
      </c>
      <c r="BV324" s="130">
        <f t="shared" si="428"/>
        <v>5.7647779896485972E-2</v>
      </c>
      <c r="BW324" s="131">
        <f t="shared" si="428"/>
        <v>8.7529733286097477E-2</v>
      </c>
      <c r="BX324" s="126">
        <f t="shared" si="428"/>
        <v>6.9028253424657529E-2</v>
      </c>
      <c r="BY324" s="127">
        <f t="shared" si="428"/>
        <v>8.3023150249659561E-2</v>
      </c>
      <c r="BZ324" s="128">
        <f t="shared" si="428"/>
        <v>7.6684285594429066E-2</v>
      </c>
      <c r="CA324" s="129">
        <f t="shared" si="428"/>
        <v>6.446144141302633E-2</v>
      </c>
      <c r="CB324" s="126">
        <f t="shared" si="428"/>
        <v>3.2899999999999999E-2</v>
      </c>
      <c r="CC324" s="127">
        <f t="shared" si="428"/>
        <v>0.14739839901477833</v>
      </c>
      <c r="CD324" s="128">
        <f t="shared" si="428"/>
        <v>3.2268416173429369E-2</v>
      </c>
      <c r="CE324" s="129">
        <f t="shared" si="428"/>
        <v>9.4604000847380687E-2</v>
      </c>
      <c r="CF324" s="126">
        <f t="shared" si="428"/>
        <v>4.9232572621707757E-2</v>
      </c>
      <c r="CG324" s="127">
        <f t="shared" si="428"/>
        <v>0.11741132842873378</v>
      </c>
      <c r="CH324" s="128">
        <f t="shared" si="428"/>
        <v>7.8425985778926954E-2</v>
      </c>
      <c r="CI324" s="126">
        <f t="shared" si="428"/>
        <v>4.9917238557533154E-2</v>
      </c>
      <c r="CJ324" s="132">
        <f t="shared" si="428"/>
        <v>6.3059306178572236E-2</v>
      </c>
      <c r="CK324" s="133">
        <f t="shared" si="428"/>
        <v>7.4235968055986687E-2</v>
      </c>
    </row>
    <row r="325" spans="1:89" ht="14.25" thickTop="1" thickBot="1" x14ac:dyDescent="0.25">
      <c r="A325" s="143" t="s">
        <v>24</v>
      </c>
      <c r="B325" s="196">
        <v>4530</v>
      </c>
      <c r="C325" s="197">
        <v>1315</v>
      </c>
      <c r="D325" s="198">
        <v>1530</v>
      </c>
      <c r="E325" s="199">
        <v>1231</v>
      </c>
      <c r="F325" s="196">
        <v>741</v>
      </c>
      <c r="G325" s="200">
        <v>629</v>
      </c>
      <c r="H325" s="198">
        <v>1743</v>
      </c>
      <c r="I325" s="199">
        <v>1841</v>
      </c>
      <c r="J325" s="196">
        <v>333</v>
      </c>
      <c r="K325" s="200">
        <v>1010</v>
      </c>
      <c r="L325" s="198">
        <v>467</v>
      </c>
      <c r="M325" s="196">
        <v>2282</v>
      </c>
      <c r="N325" s="201">
        <v>1561</v>
      </c>
      <c r="O325" s="202">
        <v>3112</v>
      </c>
      <c r="P325" s="196">
        <v>1128</v>
      </c>
      <c r="Q325" s="200">
        <v>1411</v>
      </c>
      <c r="R325" s="198">
        <v>1623</v>
      </c>
      <c r="S325" s="199">
        <v>1439</v>
      </c>
      <c r="T325" s="196">
        <v>364</v>
      </c>
      <c r="U325" s="200">
        <v>1120</v>
      </c>
      <c r="V325" s="198">
        <v>969</v>
      </c>
      <c r="W325" s="199">
        <v>2436</v>
      </c>
      <c r="X325" s="196">
        <v>1249</v>
      </c>
      <c r="Y325" s="200">
        <v>1480</v>
      </c>
      <c r="Z325" s="198">
        <v>4163</v>
      </c>
      <c r="AA325" s="196">
        <v>2821</v>
      </c>
      <c r="AB325" s="169">
        <f t="shared" si="426"/>
        <v>20401</v>
      </c>
      <c r="AC325" s="170">
        <f t="shared" si="421"/>
        <v>22127</v>
      </c>
      <c r="AE325" s="302" t="s">
        <v>2</v>
      </c>
      <c r="AF325" s="304" t="s">
        <v>3</v>
      </c>
      <c r="AG325" s="305"/>
      <c r="AH325" s="304" t="s">
        <v>4</v>
      </c>
      <c r="AI325" s="305"/>
      <c r="AJ325" s="304" t="s">
        <v>5</v>
      </c>
      <c r="AK325" s="305"/>
      <c r="AL325" s="304" t="s">
        <v>6</v>
      </c>
      <c r="AM325" s="305"/>
      <c r="AN325" s="304" t="s">
        <v>7</v>
      </c>
      <c r="AO325" s="305"/>
      <c r="AP325" s="304" t="s">
        <v>8</v>
      </c>
      <c r="AQ325" s="305"/>
      <c r="AR325" s="304" t="s">
        <v>9</v>
      </c>
      <c r="AS325" s="305"/>
      <c r="AT325" s="304" t="s">
        <v>10</v>
      </c>
      <c r="AU325" s="305"/>
      <c r="AV325" s="304" t="s">
        <v>11</v>
      </c>
      <c r="AW325" s="305"/>
      <c r="AX325" s="304" t="s">
        <v>12</v>
      </c>
      <c r="AY325" s="305"/>
      <c r="AZ325" s="304" t="s">
        <v>13</v>
      </c>
      <c r="BA325" s="305"/>
      <c r="BB325" s="304" t="s">
        <v>14</v>
      </c>
      <c r="BC325" s="305"/>
      <c r="BD325" s="307" t="s">
        <v>15</v>
      </c>
      <c r="BE325" s="308"/>
      <c r="BF325" s="309" t="s">
        <v>16</v>
      </c>
      <c r="BG325" s="310"/>
      <c r="BI325" s="143" t="s">
        <v>24</v>
      </c>
      <c r="BJ325" s="126">
        <f t="shared" ref="BJ325:CK325" si="429">B325/B343</f>
        <v>7.2262633996937206E-2</v>
      </c>
      <c r="BK325" s="127">
        <f t="shared" si="429"/>
        <v>3.3251574076415408E-2</v>
      </c>
      <c r="BL325" s="128">
        <f t="shared" si="429"/>
        <v>5.7772910923988972E-2</v>
      </c>
      <c r="BM325" s="129">
        <f t="shared" si="429"/>
        <v>5.5603234111748501E-2</v>
      </c>
      <c r="BN325" s="126">
        <f t="shared" si="429"/>
        <v>5.6195965417867436E-2</v>
      </c>
      <c r="BO325" s="127">
        <f t="shared" si="429"/>
        <v>7.1097547191138241E-2</v>
      </c>
      <c r="BP325" s="128">
        <f t="shared" si="429"/>
        <v>5.348430451993004E-2</v>
      </c>
      <c r="BQ325" s="129">
        <f t="shared" si="429"/>
        <v>3.9620367580596567E-2</v>
      </c>
      <c r="BR325" s="126">
        <f t="shared" si="429"/>
        <v>4.6295009036563327E-2</v>
      </c>
      <c r="BS325" s="127">
        <f t="shared" si="429"/>
        <v>0.11249721541546001</v>
      </c>
      <c r="BT325" s="128">
        <f t="shared" si="429"/>
        <v>3.4222482778836286E-2</v>
      </c>
      <c r="BU325" s="126">
        <f t="shared" si="429"/>
        <v>9.1433608462216528E-2</v>
      </c>
      <c r="BV325" s="130">
        <f t="shared" si="429"/>
        <v>5.3153091800599295E-2</v>
      </c>
      <c r="BW325" s="131">
        <f t="shared" si="429"/>
        <v>7.8748924540715623E-2</v>
      </c>
      <c r="BX325" s="126">
        <f t="shared" si="429"/>
        <v>6.0359589041095889E-2</v>
      </c>
      <c r="BY325" s="127">
        <f t="shared" si="429"/>
        <v>6.4049024058102588E-2</v>
      </c>
      <c r="BZ325" s="128">
        <f t="shared" si="429"/>
        <v>6.8084570853259502E-2</v>
      </c>
      <c r="CA325" s="129">
        <f t="shared" si="429"/>
        <v>5.6733953635073331E-2</v>
      </c>
      <c r="CB325" s="126">
        <f t="shared" si="429"/>
        <v>3.6400000000000002E-2</v>
      </c>
      <c r="CC325" s="127">
        <f t="shared" si="429"/>
        <v>8.6206896551724144E-2</v>
      </c>
      <c r="CD325" s="128">
        <f t="shared" si="429"/>
        <v>3.4550381516080725E-2</v>
      </c>
      <c r="CE325" s="129">
        <f t="shared" si="429"/>
        <v>7.3722119662258265E-2</v>
      </c>
      <c r="CF325" s="126">
        <f t="shared" si="429"/>
        <v>4.5752591670024545E-2</v>
      </c>
      <c r="CG325" s="127">
        <f t="shared" si="429"/>
        <v>8.8522040791913392E-2</v>
      </c>
      <c r="CH325" s="128">
        <f t="shared" si="429"/>
        <v>6.727537168713639E-2</v>
      </c>
      <c r="CI325" s="126">
        <f t="shared" si="429"/>
        <v>5.2465175100894566E-2</v>
      </c>
      <c r="CJ325" s="132">
        <f t="shared" si="429"/>
        <v>5.7483150373058629E-2</v>
      </c>
      <c r="CK325" s="133">
        <f t="shared" si="429"/>
        <v>6.2440387165956485E-2</v>
      </c>
    </row>
    <row r="326" spans="1:89" ht="15" thickTop="1" thickBot="1" x14ac:dyDescent="0.3">
      <c r="A326" s="134" t="s">
        <v>28</v>
      </c>
      <c r="B326" s="189">
        <v>4525</v>
      </c>
      <c r="C326" s="190">
        <v>1467</v>
      </c>
      <c r="D326" s="191">
        <v>1660</v>
      </c>
      <c r="E326" s="192">
        <v>1135</v>
      </c>
      <c r="F326" s="189">
        <v>807</v>
      </c>
      <c r="G326" s="193">
        <v>544</v>
      </c>
      <c r="H326" s="191">
        <v>1936</v>
      </c>
      <c r="I326" s="192">
        <v>2106</v>
      </c>
      <c r="J326" s="189">
        <v>406</v>
      </c>
      <c r="K326" s="193">
        <v>765</v>
      </c>
      <c r="L326" s="191">
        <v>542</v>
      </c>
      <c r="M326" s="189">
        <v>1787</v>
      </c>
      <c r="N326" s="194">
        <v>1602</v>
      </c>
      <c r="O326" s="195">
        <v>2774</v>
      </c>
      <c r="P326" s="189">
        <v>932</v>
      </c>
      <c r="Q326" s="193">
        <v>1286</v>
      </c>
      <c r="R326" s="191">
        <v>1465</v>
      </c>
      <c r="S326" s="192">
        <v>1369</v>
      </c>
      <c r="T326" s="189">
        <v>426</v>
      </c>
      <c r="U326" s="193">
        <v>751</v>
      </c>
      <c r="V326" s="191">
        <v>977</v>
      </c>
      <c r="W326" s="192">
        <v>2427</v>
      </c>
      <c r="X326" s="189">
        <v>1068</v>
      </c>
      <c r="Y326" s="193">
        <v>1101</v>
      </c>
      <c r="Z326" s="191">
        <v>3590</v>
      </c>
      <c r="AA326" s="189">
        <v>2494</v>
      </c>
      <c r="AB326" s="169">
        <f t="shared" si="426"/>
        <v>19936</v>
      </c>
      <c r="AC326" s="170">
        <f t="shared" si="421"/>
        <v>20006</v>
      </c>
      <c r="AE326" s="303"/>
      <c r="AF326" s="113" t="s">
        <v>17</v>
      </c>
      <c r="AG326" s="114" t="s">
        <v>18</v>
      </c>
      <c r="AH326" s="115" t="s">
        <v>17</v>
      </c>
      <c r="AI326" s="116" t="s">
        <v>18</v>
      </c>
      <c r="AJ326" s="113" t="s">
        <v>17</v>
      </c>
      <c r="AK326" s="114" t="s">
        <v>18</v>
      </c>
      <c r="AL326" s="115" t="s">
        <v>17</v>
      </c>
      <c r="AM326" s="116" t="s">
        <v>18</v>
      </c>
      <c r="AN326" s="113" t="s">
        <v>17</v>
      </c>
      <c r="AO326" s="114" t="s">
        <v>18</v>
      </c>
      <c r="AP326" s="115" t="s">
        <v>17</v>
      </c>
      <c r="AQ326" s="113" t="s">
        <v>18</v>
      </c>
      <c r="AR326" s="117" t="s">
        <v>17</v>
      </c>
      <c r="AS326" s="118" t="s">
        <v>18</v>
      </c>
      <c r="AT326" s="113" t="s">
        <v>17</v>
      </c>
      <c r="AU326" s="114" t="s">
        <v>18</v>
      </c>
      <c r="AV326" s="115" t="s">
        <v>17</v>
      </c>
      <c r="AW326" s="116" t="s">
        <v>18</v>
      </c>
      <c r="AX326" s="113" t="s">
        <v>17</v>
      </c>
      <c r="AY326" s="114" t="s">
        <v>18</v>
      </c>
      <c r="AZ326" s="115" t="s">
        <v>17</v>
      </c>
      <c r="BA326" s="116" t="s">
        <v>18</v>
      </c>
      <c r="BB326" s="113" t="s">
        <v>17</v>
      </c>
      <c r="BC326" s="114" t="s">
        <v>18</v>
      </c>
      <c r="BD326" s="26" t="s">
        <v>17</v>
      </c>
      <c r="BE326" s="119" t="s">
        <v>18</v>
      </c>
      <c r="BF326" s="173" t="s">
        <v>17</v>
      </c>
      <c r="BG326" s="174" t="s">
        <v>18</v>
      </c>
      <c r="BI326" s="134" t="s">
        <v>28</v>
      </c>
      <c r="BJ326" s="126">
        <f t="shared" ref="BJ326:CK326" si="430">B326/B343</f>
        <v>7.2182873915262888E-2</v>
      </c>
      <c r="BK326" s="127">
        <f t="shared" si="430"/>
        <v>3.7095102030495361E-2</v>
      </c>
      <c r="BL326" s="128">
        <f t="shared" si="430"/>
        <v>6.2681720348903069E-2</v>
      </c>
      <c r="BM326" s="129">
        <f t="shared" si="430"/>
        <v>5.1266994895885092E-2</v>
      </c>
      <c r="BN326" s="126">
        <f t="shared" si="430"/>
        <v>6.120127407856818E-2</v>
      </c>
      <c r="BO326" s="127">
        <f t="shared" si="430"/>
        <v>6.1489770543687122E-2</v>
      </c>
      <c r="BP326" s="128">
        <f t="shared" si="430"/>
        <v>5.9406548221792629E-2</v>
      </c>
      <c r="BQ326" s="129">
        <f t="shared" si="430"/>
        <v>4.5323462316532517E-2</v>
      </c>
      <c r="BR326" s="126">
        <f t="shared" si="430"/>
        <v>5.6443764771305437E-2</v>
      </c>
      <c r="BS326" s="127">
        <f t="shared" si="430"/>
        <v>8.5208286923591003E-2</v>
      </c>
      <c r="BT326" s="128">
        <f t="shared" si="430"/>
        <v>3.9718598856807855E-2</v>
      </c>
      <c r="BU326" s="126">
        <f t="shared" si="430"/>
        <v>7.1600288484654218E-2</v>
      </c>
      <c r="BV326" s="130">
        <f t="shared" si="430"/>
        <v>5.4549169163715612E-2</v>
      </c>
      <c r="BW326" s="131">
        <f t="shared" si="430"/>
        <v>7.0195860114378256E-2</v>
      </c>
      <c r="BX326" s="126">
        <f t="shared" si="430"/>
        <v>4.9871575342465752E-2</v>
      </c>
      <c r="BY326" s="127">
        <f t="shared" si="430"/>
        <v>5.8374943259192014E-2</v>
      </c>
      <c r="BZ326" s="128">
        <f t="shared" si="430"/>
        <v>6.1456498028358085E-2</v>
      </c>
      <c r="CA326" s="129">
        <f t="shared" si="430"/>
        <v>5.3974136571518685E-2</v>
      </c>
      <c r="CB326" s="126">
        <f t="shared" si="430"/>
        <v>4.2599999999999999E-2</v>
      </c>
      <c r="CC326" s="127">
        <f t="shared" si="430"/>
        <v>5.7804802955665022E-2</v>
      </c>
      <c r="CD326" s="128">
        <f t="shared" si="430"/>
        <v>3.4835627183912143E-2</v>
      </c>
      <c r="CE326" s="129">
        <f t="shared" si="430"/>
        <v>7.3449747298974064E-2</v>
      </c>
      <c r="CF326" s="126">
        <f t="shared" si="430"/>
        <v>3.9122312172607053E-2</v>
      </c>
      <c r="CG326" s="127">
        <f t="shared" si="430"/>
        <v>6.5853220886416652E-2</v>
      </c>
      <c r="CH326" s="128">
        <f t="shared" si="430"/>
        <v>5.8015513897866841E-2</v>
      </c>
      <c r="CI326" s="126">
        <f t="shared" si="430"/>
        <v>4.6383603935353082E-2</v>
      </c>
      <c r="CJ326" s="132">
        <f t="shared" si="430"/>
        <v>5.6172936906881861E-2</v>
      </c>
      <c r="CK326" s="133">
        <f t="shared" si="430"/>
        <v>5.6455117532522504E-2</v>
      </c>
    </row>
    <row r="327" spans="1:89" ht="13.5" thickTop="1" x14ac:dyDescent="0.2">
      <c r="A327" s="143" t="s">
        <v>29</v>
      </c>
      <c r="B327" s="203">
        <v>4062</v>
      </c>
      <c r="C327" s="197">
        <v>1390</v>
      </c>
      <c r="D327" s="198">
        <v>1651</v>
      </c>
      <c r="E327" s="199">
        <v>904</v>
      </c>
      <c r="F327" s="196">
        <v>799</v>
      </c>
      <c r="G327" s="200">
        <v>403</v>
      </c>
      <c r="H327" s="198">
        <v>2121</v>
      </c>
      <c r="I327" s="199">
        <v>2292</v>
      </c>
      <c r="J327" s="196">
        <v>369</v>
      </c>
      <c r="K327" s="200">
        <v>693</v>
      </c>
      <c r="L327" s="198">
        <v>549</v>
      </c>
      <c r="M327" s="196">
        <v>1883</v>
      </c>
      <c r="N327" s="201">
        <v>1419</v>
      </c>
      <c r="O327" s="204">
        <v>2526</v>
      </c>
      <c r="P327" s="196">
        <v>903</v>
      </c>
      <c r="Q327" s="200">
        <v>1276</v>
      </c>
      <c r="R327" s="198">
        <v>1520</v>
      </c>
      <c r="S327" s="199">
        <v>1298</v>
      </c>
      <c r="T327" s="196">
        <v>416</v>
      </c>
      <c r="U327" s="200">
        <v>689</v>
      </c>
      <c r="V327" s="198">
        <v>996</v>
      </c>
      <c r="W327" s="205">
        <v>2249</v>
      </c>
      <c r="X327" s="196">
        <v>988</v>
      </c>
      <c r="Y327" s="200">
        <v>855</v>
      </c>
      <c r="Z327" s="198">
        <v>3348</v>
      </c>
      <c r="AA327" s="196">
        <v>2875</v>
      </c>
      <c r="AB327" s="169">
        <f t="shared" si="426"/>
        <v>19141</v>
      </c>
      <c r="AC327" s="170">
        <f t="shared" si="421"/>
        <v>19333</v>
      </c>
      <c r="AE327" s="249" t="str">
        <f>$AE$17</f>
        <v>17:00 - 17:59</v>
      </c>
      <c r="AF327" s="123">
        <f t="shared" ref="AF327:AO329" si="431">SUMIF($A$9:$A$32,$AE327,B$319:B$342)</f>
        <v>2766</v>
      </c>
      <c r="AG327" s="186">
        <f t="shared" si="431"/>
        <v>5087</v>
      </c>
      <c r="AH327" s="124">
        <f t="shared" si="431"/>
        <v>2082</v>
      </c>
      <c r="AI327" s="177">
        <f t="shared" si="431"/>
        <v>2082</v>
      </c>
      <c r="AJ327" s="123">
        <f t="shared" si="431"/>
        <v>1200</v>
      </c>
      <c r="AK327" s="125">
        <f t="shared" si="431"/>
        <v>672</v>
      </c>
      <c r="AL327" s="124">
        <f t="shared" si="431"/>
        <v>2648</v>
      </c>
      <c r="AM327" s="177">
        <f t="shared" si="431"/>
        <v>4530</v>
      </c>
      <c r="AN327" s="123">
        <f t="shared" si="431"/>
        <v>850</v>
      </c>
      <c r="AO327" s="125">
        <f t="shared" si="431"/>
        <v>397</v>
      </c>
      <c r="AP327" s="124">
        <f t="shared" ref="AP327:AY329" si="432">SUMIF($A$9:$A$32,$AE327,L$319:L$342)</f>
        <v>1694</v>
      </c>
      <c r="AQ327" s="123">
        <f t="shared" si="432"/>
        <v>1315</v>
      </c>
      <c r="AR327" s="176">
        <f t="shared" si="432"/>
        <v>2550</v>
      </c>
      <c r="AS327" s="178">
        <f t="shared" si="432"/>
        <v>2457</v>
      </c>
      <c r="AT327" s="123">
        <f t="shared" si="432"/>
        <v>1475</v>
      </c>
      <c r="AU327" s="125">
        <f t="shared" si="432"/>
        <v>1504</v>
      </c>
      <c r="AV327" s="124">
        <f t="shared" si="432"/>
        <v>1525</v>
      </c>
      <c r="AW327" s="177">
        <f t="shared" si="432"/>
        <v>1967</v>
      </c>
      <c r="AX327" s="123">
        <f t="shared" si="432"/>
        <v>800</v>
      </c>
      <c r="AY327" s="125">
        <f t="shared" si="432"/>
        <v>499</v>
      </c>
      <c r="AZ327" s="124">
        <f t="shared" ref="AZ327:BE329" si="433">SUMIF($A$9:$A$32,$AE327,V$319:V$342)</f>
        <v>1766</v>
      </c>
      <c r="BA327" s="177">
        <f t="shared" si="433"/>
        <v>1662</v>
      </c>
      <c r="BB327" s="123">
        <f t="shared" si="433"/>
        <v>3094</v>
      </c>
      <c r="BC327" s="125">
        <f t="shared" si="433"/>
        <v>597</v>
      </c>
      <c r="BD327" s="183">
        <f t="shared" si="433"/>
        <v>4677</v>
      </c>
      <c r="BE327" s="184">
        <f t="shared" si="433"/>
        <v>4229</v>
      </c>
      <c r="BF327" s="167">
        <f>AF327+AH327+AJ327+AL327+AN327+AP327+AR327+AT327+AV327+AX327+AZ327+BB327+BD327</f>
        <v>27127</v>
      </c>
      <c r="BG327" s="168">
        <f>AG327+AI327+AK327+AM327+AO327+AQ327+AS327+AU327+AW327+AY327+BA327+BC327+BE327</f>
        <v>26998</v>
      </c>
      <c r="BI327" s="143" t="s">
        <v>29</v>
      </c>
      <c r="BJ327" s="126">
        <f t="shared" ref="BJ327:CK327" si="434">B327/B343</f>
        <v>6.4797090352220518E-2</v>
      </c>
      <c r="BK327" s="127">
        <f t="shared" si="434"/>
        <v>3.5148051685336433E-2</v>
      </c>
      <c r="BL327" s="128">
        <f t="shared" si="434"/>
        <v>6.2341879696409017E-2</v>
      </c>
      <c r="BM327" s="129">
        <f t="shared" si="434"/>
        <v>4.0832919282713764E-2</v>
      </c>
      <c r="BN327" s="126">
        <f t="shared" si="434"/>
        <v>6.0594569998483241E-2</v>
      </c>
      <c r="BO327" s="127">
        <f t="shared" si="434"/>
        <v>4.555216457556234E-2</v>
      </c>
      <c r="BP327" s="128">
        <f t="shared" si="434"/>
        <v>6.5083310319432944E-2</v>
      </c>
      <c r="BQ327" s="129">
        <f t="shared" si="434"/>
        <v>4.9326389187793224E-2</v>
      </c>
      <c r="BR327" s="126">
        <f t="shared" si="434"/>
        <v>5.1299874878353954E-2</v>
      </c>
      <c r="BS327" s="127">
        <f t="shared" si="434"/>
        <v>7.7188683448429496E-2</v>
      </c>
      <c r="BT327" s="128">
        <f t="shared" si="434"/>
        <v>4.0231569690751867E-2</v>
      </c>
      <c r="BU327" s="126">
        <f t="shared" si="434"/>
        <v>7.5446750540908727E-2</v>
      </c>
      <c r="BV327" s="130">
        <f t="shared" si="434"/>
        <v>4.8317897030781806E-2</v>
      </c>
      <c r="BW327" s="131">
        <f t="shared" si="434"/>
        <v>6.3920238878485747E-2</v>
      </c>
      <c r="BX327" s="126">
        <f t="shared" si="434"/>
        <v>4.8319777397260275E-2</v>
      </c>
      <c r="BY327" s="127">
        <f t="shared" si="434"/>
        <v>5.7921016795279168E-2</v>
      </c>
      <c r="BZ327" s="128">
        <f t="shared" si="434"/>
        <v>6.3763738568671874E-2</v>
      </c>
      <c r="CA327" s="129">
        <f t="shared" si="434"/>
        <v>5.117489354991326E-2</v>
      </c>
      <c r="CB327" s="126">
        <f t="shared" si="434"/>
        <v>4.1599999999999998E-2</v>
      </c>
      <c r="CC327" s="127">
        <f t="shared" si="434"/>
        <v>5.3032635467980295E-2</v>
      </c>
      <c r="CD327" s="128">
        <f t="shared" si="434"/>
        <v>3.5513085645011766E-2</v>
      </c>
      <c r="CE327" s="129">
        <f t="shared" si="434"/>
        <v>6.8062827225130892E-2</v>
      </c>
      <c r="CF327" s="126">
        <f t="shared" si="434"/>
        <v>3.6191801897505406E-2</v>
      </c>
      <c r="CG327" s="127">
        <f t="shared" si="434"/>
        <v>5.1139422214247263E-2</v>
      </c>
      <c r="CH327" s="128">
        <f t="shared" si="434"/>
        <v>5.4104718810601166E-2</v>
      </c>
      <c r="CI327" s="126">
        <f t="shared" si="434"/>
        <v>5.3469471256672063E-2</v>
      </c>
      <c r="CJ327" s="132">
        <f t="shared" si="434"/>
        <v>5.3932894529224805E-2</v>
      </c>
      <c r="CK327" s="133">
        <f t="shared" si="434"/>
        <v>5.4555972571041569E-2</v>
      </c>
    </row>
    <row r="328" spans="1:89" x14ac:dyDescent="0.2">
      <c r="A328" s="134" t="s">
        <v>31</v>
      </c>
      <c r="B328" s="206">
        <v>4170</v>
      </c>
      <c r="C328" s="190">
        <v>1681</v>
      </c>
      <c r="D328" s="191">
        <v>1723</v>
      </c>
      <c r="E328" s="192">
        <v>902</v>
      </c>
      <c r="F328" s="189">
        <v>890</v>
      </c>
      <c r="G328" s="193">
        <v>534</v>
      </c>
      <c r="H328" s="191">
        <v>2259</v>
      </c>
      <c r="I328" s="192">
        <v>2374</v>
      </c>
      <c r="J328" s="189">
        <v>372</v>
      </c>
      <c r="K328" s="190">
        <v>583</v>
      </c>
      <c r="L328" s="191">
        <v>581</v>
      </c>
      <c r="M328" s="189">
        <v>1800</v>
      </c>
      <c r="N328" s="194">
        <v>1690</v>
      </c>
      <c r="O328" s="207">
        <v>2624</v>
      </c>
      <c r="P328" s="189">
        <v>943</v>
      </c>
      <c r="Q328" s="190">
        <v>1169</v>
      </c>
      <c r="R328" s="191">
        <v>1427</v>
      </c>
      <c r="S328" s="192">
        <v>1518</v>
      </c>
      <c r="T328" s="198">
        <v>500</v>
      </c>
      <c r="U328" s="189">
        <v>807</v>
      </c>
      <c r="V328" s="191">
        <v>1190</v>
      </c>
      <c r="W328" s="208">
        <v>2434</v>
      </c>
      <c r="X328" s="189">
        <v>1197</v>
      </c>
      <c r="Y328" s="193">
        <v>887</v>
      </c>
      <c r="Z328" s="191">
        <v>3526</v>
      </c>
      <c r="AA328" s="189">
        <v>2874</v>
      </c>
      <c r="AB328" s="169">
        <f t="shared" si="426"/>
        <v>20468</v>
      </c>
      <c r="AC328" s="170">
        <f t="shared" si="421"/>
        <v>20187</v>
      </c>
      <c r="AE328" s="250" t="str">
        <f>$AE$18</f>
        <v>18:00 - 18:59</v>
      </c>
      <c r="AF328" s="123">
        <f t="shared" si="431"/>
        <v>2909</v>
      </c>
      <c r="AG328" s="190">
        <f t="shared" si="431"/>
        <v>4158</v>
      </c>
      <c r="AH328" s="191">
        <f t="shared" si="431"/>
        <v>1921</v>
      </c>
      <c r="AI328" s="192">
        <f t="shared" si="431"/>
        <v>1472</v>
      </c>
      <c r="AJ328" s="189">
        <f t="shared" si="431"/>
        <v>1015</v>
      </c>
      <c r="AK328" s="193">
        <f t="shared" si="431"/>
        <v>517</v>
      </c>
      <c r="AL328" s="191">
        <f t="shared" si="431"/>
        <v>2547</v>
      </c>
      <c r="AM328" s="192">
        <f t="shared" si="431"/>
        <v>3840</v>
      </c>
      <c r="AN328" s="189">
        <f t="shared" si="431"/>
        <v>749</v>
      </c>
      <c r="AO328" s="193">
        <f t="shared" si="431"/>
        <v>277</v>
      </c>
      <c r="AP328" s="191">
        <f t="shared" si="432"/>
        <v>1683</v>
      </c>
      <c r="AQ328" s="189">
        <f t="shared" si="432"/>
        <v>1077</v>
      </c>
      <c r="AR328" s="194">
        <f t="shared" si="432"/>
        <v>2342</v>
      </c>
      <c r="AS328" s="195">
        <f t="shared" si="432"/>
        <v>2170</v>
      </c>
      <c r="AT328" s="189">
        <f t="shared" si="432"/>
        <v>1333</v>
      </c>
      <c r="AU328" s="193">
        <f t="shared" si="432"/>
        <v>1488</v>
      </c>
      <c r="AV328" s="191">
        <f t="shared" si="432"/>
        <v>1519</v>
      </c>
      <c r="AW328" s="192">
        <f t="shared" si="432"/>
        <v>2024</v>
      </c>
      <c r="AX328" s="189">
        <f t="shared" si="432"/>
        <v>1053</v>
      </c>
      <c r="AY328" s="193">
        <f t="shared" si="432"/>
        <v>464</v>
      </c>
      <c r="AZ328" s="191">
        <f t="shared" si="433"/>
        <v>3410</v>
      </c>
      <c r="BA328" s="192">
        <f t="shared" si="433"/>
        <v>1864</v>
      </c>
      <c r="BB328" s="189">
        <f t="shared" si="433"/>
        <v>2880</v>
      </c>
      <c r="BC328" s="193">
        <f t="shared" si="433"/>
        <v>934</v>
      </c>
      <c r="BD328" s="191">
        <f t="shared" si="433"/>
        <v>3867</v>
      </c>
      <c r="BE328" s="189">
        <f t="shared" si="433"/>
        <v>5099</v>
      </c>
      <c r="BF328" s="169">
        <f>SUM(AF328,AH328,AJ328,AL328,AN328,AP328,AR328,AT328,AV328,AX328,AZ328,BB328,BD328)</f>
        <v>27228</v>
      </c>
      <c r="BG328" s="170">
        <f>SUM(AG328,AI328,AK328,AM328,AO328,AQ328,AS328,AU328,AW328,AY328,BA328,BC328,BE328)</f>
        <v>25384</v>
      </c>
      <c r="BI328" s="134" t="s">
        <v>31</v>
      </c>
      <c r="BJ328" s="126">
        <f t="shared" ref="BJ328:CK328" si="435">B328/B343</f>
        <v>6.6519908116385917E-2</v>
      </c>
      <c r="BK328" s="127">
        <f t="shared" si="435"/>
        <v>4.2506384807950034E-2</v>
      </c>
      <c r="BL328" s="128">
        <f t="shared" si="435"/>
        <v>6.5060604916361439E-2</v>
      </c>
      <c r="BM328" s="129">
        <f t="shared" si="435"/>
        <v>4.0742580965716611E-2</v>
      </c>
      <c r="BN328" s="126">
        <f t="shared" si="435"/>
        <v>6.7495828909449412E-2</v>
      </c>
      <c r="BO328" s="127">
        <f t="shared" si="435"/>
        <v>6.0359443879281112E-2</v>
      </c>
      <c r="BP328" s="128">
        <f t="shared" si="435"/>
        <v>6.9317867992267329E-2</v>
      </c>
      <c r="BQ328" s="129">
        <f t="shared" si="435"/>
        <v>5.1091120389101706E-2</v>
      </c>
      <c r="BR328" s="126">
        <f t="shared" si="435"/>
        <v>5.1716947031836505E-2</v>
      </c>
      <c r="BS328" s="127">
        <f t="shared" si="435"/>
        <v>6.4936511472488301E-2</v>
      </c>
      <c r="BT328" s="128">
        <f t="shared" si="435"/>
        <v>4.2576579217353069E-2</v>
      </c>
      <c r="BU328" s="126">
        <f t="shared" si="435"/>
        <v>7.2121163554772022E-2</v>
      </c>
      <c r="BV328" s="130">
        <f t="shared" si="435"/>
        <v>5.7545627894306728E-2</v>
      </c>
      <c r="BW328" s="131">
        <f t="shared" si="435"/>
        <v>6.640012146363683E-2</v>
      </c>
      <c r="BX328" s="126">
        <f t="shared" si="435"/>
        <v>5.0460188356164386E-2</v>
      </c>
      <c r="BY328" s="127">
        <f t="shared" si="435"/>
        <v>5.3064003631411713E-2</v>
      </c>
      <c r="BZ328" s="128">
        <f t="shared" si="435"/>
        <v>5.986240456414129E-2</v>
      </c>
      <c r="CA328" s="129">
        <f t="shared" si="435"/>
        <v>5.9848604321085005E-2</v>
      </c>
      <c r="CB328" s="126">
        <f t="shared" si="435"/>
        <v>0.05</v>
      </c>
      <c r="CC328" s="127">
        <f t="shared" si="435"/>
        <v>6.211514778325123E-2</v>
      </c>
      <c r="CD328" s="128">
        <f t="shared" si="435"/>
        <v>4.2430293089923694E-2</v>
      </c>
      <c r="CE328" s="129">
        <f t="shared" si="435"/>
        <v>7.3661592470417342E-2</v>
      </c>
      <c r="CF328" s="126">
        <f t="shared" si="435"/>
        <v>4.384775999120847E-2</v>
      </c>
      <c r="CG328" s="127">
        <f t="shared" si="435"/>
        <v>5.3053412285423769E-2</v>
      </c>
      <c r="CH328" s="128">
        <f t="shared" si="435"/>
        <v>5.6981254040077568E-2</v>
      </c>
      <c r="CI328" s="126">
        <f t="shared" si="435"/>
        <v>5.3450873179713219E-2</v>
      </c>
      <c r="CJ328" s="132">
        <f t="shared" si="435"/>
        <v>5.7671933818722806E-2</v>
      </c>
      <c r="CK328" s="133">
        <f t="shared" si="435"/>
        <v>5.6965883116516638E-2</v>
      </c>
    </row>
    <row r="329" spans="1:89" ht="13.5" thickBot="1" x14ac:dyDescent="0.25">
      <c r="A329" s="143" t="s">
        <v>33</v>
      </c>
      <c r="B329" s="203">
        <v>3479</v>
      </c>
      <c r="C329" s="197">
        <v>1746</v>
      </c>
      <c r="D329" s="198">
        <v>1561</v>
      </c>
      <c r="E329" s="199">
        <v>994</v>
      </c>
      <c r="F329" s="196">
        <v>797</v>
      </c>
      <c r="G329" s="200">
        <v>513</v>
      </c>
      <c r="H329" s="198">
        <v>2225</v>
      </c>
      <c r="I329" s="199">
        <v>2449</v>
      </c>
      <c r="J329" s="196">
        <v>374</v>
      </c>
      <c r="K329" s="197">
        <v>549</v>
      </c>
      <c r="L329" s="198">
        <v>664</v>
      </c>
      <c r="M329" s="196">
        <v>1714</v>
      </c>
      <c r="N329" s="201">
        <v>1568</v>
      </c>
      <c r="O329" s="204">
        <v>2463</v>
      </c>
      <c r="P329" s="196">
        <v>1037</v>
      </c>
      <c r="Q329" s="197">
        <v>1275</v>
      </c>
      <c r="R329" s="198">
        <v>1405</v>
      </c>
      <c r="S329" s="199">
        <v>1391</v>
      </c>
      <c r="T329" s="196">
        <v>570</v>
      </c>
      <c r="U329" s="200">
        <v>733</v>
      </c>
      <c r="V329" s="198">
        <v>1302</v>
      </c>
      <c r="W329" s="205">
        <v>2195</v>
      </c>
      <c r="X329" s="196">
        <v>1259</v>
      </c>
      <c r="Y329" s="200">
        <v>958</v>
      </c>
      <c r="Z329" s="198">
        <v>3551</v>
      </c>
      <c r="AA329" s="196">
        <v>2817</v>
      </c>
      <c r="AB329" s="169">
        <f t="shared" si="426"/>
        <v>19792</v>
      </c>
      <c r="AC329" s="170">
        <f t="shared" si="421"/>
        <v>19797</v>
      </c>
      <c r="AE329" s="249" t="str">
        <f>$AE$19</f>
        <v>19:00 - 19:59</v>
      </c>
      <c r="AF329" s="123">
        <f t="shared" si="431"/>
        <v>2992</v>
      </c>
      <c r="AG329" s="197">
        <f t="shared" si="431"/>
        <v>4778</v>
      </c>
      <c r="AH329" s="198">
        <f t="shared" si="431"/>
        <v>1516</v>
      </c>
      <c r="AI329" s="199">
        <f t="shared" si="431"/>
        <v>2039</v>
      </c>
      <c r="AJ329" s="196">
        <f t="shared" si="431"/>
        <v>720</v>
      </c>
      <c r="AK329" s="200">
        <f t="shared" si="431"/>
        <v>584</v>
      </c>
      <c r="AL329" s="198">
        <f t="shared" si="431"/>
        <v>2248</v>
      </c>
      <c r="AM329" s="199">
        <f t="shared" si="431"/>
        <v>4380</v>
      </c>
      <c r="AN329" s="196">
        <f t="shared" si="431"/>
        <v>528</v>
      </c>
      <c r="AO329" s="200">
        <f t="shared" si="431"/>
        <v>233</v>
      </c>
      <c r="AP329" s="198">
        <f t="shared" si="432"/>
        <v>1332</v>
      </c>
      <c r="AQ329" s="196">
        <f t="shared" si="432"/>
        <v>1068</v>
      </c>
      <c r="AR329" s="201">
        <f t="shared" si="432"/>
        <v>2221</v>
      </c>
      <c r="AS329" s="202">
        <f t="shared" si="432"/>
        <v>2267</v>
      </c>
      <c r="AT329" s="196">
        <f t="shared" si="432"/>
        <v>1216</v>
      </c>
      <c r="AU329" s="200">
        <f t="shared" si="432"/>
        <v>1561</v>
      </c>
      <c r="AV329" s="198">
        <f t="shared" si="432"/>
        <v>1265</v>
      </c>
      <c r="AW329" s="199">
        <f t="shared" si="432"/>
        <v>1873</v>
      </c>
      <c r="AX329" s="196">
        <f t="shared" si="432"/>
        <v>853</v>
      </c>
      <c r="AY329" s="200">
        <f t="shared" si="432"/>
        <v>437</v>
      </c>
      <c r="AZ329" s="198">
        <f t="shared" si="433"/>
        <v>3212</v>
      </c>
      <c r="BA329" s="199">
        <f t="shared" si="433"/>
        <v>1575</v>
      </c>
      <c r="BB329" s="196">
        <f t="shared" si="433"/>
        <v>2467</v>
      </c>
      <c r="BC329" s="200">
        <f t="shared" si="433"/>
        <v>828</v>
      </c>
      <c r="BD329" s="198">
        <f t="shared" si="433"/>
        <v>3931</v>
      </c>
      <c r="BE329" s="196">
        <f t="shared" si="433"/>
        <v>5851</v>
      </c>
      <c r="BF329" s="169">
        <f>SUM(AF329,AH329,AJ329,AL329,AN329,AP329,AR329,AT329,AV329,AX329,AZ329,BB329,BD329)</f>
        <v>24501</v>
      </c>
      <c r="BG329" s="170">
        <f>SUM(AG329,AI329,AK329,AM329,AO329,AQ329,AS329,AU329,AW329,AY329,BA329,BC329,BE329)</f>
        <v>27474</v>
      </c>
      <c r="BI329" s="143" t="s">
        <v>33</v>
      </c>
      <c r="BJ329" s="126">
        <f t="shared" ref="BJ329:CK329" si="436">B329/B343</f>
        <v>5.5497064828994386E-2</v>
      </c>
      <c r="BK329" s="127">
        <f t="shared" si="436"/>
        <v>4.4149998735681595E-2</v>
      </c>
      <c r="BL329" s="128">
        <f t="shared" si="436"/>
        <v>5.8943473171468488E-2</v>
      </c>
      <c r="BM329" s="129">
        <f t="shared" si="436"/>
        <v>4.4898143547585707E-2</v>
      </c>
      <c r="BN329" s="126">
        <f t="shared" si="436"/>
        <v>6.0442893978462003E-2</v>
      </c>
      <c r="BO329" s="127">
        <f t="shared" si="436"/>
        <v>5.7985757884028481E-2</v>
      </c>
      <c r="BP329" s="128">
        <f t="shared" si="436"/>
        <v>6.8274571174322618E-2</v>
      </c>
      <c r="BQ329" s="129">
        <f t="shared" si="436"/>
        <v>5.270520380493264E-2</v>
      </c>
      <c r="BR329" s="126">
        <f t="shared" si="436"/>
        <v>5.1994995134158208E-2</v>
      </c>
      <c r="BS329" s="127">
        <f t="shared" si="436"/>
        <v>6.1149476498106481E-2</v>
      </c>
      <c r="BT329" s="128">
        <f t="shared" si="436"/>
        <v>4.8658947676974935E-2</v>
      </c>
      <c r="BU329" s="126">
        <f t="shared" si="436"/>
        <v>6.8675374629377353E-2</v>
      </c>
      <c r="BV329" s="130">
        <f t="shared" si="436"/>
        <v>5.3391446472350855E-2</v>
      </c>
      <c r="BW329" s="131">
        <f t="shared" si="436"/>
        <v>6.232602864517435E-2</v>
      </c>
      <c r="BX329" s="126">
        <f t="shared" si="436"/>
        <v>5.5490154109589039E-2</v>
      </c>
      <c r="BY329" s="127">
        <f t="shared" si="436"/>
        <v>5.7875624148887882E-2</v>
      </c>
      <c r="BZ329" s="128">
        <f t="shared" si="436"/>
        <v>5.8939508348015771E-2</v>
      </c>
      <c r="CA329" s="129">
        <f t="shared" si="436"/>
        <v>5.4841507648635865E-2</v>
      </c>
      <c r="CB329" s="126">
        <f t="shared" si="436"/>
        <v>5.7000000000000002E-2</v>
      </c>
      <c r="CC329" s="127">
        <f t="shared" si="436"/>
        <v>5.641933497536946E-2</v>
      </c>
      <c r="CD329" s="128">
        <f t="shared" si="436"/>
        <v>4.6423732439563575E-2</v>
      </c>
      <c r="CE329" s="129">
        <f t="shared" si="436"/>
        <v>6.6428593045425657E-2</v>
      </c>
      <c r="CF329" s="126">
        <f t="shared" si="436"/>
        <v>4.6118905454412253E-2</v>
      </c>
      <c r="CG329" s="127">
        <f t="shared" si="436"/>
        <v>5.730007775584664E-2</v>
      </c>
      <c r="CH329" s="128">
        <f t="shared" si="436"/>
        <v>5.73852617970265E-2</v>
      </c>
      <c r="CI329" s="126">
        <f t="shared" si="436"/>
        <v>5.2390782793059198E-2</v>
      </c>
      <c r="CJ329" s="132">
        <f t="shared" si="436"/>
        <v>5.5767193381872283E-2</v>
      </c>
      <c r="CK329" s="133">
        <f t="shared" si="436"/>
        <v>5.5865338488020992E-2</v>
      </c>
    </row>
    <row r="330" spans="1:89" ht="14.25" thickTop="1" thickBot="1" x14ac:dyDescent="0.25">
      <c r="A330" s="134" t="s">
        <v>35</v>
      </c>
      <c r="B330" s="206">
        <v>2933</v>
      </c>
      <c r="C330" s="190">
        <v>1853</v>
      </c>
      <c r="D330" s="191">
        <v>1480</v>
      </c>
      <c r="E330" s="192">
        <v>1233</v>
      </c>
      <c r="F330" s="189">
        <v>743</v>
      </c>
      <c r="G330" s="193">
        <v>539</v>
      </c>
      <c r="H330" s="191">
        <v>2267</v>
      </c>
      <c r="I330" s="192">
        <v>2958</v>
      </c>
      <c r="J330" s="189">
        <v>428</v>
      </c>
      <c r="K330" s="190">
        <v>511</v>
      </c>
      <c r="L330" s="191">
        <v>800</v>
      </c>
      <c r="M330" s="189">
        <v>1411</v>
      </c>
      <c r="N330" s="194">
        <v>1869</v>
      </c>
      <c r="O330" s="207">
        <v>2202</v>
      </c>
      <c r="P330" s="189">
        <v>1043</v>
      </c>
      <c r="Q330" s="190">
        <v>1116</v>
      </c>
      <c r="R330" s="191">
        <v>1521</v>
      </c>
      <c r="S330" s="192">
        <v>1602</v>
      </c>
      <c r="T330" s="189">
        <v>729</v>
      </c>
      <c r="U330" s="193">
        <v>730</v>
      </c>
      <c r="V330" s="191">
        <v>1644</v>
      </c>
      <c r="W330" s="208">
        <v>1919</v>
      </c>
      <c r="X330" s="189">
        <v>1479</v>
      </c>
      <c r="Y330" s="193">
        <v>813</v>
      </c>
      <c r="Z330" s="191">
        <v>3680</v>
      </c>
      <c r="AA330" s="189">
        <v>3336</v>
      </c>
      <c r="AB330" s="169">
        <f t="shared" si="426"/>
        <v>20616</v>
      </c>
      <c r="AC330" s="170">
        <f t="shared" si="421"/>
        <v>20223</v>
      </c>
      <c r="AE330" s="299" t="s">
        <v>26</v>
      </c>
      <c r="AF330" s="18">
        <f t="shared" ref="AF330:BG330" si="437">SUM(AF327:AF329)</f>
        <v>8667</v>
      </c>
      <c r="AG330" s="19">
        <f t="shared" si="437"/>
        <v>14023</v>
      </c>
      <c r="AH330" s="18">
        <f t="shared" si="437"/>
        <v>5519</v>
      </c>
      <c r="AI330" s="19">
        <f t="shared" si="437"/>
        <v>5593</v>
      </c>
      <c r="AJ330" s="18">
        <f t="shared" si="437"/>
        <v>2935</v>
      </c>
      <c r="AK330" s="19">
        <f t="shared" si="437"/>
        <v>1773</v>
      </c>
      <c r="AL330" s="18">
        <f t="shared" si="437"/>
        <v>7443</v>
      </c>
      <c r="AM330" s="19">
        <f t="shared" si="437"/>
        <v>12750</v>
      </c>
      <c r="AN330" s="18">
        <f t="shared" si="437"/>
        <v>2127</v>
      </c>
      <c r="AO330" s="19">
        <f t="shared" si="437"/>
        <v>907</v>
      </c>
      <c r="AP330" s="18">
        <f t="shared" si="437"/>
        <v>4709</v>
      </c>
      <c r="AQ330" s="19">
        <f t="shared" si="437"/>
        <v>3460</v>
      </c>
      <c r="AR330" s="18">
        <f t="shared" si="437"/>
        <v>7113</v>
      </c>
      <c r="AS330" s="19">
        <f t="shared" si="437"/>
        <v>6894</v>
      </c>
      <c r="AT330" s="18">
        <f t="shared" si="437"/>
        <v>4024</v>
      </c>
      <c r="AU330" s="19">
        <f t="shared" si="437"/>
        <v>4553</v>
      </c>
      <c r="AV330" s="18">
        <f t="shared" si="437"/>
        <v>4309</v>
      </c>
      <c r="AW330" s="19">
        <f t="shared" si="437"/>
        <v>5864</v>
      </c>
      <c r="AX330" s="18">
        <f t="shared" si="437"/>
        <v>2706</v>
      </c>
      <c r="AY330" s="19">
        <f t="shared" si="437"/>
        <v>1400</v>
      </c>
      <c r="AZ330" s="18">
        <f t="shared" si="437"/>
        <v>8388</v>
      </c>
      <c r="BA330" s="19">
        <f t="shared" si="437"/>
        <v>5101</v>
      </c>
      <c r="BB330" s="18">
        <f t="shared" si="437"/>
        <v>8441</v>
      </c>
      <c r="BC330" s="19">
        <f t="shared" si="437"/>
        <v>2359</v>
      </c>
      <c r="BD330" s="18">
        <f t="shared" si="437"/>
        <v>12475</v>
      </c>
      <c r="BE330" s="19">
        <f t="shared" si="437"/>
        <v>15179</v>
      </c>
      <c r="BF330" s="171">
        <f t="shared" si="437"/>
        <v>78856</v>
      </c>
      <c r="BG330" s="172">
        <f t="shared" si="437"/>
        <v>79856</v>
      </c>
      <c r="BI330" s="134" t="s">
        <v>35</v>
      </c>
      <c r="BJ330" s="126">
        <f t="shared" ref="BJ330:CK330" si="438">B330/B343</f>
        <v>4.6787263910158243E-2</v>
      </c>
      <c r="BK330" s="127">
        <f t="shared" si="438"/>
        <v>4.6855640124408932E-2</v>
      </c>
      <c r="BL330" s="128">
        <f t="shared" si="438"/>
        <v>5.5884907299022013E-2</v>
      </c>
      <c r="BM330" s="129">
        <f t="shared" si="438"/>
        <v>5.5693572428745654E-2</v>
      </c>
      <c r="BN330" s="126">
        <f t="shared" si="438"/>
        <v>5.6347641437888667E-2</v>
      </c>
      <c r="BO330" s="127">
        <f t="shared" si="438"/>
        <v>6.0924607211484121E-2</v>
      </c>
      <c r="BP330" s="128">
        <f t="shared" si="438"/>
        <v>6.9563349596489618E-2</v>
      </c>
      <c r="BQ330" s="129">
        <f t="shared" si="438"/>
        <v>6.3659449920371883E-2</v>
      </c>
      <c r="BR330" s="126">
        <f t="shared" si="438"/>
        <v>5.9502293896844152E-2</v>
      </c>
      <c r="BS330" s="127">
        <f t="shared" si="438"/>
        <v>5.69169079973268E-2</v>
      </c>
      <c r="BT330" s="128">
        <f t="shared" si="438"/>
        <v>5.8625238165030048E-2</v>
      </c>
      <c r="BU330" s="126">
        <f t="shared" si="438"/>
        <v>5.6534978764324062E-2</v>
      </c>
      <c r="BV330" s="130">
        <f t="shared" si="438"/>
        <v>6.3640697357668211E-2</v>
      </c>
      <c r="BW330" s="131">
        <f t="shared" si="438"/>
        <v>5.5721443392884255E-2</v>
      </c>
      <c r="BX330" s="126">
        <f t="shared" si="438"/>
        <v>5.581121575342466E-2</v>
      </c>
      <c r="BY330" s="127">
        <f t="shared" si="438"/>
        <v>5.0658193372673625E-2</v>
      </c>
      <c r="BZ330" s="128">
        <f t="shared" si="438"/>
        <v>6.3805688396677579E-2</v>
      </c>
      <c r="CA330" s="129">
        <f t="shared" si="438"/>
        <v>6.3160384797350574E-2</v>
      </c>
      <c r="CB330" s="126">
        <f t="shared" si="438"/>
        <v>7.2900000000000006E-2</v>
      </c>
      <c r="CC330" s="127">
        <f t="shared" si="438"/>
        <v>5.6188423645320194E-2</v>
      </c>
      <c r="CD330" s="128">
        <f t="shared" si="438"/>
        <v>5.8617984739356768E-2</v>
      </c>
      <c r="CE330" s="129">
        <f t="shared" si="438"/>
        <v>5.8075840571376693E-2</v>
      </c>
      <c r="CF330" s="126">
        <f t="shared" si="438"/>
        <v>5.4177808710941792E-2</v>
      </c>
      <c r="CG330" s="127">
        <f t="shared" si="438"/>
        <v>4.8627310245828101E-2</v>
      </c>
      <c r="CH330" s="128">
        <f t="shared" si="438"/>
        <v>5.9469941822882996E-2</v>
      </c>
      <c r="CI330" s="126">
        <f t="shared" si="438"/>
        <v>6.2043184734698435E-2</v>
      </c>
      <c r="CJ330" s="132">
        <f t="shared" si="438"/>
        <v>5.8088947997204876E-2</v>
      </c>
      <c r="CK330" s="133">
        <f t="shared" si="438"/>
        <v>5.7067471851454693E-2</v>
      </c>
    </row>
    <row r="331" spans="1:89" ht="13.5" thickTop="1" x14ac:dyDescent="0.2">
      <c r="A331" s="143" t="s">
        <v>36</v>
      </c>
      <c r="B331" s="203">
        <v>2588</v>
      </c>
      <c r="C331" s="197">
        <v>2618</v>
      </c>
      <c r="D331" s="198">
        <v>1479</v>
      </c>
      <c r="E331" s="199">
        <v>1441</v>
      </c>
      <c r="F331" s="196">
        <v>717</v>
      </c>
      <c r="G331" s="200">
        <v>583</v>
      </c>
      <c r="H331" s="198">
        <v>2186</v>
      </c>
      <c r="I331" s="199">
        <v>3043</v>
      </c>
      <c r="J331" s="196">
        <v>498</v>
      </c>
      <c r="K331" s="197">
        <v>411</v>
      </c>
      <c r="L331" s="198">
        <v>1112</v>
      </c>
      <c r="M331" s="196">
        <v>1260</v>
      </c>
      <c r="N331" s="201">
        <v>2130</v>
      </c>
      <c r="O331" s="204">
        <v>2169</v>
      </c>
      <c r="P331" s="196">
        <v>1176</v>
      </c>
      <c r="Q331" s="197">
        <v>1232</v>
      </c>
      <c r="R331" s="198">
        <v>1512</v>
      </c>
      <c r="S331" s="199">
        <v>1753</v>
      </c>
      <c r="T331" s="196">
        <v>871</v>
      </c>
      <c r="U331" s="200">
        <v>563</v>
      </c>
      <c r="V331" s="198">
        <v>2170</v>
      </c>
      <c r="W331" s="205">
        <v>1682</v>
      </c>
      <c r="X331" s="196">
        <v>1797</v>
      </c>
      <c r="Y331" s="200">
        <v>739</v>
      </c>
      <c r="Z331" s="198">
        <v>3705</v>
      </c>
      <c r="AA331" s="196">
        <v>3176</v>
      </c>
      <c r="AB331" s="169">
        <f t="shared" si="426"/>
        <v>21941</v>
      </c>
      <c r="AC331" s="170">
        <f t="shared" si="421"/>
        <v>20670</v>
      </c>
      <c r="BI331" s="143" t="s">
        <v>36</v>
      </c>
      <c r="BJ331" s="126">
        <f t="shared" ref="BJ331:CK331" si="439">B331/B343</f>
        <v>4.1283818274629916E-2</v>
      </c>
      <c r="BK331" s="127">
        <f t="shared" si="439"/>
        <v>6.6199711735403441E-2</v>
      </c>
      <c r="BL331" s="128">
        <f t="shared" si="439"/>
        <v>5.5847147226522675E-2</v>
      </c>
      <c r="BM331" s="129">
        <f t="shared" si="439"/>
        <v>6.5088757396449703E-2</v>
      </c>
      <c r="BN331" s="126">
        <f t="shared" si="439"/>
        <v>5.4375853177612621E-2</v>
      </c>
      <c r="BO331" s="127">
        <f t="shared" si="439"/>
        <v>6.5898044534870581E-2</v>
      </c>
      <c r="BP331" s="128">
        <f t="shared" si="439"/>
        <v>6.7077848353738992E-2</v>
      </c>
      <c r="BQ331" s="129">
        <f t="shared" si="439"/>
        <v>6.5488744458313611E-2</v>
      </c>
      <c r="BR331" s="126">
        <f t="shared" si="439"/>
        <v>6.9233977478103712E-2</v>
      </c>
      <c r="BS331" s="127">
        <f t="shared" si="439"/>
        <v>4.577856983738026E-2</v>
      </c>
      <c r="BT331" s="128">
        <f t="shared" si="439"/>
        <v>8.1489081049391759E-2</v>
      </c>
      <c r="BU331" s="126">
        <f t="shared" si="439"/>
        <v>5.0484814488340413E-2</v>
      </c>
      <c r="BV331" s="130">
        <f t="shared" si="439"/>
        <v>7.2527921547262328E-2</v>
      </c>
      <c r="BW331" s="131">
        <f t="shared" si="439"/>
        <v>5.4886380889721142E-2</v>
      </c>
      <c r="BX331" s="126">
        <f t="shared" si="439"/>
        <v>6.2928082191780824E-2</v>
      </c>
      <c r="BY331" s="127">
        <f t="shared" si="439"/>
        <v>5.592374035406264E-2</v>
      </c>
      <c r="BZ331" s="128">
        <f t="shared" si="439"/>
        <v>6.3428139944626233E-2</v>
      </c>
      <c r="CA331" s="129">
        <f t="shared" si="439"/>
        <v>6.9113704463018455E-2</v>
      </c>
      <c r="CB331" s="126">
        <f t="shared" si="439"/>
        <v>8.7099999999999997E-2</v>
      </c>
      <c r="CC331" s="127">
        <f t="shared" si="439"/>
        <v>4.3334359605911331E-2</v>
      </c>
      <c r="CD331" s="128">
        <f t="shared" si="439"/>
        <v>7.737288739927263E-2</v>
      </c>
      <c r="CE331" s="129">
        <f t="shared" si="439"/>
        <v>5.0903368338225945E-2</v>
      </c>
      <c r="CF331" s="126">
        <f t="shared" si="439"/>
        <v>6.5826587054470864E-2</v>
      </c>
      <c r="CG331" s="127">
        <f t="shared" si="439"/>
        <v>4.4201208206232433E-2</v>
      </c>
      <c r="CH331" s="128">
        <f t="shared" si="439"/>
        <v>5.9873949579831935E-2</v>
      </c>
      <c r="CI331" s="126">
        <f t="shared" si="439"/>
        <v>5.9067492421283639E-2</v>
      </c>
      <c r="CJ331" s="132">
        <f t="shared" si="439"/>
        <v>6.1822351959966639E-2</v>
      </c>
      <c r="CK331" s="133">
        <f t="shared" si="439"/>
        <v>5.8328865310268929E-2</v>
      </c>
    </row>
    <row r="332" spans="1:89" x14ac:dyDescent="0.2">
      <c r="A332" s="134" t="s">
        <v>37</v>
      </c>
      <c r="B332" s="206">
        <v>2478</v>
      </c>
      <c r="C332" s="190">
        <v>1739</v>
      </c>
      <c r="D332" s="191">
        <v>1602</v>
      </c>
      <c r="E332" s="192">
        <v>1022</v>
      </c>
      <c r="F332" s="189">
        <v>1046</v>
      </c>
      <c r="G332" s="193">
        <v>389</v>
      </c>
      <c r="H332" s="191">
        <v>2320</v>
      </c>
      <c r="I332" s="192">
        <v>2943</v>
      </c>
      <c r="J332" s="189">
        <v>667</v>
      </c>
      <c r="K332" s="190">
        <v>470</v>
      </c>
      <c r="L332" s="191">
        <v>1243</v>
      </c>
      <c r="M332" s="189">
        <v>982</v>
      </c>
      <c r="N332" s="194">
        <v>2142</v>
      </c>
      <c r="O332" s="207">
        <v>1960</v>
      </c>
      <c r="P332" s="189">
        <v>1252</v>
      </c>
      <c r="Q332" s="190">
        <v>1113</v>
      </c>
      <c r="R332" s="191">
        <v>1404</v>
      </c>
      <c r="S332" s="192">
        <v>1435</v>
      </c>
      <c r="T332" s="189">
        <v>969</v>
      </c>
      <c r="U332" s="193">
        <v>422</v>
      </c>
      <c r="V332" s="191">
        <v>2071</v>
      </c>
      <c r="W332" s="208">
        <v>1504</v>
      </c>
      <c r="X332" s="189">
        <v>2353</v>
      </c>
      <c r="Y332" s="193">
        <v>647</v>
      </c>
      <c r="Z332" s="191">
        <v>4583</v>
      </c>
      <c r="AA332" s="189">
        <v>4010</v>
      </c>
      <c r="AB332" s="169">
        <f t="shared" si="426"/>
        <v>24130</v>
      </c>
      <c r="AC332" s="170">
        <f t="shared" si="421"/>
        <v>18636</v>
      </c>
      <c r="BI332" s="134" t="s">
        <v>37</v>
      </c>
      <c r="BJ332" s="126">
        <f t="shared" ref="BJ332:CK332" si="440">B332/B343</f>
        <v>3.9529096477794796E-2</v>
      </c>
      <c r="BK332" s="127">
        <f t="shared" si="440"/>
        <v>4.3972994158848963E-2</v>
      </c>
      <c r="BL332" s="128">
        <f t="shared" si="440"/>
        <v>6.0491636143941395E-2</v>
      </c>
      <c r="BM332" s="129">
        <f t="shared" si="440"/>
        <v>4.6162879985545871E-2</v>
      </c>
      <c r="BN332" s="126">
        <f t="shared" si="440"/>
        <v>7.9326558471105715E-2</v>
      </c>
      <c r="BO332" s="127">
        <f t="shared" si="440"/>
        <v>4.3969707245393917E-2</v>
      </c>
      <c r="BP332" s="128">
        <f t="shared" si="440"/>
        <v>7.118966522446224E-2</v>
      </c>
      <c r="BQ332" s="129">
        <f t="shared" si="440"/>
        <v>6.3336633237205703E-2</v>
      </c>
      <c r="BR332" s="126">
        <f t="shared" si="440"/>
        <v>9.2729042124287508E-2</v>
      </c>
      <c r="BS332" s="127">
        <f t="shared" si="440"/>
        <v>5.2350189351748719E-2</v>
      </c>
      <c r="BT332" s="128">
        <f t="shared" si="440"/>
        <v>9.1088963798915429E-2</v>
      </c>
      <c r="BU332" s="126">
        <f t="shared" si="440"/>
        <v>3.9346101450436731E-2</v>
      </c>
      <c r="BV332" s="130">
        <f t="shared" si="440"/>
        <v>7.293652955597929E-2</v>
      </c>
      <c r="BW332" s="131">
        <f t="shared" si="440"/>
        <v>4.9597651703021405E-2</v>
      </c>
      <c r="BX332" s="126">
        <f t="shared" si="440"/>
        <v>6.6994863013698627E-2</v>
      </c>
      <c r="BY332" s="127">
        <f t="shared" si="440"/>
        <v>5.0522015433499774E-2</v>
      </c>
      <c r="BZ332" s="128">
        <f t="shared" si="440"/>
        <v>5.8897558520010065E-2</v>
      </c>
      <c r="CA332" s="129">
        <f t="shared" si="440"/>
        <v>5.657624980287021E-2</v>
      </c>
      <c r="CB332" s="126">
        <f t="shared" si="440"/>
        <v>9.69E-2</v>
      </c>
      <c r="CC332" s="127">
        <f t="shared" si="440"/>
        <v>3.2481527093596058E-2</v>
      </c>
      <c r="CD332" s="128">
        <f t="shared" si="440"/>
        <v>7.3842972259858808E-2</v>
      </c>
      <c r="CE332" s="129">
        <f t="shared" si="440"/>
        <v>4.5516448264382774E-2</v>
      </c>
      <c r="CF332" s="126">
        <f t="shared" si="440"/>
        <v>8.6193633466427347E-2</v>
      </c>
      <c r="CG332" s="127">
        <f t="shared" si="440"/>
        <v>3.8698486751599974E-2</v>
      </c>
      <c r="CH332" s="128">
        <f t="shared" si="440"/>
        <v>7.4062702003878475E-2</v>
      </c>
      <c r="CI332" s="126">
        <f t="shared" si="440"/>
        <v>7.4578288604958243E-2</v>
      </c>
      <c r="CJ332" s="132">
        <f t="shared" si="440"/>
        <v>6.799021707278588E-2</v>
      </c>
      <c r="CK332" s="133">
        <f t="shared" si="440"/>
        <v>5.2589101786268591E-2</v>
      </c>
    </row>
    <row r="333" spans="1:89" x14ac:dyDescent="0.2">
      <c r="A333" s="143" t="s">
        <v>30</v>
      </c>
      <c r="B333" s="203">
        <v>2766</v>
      </c>
      <c r="C333" s="197">
        <v>5087</v>
      </c>
      <c r="D333" s="198">
        <v>2082</v>
      </c>
      <c r="E333" s="199">
        <v>2082</v>
      </c>
      <c r="F333" s="196">
        <v>1200</v>
      </c>
      <c r="G333" s="200">
        <v>672</v>
      </c>
      <c r="H333" s="198">
        <v>2648</v>
      </c>
      <c r="I333" s="199">
        <v>4530</v>
      </c>
      <c r="J333" s="196">
        <v>850</v>
      </c>
      <c r="K333" s="197">
        <v>397</v>
      </c>
      <c r="L333" s="198">
        <v>1694</v>
      </c>
      <c r="M333" s="196">
        <v>1315</v>
      </c>
      <c r="N333" s="201">
        <v>2550</v>
      </c>
      <c r="O333" s="204">
        <v>2457</v>
      </c>
      <c r="P333" s="196">
        <v>1475</v>
      </c>
      <c r="Q333" s="197">
        <v>1504</v>
      </c>
      <c r="R333" s="198">
        <v>1525</v>
      </c>
      <c r="S333" s="199">
        <v>1967</v>
      </c>
      <c r="T333" s="196">
        <v>800</v>
      </c>
      <c r="U333" s="200">
        <v>499</v>
      </c>
      <c r="V333" s="198">
        <v>1766</v>
      </c>
      <c r="W333" s="205">
        <v>1662</v>
      </c>
      <c r="X333" s="196">
        <v>3094</v>
      </c>
      <c r="Y333" s="200">
        <v>597</v>
      </c>
      <c r="Z333" s="198">
        <v>4677</v>
      </c>
      <c r="AA333" s="196">
        <v>4229</v>
      </c>
      <c r="AB333" s="169">
        <f t="shared" si="426"/>
        <v>27127</v>
      </c>
      <c r="AC333" s="170">
        <f t="shared" si="421"/>
        <v>26998</v>
      </c>
      <c r="BI333" s="143" t="s">
        <v>30</v>
      </c>
      <c r="BJ333" s="126">
        <f t="shared" ref="BJ333:CK333" si="441">B333/B343</f>
        <v>4.4123277182235833E-2</v>
      </c>
      <c r="BK333" s="127">
        <f t="shared" si="441"/>
        <v>0.12863175462108378</v>
      </c>
      <c r="BL333" s="128">
        <f t="shared" si="441"/>
        <v>7.8616470943624214E-2</v>
      </c>
      <c r="BM333" s="129">
        <f t="shared" si="441"/>
        <v>9.4042187994037671E-2</v>
      </c>
      <c r="BN333" s="126">
        <f t="shared" si="441"/>
        <v>9.100561201274078E-2</v>
      </c>
      <c r="BO333" s="127">
        <f t="shared" si="441"/>
        <v>7.5957951848084099E-2</v>
      </c>
      <c r="BP333" s="128">
        <f t="shared" si="441"/>
        <v>8.1254410997575868E-2</v>
      </c>
      <c r="BQ333" s="129">
        <f t="shared" si="441"/>
        <v>9.7490638316188177E-2</v>
      </c>
      <c r="BR333" s="126">
        <f t="shared" si="441"/>
        <v>0.1181704434867232</v>
      </c>
      <c r="BS333" s="127">
        <f t="shared" si="441"/>
        <v>4.4219202494987751E-2</v>
      </c>
      <c r="BT333" s="128">
        <f t="shared" si="441"/>
        <v>0.12413894181445112</v>
      </c>
      <c r="BU333" s="126">
        <f t="shared" si="441"/>
        <v>5.2688516708069559E-2</v>
      </c>
      <c r="BV333" s="130">
        <f t="shared" si="441"/>
        <v>8.6829201852356305E-2</v>
      </c>
      <c r="BW333" s="131">
        <f t="shared" si="441"/>
        <v>6.2174199099144692E-2</v>
      </c>
      <c r="BX333" s="126">
        <f t="shared" si="441"/>
        <v>7.8927654109589046E-2</v>
      </c>
      <c r="BY333" s="127">
        <f t="shared" si="441"/>
        <v>6.8270540172492053E-2</v>
      </c>
      <c r="BZ333" s="128">
        <f t="shared" si="441"/>
        <v>6.3973487708700399E-2</v>
      </c>
      <c r="CA333" s="129">
        <f t="shared" si="441"/>
        <v>7.7550859485885512E-2</v>
      </c>
      <c r="CB333" s="126">
        <f t="shared" si="441"/>
        <v>0.08</v>
      </c>
      <c r="CC333" s="127">
        <f t="shared" si="441"/>
        <v>3.8408251231527094E-2</v>
      </c>
      <c r="CD333" s="128">
        <f t="shared" si="441"/>
        <v>6.2967981173785922E-2</v>
      </c>
      <c r="CE333" s="129">
        <f t="shared" si="441"/>
        <v>5.0298096419816606E-2</v>
      </c>
      <c r="CF333" s="126">
        <f t="shared" si="441"/>
        <v>0.11333748488955639</v>
      </c>
      <c r="CG333" s="127">
        <f t="shared" si="441"/>
        <v>3.5707877265386684E-2</v>
      </c>
      <c r="CH333" s="128">
        <f t="shared" si="441"/>
        <v>7.5581771170006459E-2</v>
      </c>
      <c r="CI333" s="126">
        <f t="shared" si="441"/>
        <v>7.865126745894474E-2</v>
      </c>
      <c r="CJ333" s="132">
        <f t="shared" si="441"/>
        <v>7.643475418704776E-2</v>
      </c>
      <c r="CK333" s="133">
        <f t="shared" si="441"/>
        <v>7.6185907384936649E-2</v>
      </c>
    </row>
    <row r="334" spans="1:89" x14ac:dyDescent="0.2">
      <c r="A334" s="134" t="s">
        <v>32</v>
      </c>
      <c r="B334" s="206">
        <v>2909</v>
      </c>
      <c r="C334" s="190">
        <v>4158</v>
      </c>
      <c r="D334" s="191">
        <v>1921</v>
      </c>
      <c r="E334" s="192">
        <v>1472</v>
      </c>
      <c r="F334" s="189">
        <v>1015</v>
      </c>
      <c r="G334" s="193">
        <v>517</v>
      </c>
      <c r="H334" s="191">
        <v>2547</v>
      </c>
      <c r="I334" s="192">
        <v>3840</v>
      </c>
      <c r="J334" s="189">
        <v>749</v>
      </c>
      <c r="K334" s="190">
        <v>277</v>
      </c>
      <c r="L334" s="191">
        <v>1683</v>
      </c>
      <c r="M334" s="189">
        <v>1077</v>
      </c>
      <c r="N334" s="194">
        <v>2342</v>
      </c>
      <c r="O334" s="207">
        <v>2170</v>
      </c>
      <c r="P334" s="189">
        <v>1333</v>
      </c>
      <c r="Q334" s="190">
        <v>1488</v>
      </c>
      <c r="R334" s="191">
        <v>1519</v>
      </c>
      <c r="S334" s="192">
        <v>2024</v>
      </c>
      <c r="T334" s="189">
        <v>1053</v>
      </c>
      <c r="U334" s="193">
        <v>464</v>
      </c>
      <c r="V334" s="191">
        <v>3410</v>
      </c>
      <c r="W334" s="208">
        <v>1864</v>
      </c>
      <c r="X334" s="189">
        <v>2880</v>
      </c>
      <c r="Y334" s="193">
        <v>934</v>
      </c>
      <c r="Z334" s="191">
        <v>3867</v>
      </c>
      <c r="AA334" s="189">
        <v>5099</v>
      </c>
      <c r="AB334" s="169">
        <f t="shared" si="426"/>
        <v>27228</v>
      </c>
      <c r="AC334" s="170">
        <f t="shared" si="421"/>
        <v>25384</v>
      </c>
      <c r="BI334" s="134" t="s">
        <v>32</v>
      </c>
      <c r="BJ334" s="126">
        <f t="shared" ref="BJ334:CK334" si="442">B334/B343</f>
        <v>4.6404415518121488E-2</v>
      </c>
      <c r="BK334" s="127">
        <f t="shared" si="442"/>
        <v>0.10514071863858195</v>
      </c>
      <c r="BL334" s="128">
        <f t="shared" si="442"/>
        <v>7.2537099271230601E-2</v>
      </c>
      <c r="BM334" s="129">
        <f t="shared" si="442"/>
        <v>6.6489001309905593E-2</v>
      </c>
      <c r="BN334" s="126">
        <f t="shared" si="442"/>
        <v>7.6975580160776574E-2</v>
      </c>
      <c r="BO334" s="127">
        <f t="shared" si="442"/>
        <v>5.8437888549790887E-2</v>
      </c>
      <c r="BP334" s="128">
        <f t="shared" si="442"/>
        <v>7.815520574426954E-2</v>
      </c>
      <c r="BQ334" s="129">
        <f t="shared" si="442"/>
        <v>8.2641070890543622E-2</v>
      </c>
      <c r="BR334" s="126">
        <f t="shared" si="442"/>
        <v>0.10412901431947727</v>
      </c>
      <c r="BS334" s="127">
        <f t="shared" si="442"/>
        <v>3.0853196703051904E-2</v>
      </c>
      <c r="BT334" s="128">
        <f t="shared" si="442"/>
        <v>0.12333284478968196</v>
      </c>
      <c r="BU334" s="126">
        <f t="shared" si="442"/>
        <v>4.3152496193605255E-2</v>
      </c>
      <c r="BV334" s="130">
        <f t="shared" si="442"/>
        <v>7.9746663034595475E-2</v>
      </c>
      <c r="BW334" s="131">
        <f t="shared" si="442"/>
        <v>5.4911685814059419E-2</v>
      </c>
      <c r="BX334" s="126">
        <f t="shared" si="442"/>
        <v>7.1329195205479451E-2</v>
      </c>
      <c r="BY334" s="127">
        <f t="shared" si="442"/>
        <v>6.7544257830231505E-2</v>
      </c>
      <c r="BZ334" s="128">
        <f t="shared" si="442"/>
        <v>6.3721788740666169E-2</v>
      </c>
      <c r="CA334" s="129">
        <f t="shared" si="442"/>
        <v>7.9798139094780007E-2</v>
      </c>
      <c r="CB334" s="126">
        <f t="shared" si="442"/>
        <v>0.1053</v>
      </c>
      <c r="CC334" s="127">
        <f t="shared" si="442"/>
        <v>3.5714285714285712E-2</v>
      </c>
      <c r="CD334" s="128">
        <f t="shared" si="442"/>
        <v>0.12158596591314269</v>
      </c>
      <c r="CE334" s="129">
        <f t="shared" si="442"/>
        <v>5.6411342795750989E-2</v>
      </c>
      <c r="CF334" s="126">
        <f t="shared" si="442"/>
        <v>0.10549836990365948</v>
      </c>
      <c r="CG334" s="127">
        <f t="shared" si="442"/>
        <v>5.5864585202464262E-2</v>
      </c>
      <c r="CH334" s="128">
        <f t="shared" si="442"/>
        <v>6.2491919844861021E-2</v>
      </c>
      <c r="CI334" s="126">
        <f t="shared" si="442"/>
        <v>9.4831594413137682E-2</v>
      </c>
      <c r="CJ334" s="132">
        <f t="shared" si="442"/>
        <v>7.6719338187228092E-2</v>
      </c>
      <c r="CK334" s="133">
        <f t="shared" si="442"/>
        <v>7.1631345768547003E-2</v>
      </c>
    </row>
    <row r="335" spans="1:89" x14ac:dyDescent="0.2">
      <c r="A335" s="143" t="s">
        <v>34</v>
      </c>
      <c r="B335" s="203">
        <v>2992</v>
      </c>
      <c r="C335" s="197">
        <v>4778</v>
      </c>
      <c r="D335" s="198">
        <v>1516</v>
      </c>
      <c r="E335" s="199">
        <v>2039</v>
      </c>
      <c r="F335" s="196">
        <v>720</v>
      </c>
      <c r="G335" s="200">
        <v>584</v>
      </c>
      <c r="H335" s="198">
        <v>2248</v>
      </c>
      <c r="I335" s="199">
        <v>4380</v>
      </c>
      <c r="J335" s="196">
        <v>528</v>
      </c>
      <c r="K335" s="197">
        <v>233</v>
      </c>
      <c r="L335" s="198">
        <v>1332</v>
      </c>
      <c r="M335" s="196">
        <v>1068</v>
      </c>
      <c r="N335" s="201">
        <v>2221</v>
      </c>
      <c r="O335" s="204">
        <v>2267</v>
      </c>
      <c r="P335" s="196">
        <v>1216</v>
      </c>
      <c r="Q335" s="197">
        <v>1561</v>
      </c>
      <c r="R335" s="198">
        <v>1265</v>
      </c>
      <c r="S335" s="199">
        <v>1873</v>
      </c>
      <c r="T335" s="196">
        <v>853</v>
      </c>
      <c r="U335" s="200">
        <v>437</v>
      </c>
      <c r="V335" s="198">
        <v>3212</v>
      </c>
      <c r="W335" s="205">
        <v>1575</v>
      </c>
      <c r="X335" s="196">
        <v>2467</v>
      </c>
      <c r="Y335" s="200">
        <v>828</v>
      </c>
      <c r="Z335" s="198">
        <v>3931</v>
      </c>
      <c r="AA335" s="196">
        <v>5851</v>
      </c>
      <c r="AB335" s="169">
        <f t="shared" si="426"/>
        <v>24501</v>
      </c>
      <c r="AC335" s="170">
        <f t="shared" si="421"/>
        <v>27474</v>
      </c>
      <c r="BI335" s="143" t="s">
        <v>34</v>
      </c>
      <c r="BJ335" s="126">
        <f t="shared" ref="BJ335:CK335" si="443">B335/B343</f>
        <v>4.7728432873915261E-2</v>
      </c>
      <c r="BK335" s="127">
        <f t="shared" si="443"/>
        <v>0.12081826687232913</v>
      </c>
      <c r="BL335" s="128">
        <f t="shared" si="443"/>
        <v>5.7244269908998224E-2</v>
      </c>
      <c r="BM335" s="129">
        <f t="shared" si="443"/>
        <v>9.2099914178598849E-2</v>
      </c>
      <c r="BN335" s="126">
        <f t="shared" si="443"/>
        <v>5.4603367207644471E-2</v>
      </c>
      <c r="BO335" s="127">
        <f t="shared" si="443"/>
        <v>6.6011077201311177E-2</v>
      </c>
      <c r="BP335" s="128">
        <f t="shared" si="443"/>
        <v>6.8980330786461694E-2</v>
      </c>
      <c r="BQ335" s="129">
        <f t="shared" si="443"/>
        <v>9.4262471484526322E-2</v>
      </c>
      <c r="BR335" s="126">
        <f t="shared" si="443"/>
        <v>7.3404699012929231E-2</v>
      </c>
      <c r="BS335" s="127">
        <f t="shared" si="443"/>
        <v>2.5952327912675429E-2</v>
      </c>
      <c r="BT335" s="128">
        <f t="shared" si="443"/>
        <v>9.7611021544775023E-2</v>
      </c>
      <c r="BU335" s="126">
        <f t="shared" si="443"/>
        <v>4.27918903758314E-2</v>
      </c>
      <c r="BV335" s="130">
        <f t="shared" si="443"/>
        <v>7.5626532280032688E-2</v>
      </c>
      <c r="BW335" s="131">
        <f t="shared" si="443"/>
        <v>5.7366263474872212E-2</v>
      </c>
      <c r="BX335" s="126">
        <f t="shared" si="443"/>
        <v>6.5068493150684928E-2</v>
      </c>
      <c r="BY335" s="127">
        <f t="shared" si="443"/>
        <v>7.0857921016795278E-2</v>
      </c>
      <c r="BZ335" s="128">
        <f t="shared" si="443"/>
        <v>5.3066532427217046E-2</v>
      </c>
      <c r="CA335" s="129">
        <f t="shared" si="443"/>
        <v>7.3844819429112127E-2</v>
      </c>
      <c r="CB335" s="126">
        <f t="shared" si="443"/>
        <v>8.5300000000000001E-2</v>
      </c>
      <c r="CC335" s="127">
        <f t="shared" si="443"/>
        <v>3.3636083743842367E-2</v>
      </c>
      <c r="CD335" s="128">
        <f t="shared" si="443"/>
        <v>0.11452613563431506</v>
      </c>
      <c r="CE335" s="129">
        <f t="shared" si="443"/>
        <v>4.766516357473595E-2</v>
      </c>
      <c r="CF335" s="126">
        <f t="shared" si="443"/>
        <v>9.0369610608447198E-2</v>
      </c>
      <c r="CG335" s="127">
        <f t="shared" si="443"/>
        <v>4.9524493091692087E-2</v>
      </c>
      <c r="CH335" s="128">
        <f t="shared" si="443"/>
        <v>6.3526179702650287E-2</v>
      </c>
      <c r="CI335" s="126">
        <f t="shared" si="443"/>
        <v>0.10881734828618721</v>
      </c>
      <c r="CJ335" s="132">
        <f t="shared" si="443"/>
        <v>6.9035570182359174E-2</v>
      </c>
      <c r="CK335" s="133">
        <f t="shared" si="443"/>
        <v>7.7529136213562097E-2</v>
      </c>
    </row>
    <row r="336" spans="1:89" x14ac:dyDescent="0.2">
      <c r="A336" s="134" t="s">
        <v>38</v>
      </c>
      <c r="B336" s="206">
        <v>2745</v>
      </c>
      <c r="C336" s="190">
        <v>3958</v>
      </c>
      <c r="D336" s="191">
        <v>1122</v>
      </c>
      <c r="E336" s="192">
        <v>1988</v>
      </c>
      <c r="F336" s="189">
        <v>527</v>
      </c>
      <c r="G336" s="193">
        <v>655</v>
      </c>
      <c r="H336" s="191">
        <v>1782</v>
      </c>
      <c r="I336" s="192">
        <v>4796</v>
      </c>
      <c r="J336" s="189">
        <v>301</v>
      </c>
      <c r="K336" s="190">
        <v>280</v>
      </c>
      <c r="L336" s="191">
        <v>986</v>
      </c>
      <c r="M336" s="189">
        <v>1026</v>
      </c>
      <c r="N336" s="194">
        <v>1794</v>
      </c>
      <c r="O336" s="207">
        <v>2161</v>
      </c>
      <c r="P336" s="189">
        <v>1116</v>
      </c>
      <c r="Q336" s="190">
        <v>1620</v>
      </c>
      <c r="R336" s="191">
        <v>1203</v>
      </c>
      <c r="S336" s="192">
        <v>1574</v>
      </c>
      <c r="T336" s="189">
        <v>716</v>
      </c>
      <c r="U336" s="193">
        <v>547</v>
      </c>
      <c r="V336" s="191">
        <v>2482</v>
      </c>
      <c r="W336" s="208">
        <v>1663</v>
      </c>
      <c r="X336" s="189">
        <v>1805</v>
      </c>
      <c r="Y336" s="193">
        <v>866</v>
      </c>
      <c r="Z336" s="191">
        <v>3117</v>
      </c>
      <c r="AA336" s="189">
        <v>3059</v>
      </c>
      <c r="AB336" s="169">
        <f t="shared" si="426"/>
        <v>19696</v>
      </c>
      <c r="AC336" s="170">
        <f t="shared" si="421"/>
        <v>24193</v>
      </c>
      <c r="BI336" s="134" t="s">
        <v>38</v>
      </c>
      <c r="BJ336" s="126">
        <f t="shared" ref="BJ336:CK336" si="444">B336/B343</f>
        <v>4.3788284839203676E-2</v>
      </c>
      <c r="BK336" s="127">
        <f t="shared" si="444"/>
        <v>0.10008344501479252</v>
      </c>
      <c r="BL336" s="128">
        <f t="shared" si="444"/>
        <v>4.2366801344258583E-2</v>
      </c>
      <c r="BM336" s="129">
        <f t="shared" si="444"/>
        <v>8.9796287095171415E-2</v>
      </c>
      <c r="BN336" s="126">
        <f t="shared" si="444"/>
        <v>3.9966631275595327E-2</v>
      </c>
      <c r="BO336" s="127">
        <f t="shared" si="444"/>
        <v>7.403639651859388E-2</v>
      </c>
      <c r="BP336" s="128">
        <f t="shared" si="444"/>
        <v>5.4681027340513673E-2</v>
      </c>
      <c r="BQ336" s="129">
        <f t="shared" si="444"/>
        <v>0.10321525416433522</v>
      </c>
      <c r="BR336" s="126">
        <f t="shared" si="444"/>
        <v>4.1846239399416098E-2</v>
      </c>
      <c r="BS336" s="127">
        <f t="shared" si="444"/>
        <v>3.1187346847850302E-2</v>
      </c>
      <c r="BT336" s="128">
        <f t="shared" si="444"/>
        <v>7.2255606038399534E-2</v>
      </c>
      <c r="BU336" s="126">
        <f t="shared" si="444"/>
        <v>4.1109063226220051E-2</v>
      </c>
      <c r="BV336" s="130">
        <f t="shared" si="444"/>
        <v>6.1086897303187143E-2</v>
      </c>
      <c r="BW336" s="131">
        <f t="shared" si="444"/>
        <v>5.4683941495014932E-2</v>
      </c>
      <c r="BX336" s="126">
        <f t="shared" si="444"/>
        <v>5.971746575342466E-2</v>
      </c>
      <c r="BY336" s="127">
        <f t="shared" si="444"/>
        <v>7.3536087153881075E-2</v>
      </c>
      <c r="BZ336" s="128">
        <f t="shared" si="444"/>
        <v>5.0465643090863328E-2</v>
      </c>
      <c r="CA336" s="129">
        <f t="shared" si="444"/>
        <v>6.205645797192872E-2</v>
      </c>
      <c r="CB336" s="126">
        <f t="shared" si="444"/>
        <v>7.1599999999999997E-2</v>
      </c>
      <c r="CC336" s="127">
        <f t="shared" si="444"/>
        <v>4.2102832512315273E-2</v>
      </c>
      <c r="CD336" s="128">
        <f t="shared" si="444"/>
        <v>8.8497468444697996E-2</v>
      </c>
      <c r="CE336" s="129">
        <f t="shared" si="444"/>
        <v>5.0328360015737067E-2</v>
      </c>
      <c r="CF336" s="126">
        <f t="shared" si="444"/>
        <v>6.6119638081981028E-2</v>
      </c>
      <c r="CG336" s="127">
        <f t="shared" si="444"/>
        <v>5.1797356301214188E-2</v>
      </c>
      <c r="CH336" s="128">
        <f t="shared" si="444"/>
        <v>5.037168713639302E-2</v>
      </c>
      <c r="CI336" s="126">
        <f t="shared" si="444"/>
        <v>5.6891517417099073E-2</v>
      </c>
      <c r="CJ336" s="132">
        <f t="shared" si="444"/>
        <v>5.5496697698532563E-2</v>
      </c>
      <c r="CK336" s="133">
        <f t="shared" si="444"/>
        <v>6.8270451787679542E-2</v>
      </c>
    </row>
    <row r="337" spans="1:89" x14ac:dyDescent="0.2">
      <c r="A337" s="143" t="s">
        <v>39</v>
      </c>
      <c r="B337" s="203">
        <v>724</v>
      </c>
      <c r="C337" s="197">
        <v>3169</v>
      </c>
      <c r="D337" s="198">
        <v>268</v>
      </c>
      <c r="E337" s="199">
        <v>1529</v>
      </c>
      <c r="F337" s="196">
        <v>174</v>
      </c>
      <c r="G337" s="200">
        <v>436</v>
      </c>
      <c r="H337" s="198">
        <v>721</v>
      </c>
      <c r="I337" s="199">
        <v>2743</v>
      </c>
      <c r="J337" s="196">
        <v>168</v>
      </c>
      <c r="K337" s="197">
        <v>162</v>
      </c>
      <c r="L337" s="198">
        <v>451</v>
      </c>
      <c r="M337" s="196">
        <v>564</v>
      </c>
      <c r="N337" s="201">
        <v>1064</v>
      </c>
      <c r="O337" s="204">
        <v>1570</v>
      </c>
      <c r="P337" s="196">
        <v>768</v>
      </c>
      <c r="Q337" s="197">
        <v>1115</v>
      </c>
      <c r="R337" s="198">
        <v>888</v>
      </c>
      <c r="S337" s="199">
        <v>1111</v>
      </c>
      <c r="T337" s="196">
        <v>572</v>
      </c>
      <c r="U337" s="200">
        <v>372</v>
      </c>
      <c r="V337" s="198">
        <v>2536</v>
      </c>
      <c r="W337" s="205">
        <v>1388</v>
      </c>
      <c r="X337" s="196">
        <v>1150</v>
      </c>
      <c r="Y337" s="200">
        <v>862</v>
      </c>
      <c r="Z337" s="198">
        <v>2110</v>
      </c>
      <c r="AA337" s="196">
        <v>3600</v>
      </c>
      <c r="AB337" s="169">
        <f t="shared" si="426"/>
        <v>11594</v>
      </c>
      <c r="AC337" s="170">
        <f t="shared" si="421"/>
        <v>18621</v>
      </c>
      <c r="BI337" s="143" t="s">
        <v>39</v>
      </c>
      <c r="BJ337" s="126">
        <f t="shared" ref="BJ337:CK337" si="445">B337/B343</f>
        <v>1.1549259826442062E-2</v>
      </c>
      <c r="BK337" s="127">
        <f t="shared" si="445"/>
        <v>8.0132500568943277E-2</v>
      </c>
      <c r="BL337" s="128">
        <f t="shared" si="445"/>
        <v>1.0119699429822906E-2</v>
      </c>
      <c r="BM337" s="129">
        <f t="shared" si="445"/>
        <v>6.9063643344324493E-2</v>
      </c>
      <c r="BN337" s="126">
        <f t="shared" si="445"/>
        <v>1.3195813741847414E-2</v>
      </c>
      <c r="BO337" s="127">
        <f t="shared" si="445"/>
        <v>4.928224256810218E-2</v>
      </c>
      <c r="BP337" s="128">
        <f t="shared" si="445"/>
        <v>2.2124029580533309E-2</v>
      </c>
      <c r="BQ337" s="129">
        <f t="shared" si="445"/>
        <v>5.9032410794989887E-2</v>
      </c>
      <c r="BR337" s="126">
        <f t="shared" si="445"/>
        <v>2.3356040595022939E-2</v>
      </c>
      <c r="BS337" s="127">
        <f t="shared" si="445"/>
        <v>1.8044107819113388E-2</v>
      </c>
      <c r="BT337" s="128">
        <f t="shared" si="445"/>
        <v>3.3049978015535691E-2</v>
      </c>
      <c r="BU337" s="126">
        <f t="shared" si="445"/>
        <v>2.2597964580495233E-2</v>
      </c>
      <c r="BV337" s="130">
        <f t="shared" si="445"/>
        <v>3.6229910106238085E-2</v>
      </c>
      <c r="BW337" s="131">
        <f t="shared" si="445"/>
        <v>3.972873121109368E-2</v>
      </c>
      <c r="BX337" s="126">
        <f t="shared" si="445"/>
        <v>4.1095890410958902E-2</v>
      </c>
      <c r="BY337" s="127">
        <f t="shared" si="445"/>
        <v>5.0612800726282339E-2</v>
      </c>
      <c r="BZ337" s="128">
        <f t="shared" si="445"/>
        <v>3.72514472690662E-2</v>
      </c>
      <c r="CA337" s="129">
        <f t="shared" si="445"/>
        <v>4.3802239394417283E-2</v>
      </c>
      <c r="CB337" s="126">
        <f t="shared" si="445"/>
        <v>5.7200000000000001E-2</v>
      </c>
      <c r="CC337" s="127">
        <f t="shared" si="445"/>
        <v>2.8633004926108374E-2</v>
      </c>
      <c r="CD337" s="128">
        <f t="shared" si="445"/>
        <v>9.0422876702560079E-2</v>
      </c>
      <c r="CE337" s="129">
        <f t="shared" si="445"/>
        <v>4.2005871137608571E-2</v>
      </c>
      <c r="CF337" s="126">
        <f t="shared" si="445"/>
        <v>4.2126085204586251E-2</v>
      </c>
      <c r="CG337" s="127">
        <f t="shared" si="445"/>
        <v>5.1558107542317128E-2</v>
      </c>
      <c r="CH337" s="128">
        <f t="shared" si="445"/>
        <v>3.4098254686489977E-2</v>
      </c>
      <c r="CI337" s="126">
        <f t="shared" si="445"/>
        <v>6.6953077051832843E-2</v>
      </c>
      <c r="CJ337" s="132">
        <f t="shared" si="445"/>
        <v>3.266798909000744E-2</v>
      </c>
      <c r="CK337" s="133">
        <f t="shared" si="445"/>
        <v>5.2546773146711065E-2</v>
      </c>
    </row>
    <row r="338" spans="1:89" x14ac:dyDescent="0.2">
      <c r="A338" s="134" t="s">
        <v>40</v>
      </c>
      <c r="B338" s="206">
        <v>0</v>
      </c>
      <c r="C338" s="190">
        <v>1763</v>
      </c>
      <c r="D338" s="191">
        <v>9</v>
      </c>
      <c r="E338" s="192">
        <v>728</v>
      </c>
      <c r="F338" s="189">
        <v>6</v>
      </c>
      <c r="G338" s="193">
        <v>226</v>
      </c>
      <c r="H338" s="191">
        <v>43</v>
      </c>
      <c r="I338" s="192">
        <v>1203</v>
      </c>
      <c r="J338" s="189">
        <v>52</v>
      </c>
      <c r="K338" s="190">
        <v>52</v>
      </c>
      <c r="L338" s="191">
        <v>59</v>
      </c>
      <c r="M338" s="189">
        <v>147</v>
      </c>
      <c r="N338" s="194">
        <v>222</v>
      </c>
      <c r="O338" s="207">
        <v>370</v>
      </c>
      <c r="P338" s="189">
        <v>157</v>
      </c>
      <c r="Q338" s="190">
        <v>171</v>
      </c>
      <c r="R338" s="191">
        <v>156</v>
      </c>
      <c r="S338" s="192">
        <v>99</v>
      </c>
      <c r="T338" s="189">
        <v>97</v>
      </c>
      <c r="U338" s="193">
        <v>12</v>
      </c>
      <c r="V338" s="191">
        <v>312</v>
      </c>
      <c r="W338" s="208">
        <v>41</v>
      </c>
      <c r="X338" s="189">
        <v>130</v>
      </c>
      <c r="Y338" s="193">
        <v>29</v>
      </c>
      <c r="Z338" s="191">
        <v>90</v>
      </c>
      <c r="AA338" s="189">
        <v>183</v>
      </c>
      <c r="AB338" s="169">
        <f t="shared" si="426"/>
        <v>1333</v>
      </c>
      <c r="AC338" s="170">
        <f t="shared" si="421"/>
        <v>5024</v>
      </c>
      <c r="BI338" s="134" t="s">
        <v>40</v>
      </c>
      <c r="BJ338" s="126">
        <f t="shared" ref="BJ338:CK338" si="446">B338/B343</f>
        <v>0</v>
      </c>
      <c r="BK338" s="127">
        <f t="shared" si="446"/>
        <v>4.4579866993703691E-2</v>
      </c>
      <c r="BL338" s="128">
        <f t="shared" si="446"/>
        <v>3.3984065249405277E-4</v>
      </c>
      <c r="BM338" s="129">
        <f t="shared" si="446"/>
        <v>3.2883147386964177E-2</v>
      </c>
      <c r="BN338" s="126">
        <f t="shared" si="446"/>
        <v>4.5502806006370391E-4</v>
      </c>
      <c r="BO338" s="127">
        <f t="shared" si="446"/>
        <v>2.5545382615575901E-2</v>
      </c>
      <c r="BP338" s="128">
        <f t="shared" si="446"/>
        <v>1.3194636226947743E-3</v>
      </c>
      <c r="BQ338" s="129">
        <f t="shared" si="446"/>
        <v>2.5889897989928121E-2</v>
      </c>
      <c r="BR338" s="126">
        <f t="shared" si="446"/>
        <v>7.2292506603642429E-3</v>
      </c>
      <c r="BS338" s="127">
        <f t="shared" si="446"/>
        <v>5.7919358431721985E-3</v>
      </c>
      <c r="BT338" s="128">
        <f t="shared" si="446"/>
        <v>4.3236113146709661E-3</v>
      </c>
      <c r="BU338" s="126">
        <f t="shared" si="446"/>
        <v>5.8898950236397143E-3</v>
      </c>
      <c r="BV338" s="130">
        <f t="shared" si="446"/>
        <v>7.5592481612639607E-3</v>
      </c>
      <c r="BW338" s="131">
        <f t="shared" si="446"/>
        <v>9.3628220051622038E-3</v>
      </c>
      <c r="BX338" s="126">
        <f t="shared" si="446"/>
        <v>8.4011130136986308E-3</v>
      </c>
      <c r="BY338" s="127">
        <f t="shared" si="446"/>
        <v>7.7621425329096683E-3</v>
      </c>
      <c r="BZ338" s="128">
        <f t="shared" si="446"/>
        <v>6.5441731688900074E-3</v>
      </c>
      <c r="CA338" s="129">
        <f t="shared" si="446"/>
        <v>3.9031698470272827E-3</v>
      </c>
      <c r="CB338" s="126">
        <f t="shared" si="446"/>
        <v>9.7000000000000003E-3</v>
      </c>
      <c r="CC338" s="127">
        <f t="shared" si="446"/>
        <v>9.2364532019704429E-4</v>
      </c>
      <c r="CD338" s="128">
        <f t="shared" si="446"/>
        <v>1.1124581045425373E-2</v>
      </c>
      <c r="CE338" s="129">
        <f t="shared" si="446"/>
        <v>1.2408074327391581E-3</v>
      </c>
      <c r="CF338" s="126">
        <f t="shared" si="446"/>
        <v>4.7620791970401843E-3</v>
      </c>
      <c r="CG338" s="127">
        <f t="shared" si="446"/>
        <v>1.7345535020037084E-3</v>
      </c>
      <c r="CH338" s="128">
        <f t="shared" si="446"/>
        <v>1.4544279250161603E-3</v>
      </c>
      <c r="CI338" s="126">
        <f t="shared" si="446"/>
        <v>3.4034480834681693E-3</v>
      </c>
      <c r="CJ338" s="132">
        <f t="shared" si="446"/>
        <v>3.7559452697067375E-3</v>
      </c>
      <c r="CK338" s="133">
        <f t="shared" si="446"/>
        <v>1.4177272342466914E-2</v>
      </c>
    </row>
    <row r="339" spans="1:89" x14ac:dyDescent="0.2">
      <c r="A339" s="143" t="s">
        <v>41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69">
        <f t="shared" si="426"/>
        <v>0</v>
      </c>
      <c r="AC339" s="170">
        <f t="shared" si="421"/>
        <v>0</v>
      </c>
      <c r="BI339" s="143" t="s">
        <v>41</v>
      </c>
      <c r="BJ339" s="126">
        <f t="shared" ref="BJ339:CK339" si="447">B339/B343</f>
        <v>0</v>
      </c>
      <c r="BK339" s="127">
        <f t="shared" si="447"/>
        <v>0</v>
      </c>
      <c r="BL339" s="128">
        <f t="shared" si="447"/>
        <v>0</v>
      </c>
      <c r="BM339" s="129">
        <f t="shared" si="447"/>
        <v>0</v>
      </c>
      <c r="BN339" s="126">
        <f t="shared" si="447"/>
        <v>0</v>
      </c>
      <c r="BO339" s="127">
        <f t="shared" si="447"/>
        <v>0</v>
      </c>
      <c r="BP339" s="128">
        <f t="shared" si="447"/>
        <v>0</v>
      </c>
      <c r="BQ339" s="129">
        <f t="shared" si="447"/>
        <v>0</v>
      </c>
      <c r="BR339" s="126">
        <f t="shared" si="447"/>
        <v>0</v>
      </c>
      <c r="BS339" s="127">
        <f t="shared" si="447"/>
        <v>0</v>
      </c>
      <c r="BT339" s="128">
        <f t="shared" si="447"/>
        <v>0</v>
      </c>
      <c r="BU339" s="126">
        <f t="shared" si="447"/>
        <v>0</v>
      </c>
      <c r="BV339" s="130">
        <f t="shared" si="447"/>
        <v>0</v>
      </c>
      <c r="BW339" s="131">
        <f t="shared" si="447"/>
        <v>0</v>
      </c>
      <c r="BX339" s="126">
        <f t="shared" si="447"/>
        <v>0</v>
      </c>
      <c r="BY339" s="127">
        <f t="shared" si="447"/>
        <v>0</v>
      </c>
      <c r="BZ339" s="128">
        <f t="shared" si="447"/>
        <v>0</v>
      </c>
      <c r="CA339" s="129">
        <f t="shared" si="447"/>
        <v>0</v>
      </c>
      <c r="CB339" s="126">
        <f t="shared" si="447"/>
        <v>0</v>
      </c>
      <c r="CC339" s="127">
        <f t="shared" si="447"/>
        <v>0</v>
      </c>
      <c r="CD339" s="128">
        <f t="shared" si="447"/>
        <v>0</v>
      </c>
      <c r="CE339" s="129">
        <f t="shared" si="447"/>
        <v>0</v>
      </c>
      <c r="CF339" s="126">
        <f t="shared" si="447"/>
        <v>0</v>
      </c>
      <c r="CG339" s="127">
        <f t="shared" si="447"/>
        <v>0</v>
      </c>
      <c r="CH339" s="128">
        <f t="shared" si="447"/>
        <v>0</v>
      </c>
      <c r="CI339" s="126">
        <f t="shared" si="447"/>
        <v>0</v>
      </c>
      <c r="CJ339" s="132">
        <f t="shared" si="447"/>
        <v>0</v>
      </c>
      <c r="CK339" s="133">
        <f t="shared" si="447"/>
        <v>0</v>
      </c>
    </row>
    <row r="340" spans="1:89" x14ac:dyDescent="0.2">
      <c r="A340" s="134" t="s">
        <v>42</v>
      </c>
      <c r="B340" s="58"/>
      <c r="C340" s="59"/>
      <c r="D340" s="136"/>
      <c r="E340" s="137"/>
      <c r="F340" s="135"/>
      <c r="G340" s="138"/>
      <c r="H340" s="136"/>
      <c r="I340" s="137"/>
      <c r="J340" s="135"/>
      <c r="K340" s="138"/>
      <c r="L340" s="136"/>
      <c r="M340" s="135"/>
      <c r="N340" s="139"/>
      <c r="O340" s="140"/>
      <c r="P340" s="135"/>
      <c r="Q340" s="138"/>
      <c r="R340" s="136"/>
      <c r="S340" s="137"/>
      <c r="T340" s="135"/>
      <c r="U340" s="138"/>
      <c r="V340" s="136"/>
      <c r="W340" s="137"/>
      <c r="X340" s="135"/>
      <c r="Y340" s="138"/>
      <c r="Z340" s="141"/>
      <c r="AA340" s="142"/>
      <c r="AB340" s="169"/>
      <c r="AC340" s="170">
        <f t="shared" si="421"/>
        <v>0</v>
      </c>
      <c r="BI340" s="134" t="s">
        <v>42</v>
      </c>
      <c r="BJ340" s="126">
        <f t="shared" ref="BJ340:CK340" si="448">B340/B343</f>
        <v>0</v>
      </c>
      <c r="BK340" s="127">
        <f t="shared" si="448"/>
        <v>0</v>
      </c>
      <c r="BL340" s="128">
        <f t="shared" si="448"/>
        <v>0</v>
      </c>
      <c r="BM340" s="129">
        <f t="shared" si="448"/>
        <v>0</v>
      </c>
      <c r="BN340" s="126">
        <f t="shared" si="448"/>
        <v>0</v>
      </c>
      <c r="BO340" s="127">
        <f t="shared" si="448"/>
        <v>0</v>
      </c>
      <c r="BP340" s="128">
        <f t="shared" si="448"/>
        <v>0</v>
      </c>
      <c r="BQ340" s="129">
        <f t="shared" si="448"/>
        <v>0</v>
      </c>
      <c r="BR340" s="126">
        <f t="shared" si="448"/>
        <v>0</v>
      </c>
      <c r="BS340" s="127">
        <f t="shared" si="448"/>
        <v>0</v>
      </c>
      <c r="BT340" s="128">
        <f t="shared" si="448"/>
        <v>0</v>
      </c>
      <c r="BU340" s="126">
        <f t="shared" si="448"/>
        <v>0</v>
      </c>
      <c r="BV340" s="130">
        <f t="shared" si="448"/>
        <v>0</v>
      </c>
      <c r="BW340" s="131">
        <f t="shared" si="448"/>
        <v>0</v>
      </c>
      <c r="BX340" s="126">
        <f t="shared" si="448"/>
        <v>0</v>
      </c>
      <c r="BY340" s="127">
        <f t="shared" si="448"/>
        <v>0</v>
      </c>
      <c r="BZ340" s="128">
        <f t="shared" si="448"/>
        <v>0</v>
      </c>
      <c r="CA340" s="129">
        <f t="shared" si="448"/>
        <v>0</v>
      </c>
      <c r="CB340" s="126">
        <f t="shared" si="448"/>
        <v>0</v>
      </c>
      <c r="CC340" s="127">
        <f t="shared" si="448"/>
        <v>0</v>
      </c>
      <c r="CD340" s="128">
        <f t="shared" si="448"/>
        <v>0</v>
      </c>
      <c r="CE340" s="129">
        <f t="shared" si="448"/>
        <v>0</v>
      </c>
      <c r="CF340" s="126">
        <f t="shared" si="448"/>
        <v>0</v>
      </c>
      <c r="CG340" s="127">
        <f t="shared" si="448"/>
        <v>0</v>
      </c>
      <c r="CH340" s="128">
        <f t="shared" si="448"/>
        <v>0</v>
      </c>
      <c r="CI340" s="126">
        <f t="shared" si="448"/>
        <v>0</v>
      </c>
      <c r="CJ340" s="132">
        <f t="shared" si="448"/>
        <v>0</v>
      </c>
      <c r="CK340" s="133">
        <f t="shared" si="448"/>
        <v>0</v>
      </c>
    </row>
    <row r="341" spans="1:89" x14ac:dyDescent="0.2">
      <c r="A341" s="143" t="s">
        <v>43</v>
      </c>
      <c r="B341" s="56"/>
      <c r="C341" s="57"/>
      <c r="D341" s="149"/>
      <c r="E341" s="146"/>
      <c r="F341" s="147"/>
      <c r="G341" s="148"/>
      <c r="H341" s="149"/>
      <c r="I341" s="146"/>
      <c r="J341" s="147"/>
      <c r="K341" s="148"/>
      <c r="L341" s="149"/>
      <c r="M341" s="147"/>
      <c r="N341" s="151"/>
      <c r="O341" s="150"/>
      <c r="P341" s="147"/>
      <c r="Q341" s="148"/>
      <c r="R341" s="149"/>
      <c r="S341" s="146"/>
      <c r="T341" s="147"/>
      <c r="U341" s="148"/>
      <c r="V341" s="149"/>
      <c r="W341" s="146"/>
      <c r="X341" s="147"/>
      <c r="Y341" s="148"/>
      <c r="Z341" s="145"/>
      <c r="AA341" s="144"/>
      <c r="AB341" s="169"/>
      <c r="AC341" s="170"/>
      <c r="BI341" s="143" t="s">
        <v>43</v>
      </c>
      <c r="BJ341" s="126">
        <f t="shared" ref="BJ341:CK341" si="449">B341/B343</f>
        <v>0</v>
      </c>
      <c r="BK341" s="127">
        <f t="shared" si="449"/>
        <v>0</v>
      </c>
      <c r="BL341" s="128">
        <f t="shared" si="449"/>
        <v>0</v>
      </c>
      <c r="BM341" s="129">
        <f t="shared" si="449"/>
        <v>0</v>
      </c>
      <c r="BN341" s="126">
        <f t="shared" si="449"/>
        <v>0</v>
      </c>
      <c r="BO341" s="127">
        <f t="shared" si="449"/>
        <v>0</v>
      </c>
      <c r="BP341" s="128">
        <f t="shared" si="449"/>
        <v>0</v>
      </c>
      <c r="BQ341" s="129">
        <f t="shared" si="449"/>
        <v>0</v>
      </c>
      <c r="BR341" s="126">
        <f t="shared" si="449"/>
        <v>0</v>
      </c>
      <c r="BS341" s="127">
        <f t="shared" si="449"/>
        <v>0</v>
      </c>
      <c r="BT341" s="128">
        <f t="shared" si="449"/>
        <v>0</v>
      </c>
      <c r="BU341" s="126">
        <f t="shared" si="449"/>
        <v>0</v>
      </c>
      <c r="BV341" s="130">
        <f t="shared" si="449"/>
        <v>0</v>
      </c>
      <c r="BW341" s="131">
        <f t="shared" si="449"/>
        <v>0</v>
      </c>
      <c r="BX341" s="126">
        <f t="shared" si="449"/>
        <v>0</v>
      </c>
      <c r="BY341" s="127">
        <f t="shared" si="449"/>
        <v>0</v>
      </c>
      <c r="BZ341" s="128">
        <f t="shared" si="449"/>
        <v>0</v>
      </c>
      <c r="CA341" s="129">
        <f t="shared" si="449"/>
        <v>0</v>
      </c>
      <c r="CB341" s="126">
        <f t="shared" si="449"/>
        <v>0</v>
      </c>
      <c r="CC341" s="127">
        <f t="shared" si="449"/>
        <v>0</v>
      </c>
      <c r="CD341" s="128">
        <f t="shared" si="449"/>
        <v>0</v>
      </c>
      <c r="CE341" s="129">
        <f t="shared" si="449"/>
        <v>0</v>
      </c>
      <c r="CF341" s="126">
        <f t="shared" si="449"/>
        <v>0</v>
      </c>
      <c r="CG341" s="127">
        <f t="shared" si="449"/>
        <v>0</v>
      </c>
      <c r="CH341" s="128">
        <f t="shared" si="449"/>
        <v>0</v>
      </c>
      <c r="CI341" s="126">
        <f t="shared" si="449"/>
        <v>0</v>
      </c>
      <c r="CJ341" s="132">
        <f t="shared" si="449"/>
        <v>0</v>
      </c>
      <c r="CK341" s="133">
        <f t="shared" si="449"/>
        <v>0</v>
      </c>
    </row>
    <row r="342" spans="1:89" ht="13.5" thickBot="1" x14ac:dyDescent="0.25">
      <c r="A342" s="134" t="s">
        <v>44</v>
      </c>
      <c r="B342" s="58"/>
      <c r="C342" s="59"/>
      <c r="D342" s="136"/>
      <c r="E342" s="137"/>
      <c r="F342" s="135"/>
      <c r="G342" s="138"/>
      <c r="H342" s="136"/>
      <c r="I342" s="137"/>
      <c r="J342" s="135"/>
      <c r="K342" s="138"/>
      <c r="L342" s="136"/>
      <c r="M342" s="135"/>
      <c r="N342" s="139"/>
      <c r="O342" s="140"/>
      <c r="P342" s="135"/>
      <c r="Q342" s="138"/>
      <c r="R342" s="136"/>
      <c r="S342" s="137"/>
      <c r="T342" s="135"/>
      <c r="U342" s="138"/>
      <c r="V342" s="136"/>
      <c r="W342" s="137"/>
      <c r="X342" s="135"/>
      <c r="Y342" s="138"/>
      <c r="Z342" s="141"/>
      <c r="AA342" s="142"/>
      <c r="AB342" s="169"/>
      <c r="AC342" s="170"/>
      <c r="BI342" s="134" t="s">
        <v>44</v>
      </c>
      <c r="BJ342" s="126">
        <f t="shared" ref="BJ342:CK342" si="450">B342/B343</f>
        <v>0</v>
      </c>
      <c r="BK342" s="127">
        <f t="shared" si="450"/>
        <v>0</v>
      </c>
      <c r="BL342" s="128">
        <f t="shared" si="450"/>
        <v>0</v>
      </c>
      <c r="BM342" s="129">
        <f t="shared" si="450"/>
        <v>0</v>
      </c>
      <c r="BN342" s="126">
        <f t="shared" si="450"/>
        <v>0</v>
      </c>
      <c r="BO342" s="127">
        <f t="shared" si="450"/>
        <v>0</v>
      </c>
      <c r="BP342" s="128">
        <f t="shared" si="450"/>
        <v>0</v>
      </c>
      <c r="BQ342" s="129">
        <f t="shared" si="450"/>
        <v>0</v>
      </c>
      <c r="BR342" s="126">
        <f t="shared" si="450"/>
        <v>0</v>
      </c>
      <c r="BS342" s="127">
        <f t="shared" si="450"/>
        <v>0</v>
      </c>
      <c r="BT342" s="128">
        <f t="shared" si="450"/>
        <v>0</v>
      </c>
      <c r="BU342" s="126">
        <f t="shared" si="450"/>
        <v>0</v>
      </c>
      <c r="BV342" s="130">
        <f t="shared" si="450"/>
        <v>0</v>
      </c>
      <c r="BW342" s="131">
        <f t="shared" si="450"/>
        <v>0</v>
      </c>
      <c r="BX342" s="126">
        <f t="shared" si="450"/>
        <v>0</v>
      </c>
      <c r="BY342" s="127">
        <f t="shared" si="450"/>
        <v>0</v>
      </c>
      <c r="BZ342" s="128">
        <f t="shared" si="450"/>
        <v>0</v>
      </c>
      <c r="CA342" s="129">
        <f t="shared" si="450"/>
        <v>0</v>
      </c>
      <c r="CB342" s="126">
        <f t="shared" si="450"/>
        <v>0</v>
      </c>
      <c r="CC342" s="127">
        <f t="shared" si="450"/>
        <v>0</v>
      </c>
      <c r="CD342" s="128">
        <f t="shared" si="450"/>
        <v>0</v>
      </c>
      <c r="CE342" s="129">
        <f t="shared" si="450"/>
        <v>0</v>
      </c>
      <c r="CF342" s="126">
        <f t="shared" si="450"/>
        <v>0</v>
      </c>
      <c r="CG342" s="127">
        <f t="shared" si="450"/>
        <v>0</v>
      </c>
      <c r="CH342" s="128">
        <f t="shared" si="450"/>
        <v>0</v>
      </c>
      <c r="CI342" s="126">
        <f t="shared" si="450"/>
        <v>0</v>
      </c>
      <c r="CJ342" s="132">
        <f t="shared" si="450"/>
        <v>0</v>
      </c>
      <c r="CK342" s="133">
        <f t="shared" si="450"/>
        <v>0</v>
      </c>
    </row>
    <row r="343" spans="1:89" ht="14.25" thickTop="1" thickBot="1" x14ac:dyDescent="0.25">
      <c r="A343" s="299" t="s">
        <v>26</v>
      </c>
      <c r="B343" s="275">
        <f>SUM(B319:B342)</f>
        <v>62688</v>
      </c>
      <c r="C343" s="275">
        <f t="shared" ref="C343:AA343" si="451">SUM(C319:C342)</f>
        <v>39547</v>
      </c>
      <c r="D343" s="275">
        <f t="shared" si="451"/>
        <v>26483</v>
      </c>
      <c r="E343" s="275">
        <f t="shared" si="451"/>
        <v>22139</v>
      </c>
      <c r="F343" s="275">
        <f t="shared" si="451"/>
        <v>13186</v>
      </c>
      <c r="G343" s="275">
        <f t="shared" si="451"/>
        <v>8847</v>
      </c>
      <c r="H343" s="275">
        <f t="shared" si="451"/>
        <v>32589</v>
      </c>
      <c r="I343" s="275">
        <f t="shared" si="451"/>
        <v>46466</v>
      </c>
      <c r="J343" s="275">
        <f t="shared" si="451"/>
        <v>7193</v>
      </c>
      <c r="K343" s="275">
        <f t="shared" si="451"/>
        <v>8978</v>
      </c>
      <c r="L343" s="275">
        <f t="shared" si="451"/>
        <v>13646</v>
      </c>
      <c r="M343" s="275">
        <f t="shared" si="451"/>
        <v>24958</v>
      </c>
      <c r="N343" s="275">
        <f t="shared" si="451"/>
        <v>29368</v>
      </c>
      <c r="O343" s="275">
        <f t="shared" si="451"/>
        <v>39518</v>
      </c>
      <c r="P343" s="275">
        <f t="shared" si="451"/>
        <v>18688</v>
      </c>
      <c r="Q343" s="275">
        <f t="shared" si="451"/>
        <v>22030</v>
      </c>
      <c r="R343" s="275">
        <f t="shared" si="451"/>
        <v>23838</v>
      </c>
      <c r="S343" s="275">
        <f t="shared" si="451"/>
        <v>25364</v>
      </c>
      <c r="T343" s="275">
        <f t="shared" si="451"/>
        <v>10000</v>
      </c>
      <c r="U343" s="275">
        <f t="shared" si="451"/>
        <v>12992</v>
      </c>
      <c r="V343" s="275">
        <f t="shared" si="451"/>
        <v>28046</v>
      </c>
      <c r="W343" s="275">
        <f t="shared" si="451"/>
        <v>33043</v>
      </c>
      <c r="X343" s="275">
        <f t="shared" si="451"/>
        <v>27299</v>
      </c>
      <c r="Y343" s="275">
        <f t="shared" si="451"/>
        <v>16719</v>
      </c>
      <c r="Z343" s="275">
        <f t="shared" si="451"/>
        <v>61880</v>
      </c>
      <c r="AA343" s="275">
        <f t="shared" si="451"/>
        <v>53769</v>
      </c>
      <c r="AB343" s="171">
        <f>SUM(AB319:AB342)</f>
        <v>354904</v>
      </c>
      <c r="AC343" s="172">
        <f>SUM(AC319:AC342)</f>
        <v>354370</v>
      </c>
      <c r="BI343" s="299" t="s">
        <v>26</v>
      </c>
      <c r="BJ343" s="152">
        <f>SUM(BJ319:BJ342)</f>
        <v>0.99999999999999989</v>
      </c>
      <c r="BK343" s="153">
        <f t="shared" ref="BK343:CK343" si="452">SUM(BK319:BK342)</f>
        <v>1</v>
      </c>
      <c r="BL343" s="152">
        <f t="shared" si="452"/>
        <v>1.0000000000000002</v>
      </c>
      <c r="BM343" s="153">
        <f t="shared" si="452"/>
        <v>1</v>
      </c>
      <c r="BN343" s="152">
        <f t="shared" si="452"/>
        <v>0.99999999999999989</v>
      </c>
      <c r="BO343" s="153">
        <f t="shared" si="452"/>
        <v>1</v>
      </c>
      <c r="BP343" s="152">
        <f t="shared" si="452"/>
        <v>1.0000000000000002</v>
      </c>
      <c r="BQ343" s="153">
        <f t="shared" si="452"/>
        <v>1</v>
      </c>
      <c r="BR343" s="152">
        <f t="shared" si="452"/>
        <v>1</v>
      </c>
      <c r="BS343" s="153">
        <f t="shared" si="452"/>
        <v>1</v>
      </c>
      <c r="BT343" s="152">
        <f t="shared" si="452"/>
        <v>1</v>
      </c>
      <c r="BU343" s="153">
        <f t="shared" si="452"/>
        <v>1</v>
      </c>
      <c r="BV343" s="152">
        <f t="shared" si="452"/>
        <v>1</v>
      </c>
      <c r="BW343" s="153">
        <f t="shared" si="452"/>
        <v>1</v>
      </c>
      <c r="BX343" s="152">
        <f t="shared" si="452"/>
        <v>0.99999999999999989</v>
      </c>
      <c r="BY343" s="153">
        <f t="shared" si="452"/>
        <v>1</v>
      </c>
      <c r="BZ343" s="152">
        <f t="shared" si="452"/>
        <v>0.99999999999999989</v>
      </c>
      <c r="CA343" s="153">
        <f t="shared" si="452"/>
        <v>1</v>
      </c>
      <c r="CB343" s="152">
        <f t="shared" si="452"/>
        <v>1</v>
      </c>
      <c r="CC343" s="153">
        <f t="shared" si="452"/>
        <v>1</v>
      </c>
      <c r="CD343" s="152">
        <f t="shared" si="452"/>
        <v>0.99999999999999989</v>
      </c>
      <c r="CE343" s="153">
        <f t="shared" si="452"/>
        <v>1</v>
      </c>
      <c r="CF343" s="152">
        <f t="shared" si="452"/>
        <v>1</v>
      </c>
      <c r="CG343" s="153">
        <f t="shared" si="452"/>
        <v>1</v>
      </c>
      <c r="CH343" s="152">
        <f t="shared" si="452"/>
        <v>1</v>
      </c>
      <c r="CI343" s="153">
        <f t="shared" si="452"/>
        <v>1</v>
      </c>
      <c r="CJ343" s="152">
        <f t="shared" si="452"/>
        <v>1.0000000000000002</v>
      </c>
      <c r="CK343" s="153">
        <f t="shared" si="452"/>
        <v>1</v>
      </c>
    </row>
    <row r="344" spans="1:89" ht="13.5" thickTop="1" x14ac:dyDescent="0.2">
      <c r="A344" s="187"/>
    </row>
    <row r="346" spans="1:89" x14ac:dyDescent="0.2">
      <c r="A346" s="306">
        <f>+A315+1</f>
        <v>43477</v>
      </c>
      <c r="B346" s="306"/>
      <c r="C346" s="306"/>
      <c r="D346" s="306"/>
      <c r="BI346" s="311">
        <f>+BI315+1</f>
        <v>43477</v>
      </c>
      <c r="BJ346" s="311"/>
      <c r="BK346" s="311"/>
      <c r="BL346" s="311"/>
    </row>
    <row r="347" spans="1:89" ht="13.5" thickBot="1" x14ac:dyDescent="0.25">
      <c r="AE347" s="242" t="s">
        <v>1</v>
      </c>
    </row>
    <row r="348" spans="1:89" ht="14.25" thickTop="1" thickBot="1" x14ac:dyDescent="0.25">
      <c r="A348" s="302" t="s">
        <v>2</v>
      </c>
      <c r="B348" s="304" t="s">
        <v>3</v>
      </c>
      <c r="C348" s="305"/>
      <c r="D348" s="304" t="s">
        <v>4</v>
      </c>
      <c r="E348" s="305"/>
      <c r="F348" s="304" t="s">
        <v>5</v>
      </c>
      <c r="G348" s="305"/>
      <c r="H348" s="304" t="s">
        <v>6</v>
      </c>
      <c r="I348" s="305"/>
      <c r="J348" s="304" t="s">
        <v>7</v>
      </c>
      <c r="K348" s="305"/>
      <c r="L348" s="304" t="s">
        <v>8</v>
      </c>
      <c r="M348" s="305"/>
      <c r="N348" s="304" t="s">
        <v>9</v>
      </c>
      <c r="O348" s="305"/>
      <c r="P348" s="304" t="s">
        <v>10</v>
      </c>
      <c r="Q348" s="305"/>
      <c r="R348" s="304" t="s">
        <v>11</v>
      </c>
      <c r="S348" s="305"/>
      <c r="T348" s="304" t="s">
        <v>12</v>
      </c>
      <c r="U348" s="305"/>
      <c r="V348" s="304" t="s">
        <v>13</v>
      </c>
      <c r="W348" s="305"/>
      <c r="X348" s="304" t="s">
        <v>14</v>
      </c>
      <c r="Y348" s="305"/>
      <c r="Z348" s="307" t="s">
        <v>15</v>
      </c>
      <c r="AA348" s="308"/>
      <c r="AB348" s="309" t="s">
        <v>16</v>
      </c>
      <c r="AC348" s="310"/>
      <c r="AE348" s="302" t="s">
        <v>2</v>
      </c>
      <c r="AF348" s="304" t="s">
        <v>3</v>
      </c>
      <c r="AG348" s="305"/>
      <c r="AH348" s="304" t="s">
        <v>4</v>
      </c>
      <c r="AI348" s="305"/>
      <c r="AJ348" s="304" t="s">
        <v>5</v>
      </c>
      <c r="AK348" s="305"/>
      <c r="AL348" s="304" t="s">
        <v>6</v>
      </c>
      <c r="AM348" s="305"/>
      <c r="AN348" s="304" t="s">
        <v>7</v>
      </c>
      <c r="AO348" s="305"/>
      <c r="AP348" s="304" t="s">
        <v>8</v>
      </c>
      <c r="AQ348" s="305"/>
      <c r="AR348" s="304" t="s">
        <v>9</v>
      </c>
      <c r="AS348" s="305"/>
      <c r="AT348" s="304" t="s">
        <v>10</v>
      </c>
      <c r="AU348" s="305"/>
      <c r="AV348" s="304" t="s">
        <v>11</v>
      </c>
      <c r="AW348" s="305"/>
      <c r="AX348" s="304" t="s">
        <v>12</v>
      </c>
      <c r="AY348" s="305"/>
      <c r="AZ348" s="304" t="s">
        <v>13</v>
      </c>
      <c r="BA348" s="305"/>
      <c r="BB348" s="304" t="s">
        <v>14</v>
      </c>
      <c r="BC348" s="305"/>
      <c r="BD348" s="307" t="s">
        <v>15</v>
      </c>
      <c r="BE348" s="308"/>
      <c r="BF348" s="309" t="s">
        <v>16</v>
      </c>
      <c r="BG348" s="310"/>
      <c r="BI348" s="302" t="s">
        <v>2</v>
      </c>
      <c r="BJ348" s="304" t="s">
        <v>3</v>
      </c>
      <c r="BK348" s="305"/>
      <c r="BL348" s="304" t="s">
        <v>4</v>
      </c>
      <c r="BM348" s="305"/>
      <c r="BN348" s="304" t="s">
        <v>5</v>
      </c>
      <c r="BO348" s="305"/>
      <c r="BP348" s="304" t="s">
        <v>6</v>
      </c>
      <c r="BQ348" s="305"/>
      <c r="BR348" s="304" t="s">
        <v>7</v>
      </c>
      <c r="BS348" s="305"/>
      <c r="BT348" s="304" t="s">
        <v>8</v>
      </c>
      <c r="BU348" s="305"/>
      <c r="BV348" s="304" t="s">
        <v>9</v>
      </c>
      <c r="BW348" s="305"/>
      <c r="BX348" s="304" t="s">
        <v>10</v>
      </c>
      <c r="BY348" s="305"/>
      <c r="BZ348" s="304" t="s">
        <v>11</v>
      </c>
      <c r="CA348" s="305"/>
      <c r="CB348" s="304" t="s">
        <v>12</v>
      </c>
      <c r="CC348" s="305"/>
      <c r="CD348" s="304" t="s">
        <v>13</v>
      </c>
      <c r="CE348" s="305"/>
      <c r="CF348" s="304" t="s">
        <v>14</v>
      </c>
      <c r="CG348" s="305"/>
      <c r="CH348" s="307" t="s">
        <v>15</v>
      </c>
      <c r="CI348" s="308"/>
      <c r="CJ348" s="304" t="s">
        <v>16</v>
      </c>
      <c r="CK348" s="305"/>
    </row>
    <row r="349" spans="1:89" ht="15" thickTop="1" thickBot="1" x14ac:dyDescent="0.3">
      <c r="A349" s="303"/>
      <c r="B349" s="113" t="s">
        <v>17</v>
      </c>
      <c r="C349" s="114" t="s">
        <v>18</v>
      </c>
      <c r="D349" s="115" t="s">
        <v>17</v>
      </c>
      <c r="E349" s="116" t="s">
        <v>18</v>
      </c>
      <c r="F349" s="113" t="s">
        <v>17</v>
      </c>
      <c r="G349" s="114" t="s">
        <v>18</v>
      </c>
      <c r="H349" s="115" t="s">
        <v>17</v>
      </c>
      <c r="I349" s="116" t="s">
        <v>18</v>
      </c>
      <c r="J349" s="113" t="s">
        <v>17</v>
      </c>
      <c r="K349" s="114" t="s">
        <v>18</v>
      </c>
      <c r="L349" s="115" t="s">
        <v>17</v>
      </c>
      <c r="M349" s="113" t="s">
        <v>18</v>
      </c>
      <c r="N349" s="117" t="s">
        <v>17</v>
      </c>
      <c r="O349" s="118" t="s">
        <v>18</v>
      </c>
      <c r="P349" s="113" t="s">
        <v>17</v>
      </c>
      <c r="Q349" s="114" t="s">
        <v>18</v>
      </c>
      <c r="R349" s="115" t="s">
        <v>17</v>
      </c>
      <c r="S349" s="116" t="s">
        <v>18</v>
      </c>
      <c r="T349" s="113" t="s">
        <v>17</v>
      </c>
      <c r="U349" s="114" t="s">
        <v>18</v>
      </c>
      <c r="V349" s="115" t="s">
        <v>17</v>
      </c>
      <c r="W349" s="116" t="s">
        <v>18</v>
      </c>
      <c r="X349" s="113" t="s">
        <v>17</v>
      </c>
      <c r="Y349" s="114" t="s">
        <v>18</v>
      </c>
      <c r="Z349" s="26" t="s">
        <v>17</v>
      </c>
      <c r="AA349" s="119" t="s">
        <v>18</v>
      </c>
      <c r="AB349" s="173" t="s">
        <v>17</v>
      </c>
      <c r="AC349" s="174" t="s">
        <v>18</v>
      </c>
      <c r="AE349" s="303"/>
      <c r="AF349" s="113" t="s">
        <v>17</v>
      </c>
      <c r="AG349" s="114" t="s">
        <v>18</v>
      </c>
      <c r="AH349" s="115" t="s">
        <v>17</v>
      </c>
      <c r="AI349" s="116" t="s">
        <v>18</v>
      </c>
      <c r="AJ349" s="113" t="s">
        <v>17</v>
      </c>
      <c r="AK349" s="114" t="s">
        <v>18</v>
      </c>
      <c r="AL349" s="115" t="s">
        <v>17</v>
      </c>
      <c r="AM349" s="116" t="s">
        <v>18</v>
      </c>
      <c r="AN349" s="113" t="s">
        <v>17</v>
      </c>
      <c r="AO349" s="114" t="s">
        <v>18</v>
      </c>
      <c r="AP349" s="115" t="s">
        <v>17</v>
      </c>
      <c r="AQ349" s="113" t="s">
        <v>18</v>
      </c>
      <c r="AR349" s="117" t="s">
        <v>17</v>
      </c>
      <c r="AS349" s="118" t="s">
        <v>18</v>
      </c>
      <c r="AT349" s="113" t="s">
        <v>17</v>
      </c>
      <c r="AU349" s="114" t="s">
        <v>18</v>
      </c>
      <c r="AV349" s="115" t="s">
        <v>17</v>
      </c>
      <c r="AW349" s="116" t="s">
        <v>18</v>
      </c>
      <c r="AX349" s="113" t="s">
        <v>17</v>
      </c>
      <c r="AY349" s="114" t="s">
        <v>18</v>
      </c>
      <c r="AZ349" s="115" t="s">
        <v>17</v>
      </c>
      <c r="BA349" s="116" t="s">
        <v>18</v>
      </c>
      <c r="BB349" s="113" t="s">
        <v>17</v>
      </c>
      <c r="BC349" s="114" t="s">
        <v>18</v>
      </c>
      <c r="BD349" s="26" t="s">
        <v>17</v>
      </c>
      <c r="BE349" s="119" t="s">
        <v>18</v>
      </c>
      <c r="BF349" s="173" t="s">
        <v>17</v>
      </c>
      <c r="BG349" s="174" t="s">
        <v>18</v>
      </c>
      <c r="BI349" s="303"/>
      <c r="BJ349" s="113" t="s">
        <v>17</v>
      </c>
      <c r="BK349" s="114" t="s">
        <v>18</v>
      </c>
      <c r="BL349" s="115" t="s">
        <v>17</v>
      </c>
      <c r="BM349" s="116" t="s">
        <v>18</v>
      </c>
      <c r="BN349" s="113" t="s">
        <v>17</v>
      </c>
      <c r="BO349" s="114" t="s">
        <v>18</v>
      </c>
      <c r="BP349" s="115" t="s">
        <v>17</v>
      </c>
      <c r="BQ349" s="116" t="s">
        <v>18</v>
      </c>
      <c r="BR349" s="113" t="s">
        <v>17</v>
      </c>
      <c r="BS349" s="114" t="s">
        <v>18</v>
      </c>
      <c r="BT349" s="115" t="s">
        <v>17</v>
      </c>
      <c r="BU349" s="113" t="s">
        <v>18</v>
      </c>
      <c r="BV349" s="117" t="s">
        <v>17</v>
      </c>
      <c r="BW349" s="118" t="s">
        <v>18</v>
      </c>
      <c r="BX349" s="113" t="s">
        <v>17</v>
      </c>
      <c r="BY349" s="114" t="s">
        <v>18</v>
      </c>
      <c r="BZ349" s="115" t="s">
        <v>17</v>
      </c>
      <c r="CA349" s="116" t="s">
        <v>18</v>
      </c>
      <c r="CB349" s="113" t="s">
        <v>17</v>
      </c>
      <c r="CC349" s="114" t="s">
        <v>18</v>
      </c>
      <c r="CD349" s="115" t="s">
        <v>17</v>
      </c>
      <c r="CE349" s="116" t="s">
        <v>18</v>
      </c>
      <c r="CF349" s="113" t="s">
        <v>17</v>
      </c>
      <c r="CG349" s="114" t="s">
        <v>18</v>
      </c>
      <c r="CH349" s="26" t="s">
        <v>17</v>
      </c>
      <c r="CI349" s="119" t="s">
        <v>18</v>
      </c>
      <c r="CJ349" s="117" t="s">
        <v>17</v>
      </c>
      <c r="CK349" s="118" t="s">
        <v>18</v>
      </c>
    </row>
    <row r="350" spans="1:89" ht="13.5" thickTop="1" x14ac:dyDescent="0.2">
      <c r="A350" s="122" t="s">
        <v>19</v>
      </c>
      <c r="B350" s="123"/>
      <c r="C350" s="186"/>
      <c r="D350" s="124"/>
      <c r="E350" s="177"/>
      <c r="F350" s="123"/>
      <c r="G350" s="125"/>
      <c r="H350" s="124"/>
      <c r="I350" s="177"/>
      <c r="J350" s="123"/>
      <c r="K350" s="125"/>
      <c r="L350" s="124"/>
      <c r="M350" s="123"/>
      <c r="N350" s="176"/>
      <c r="O350" s="178"/>
      <c r="P350" s="123"/>
      <c r="Q350" s="125"/>
      <c r="R350" s="124"/>
      <c r="S350" s="177"/>
      <c r="T350" s="123"/>
      <c r="U350" s="125"/>
      <c r="V350" s="124"/>
      <c r="W350" s="177"/>
      <c r="X350" s="123"/>
      <c r="Y350" s="125"/>
      <c r="Z350" s="183"/>
      <c r="AA350" s="184"/>
      <c r="AB350" s="167">
        <f>B350+D350+F350+H350+J350+L350+N350+P350+R350+T350+V350+X350+Z350</f>
        <v>0</v>
      </c>
      <c r="AC350" s="168">
        <f>C350+E350+G350+I350+K350+M350+O350+Q350+S350+U350+W350+Y350+AA350</f>
        <v>0</v>
      </c>
      <c r="AE350" s="249" t="str">
        <f>$AE$9</f>
        <v>07:00 - 07:59</v>
      </c>
      <c r="AF350" s="123">
        <f>SUMIF($A$9:$A$32,$AE350,B$350:B$373)</f>
        <v>3210</v>
      </c>
      <c r="AG350" s="186">
        <f t="shared" ref="AG350:BE352" si="453">SUMIF($A$9:$A$32,$AE350,C$350:C$373)</f>
        <v>920</v>
      </c>
      <c r="AH350" s="124">
        <f t="shared" si="453"/>
        <v>1171</v>
      </c>
      <c r="AI350" s="177">
        <f t="shared" si="453"/>
        <v>737</v>
      </c>
      <c r="AJ350" s="123">
        <f t="shared" si="453"/>
        <v>444</v>
      </c>
      <c r="AK350" s="125">
        <f t="shared" si="453"/>
        <v>390</v>
      </c>
      <c r="AL350" s="124">
        <f t="shared" si="453"/>
        <v>1318</v>
      </c>
      <c r="AM350" s="177">
        <f t="shared" si="453"/>
        <v>1401</v>
      </c>
      <c r="AN350" s="123">
        <f t="shared" si="453"/>
        <v>130</v>
      </c>
      <c r="AO350" s="125">
        <f t="shared" si="453"/>
        <v>472</v>
      </c>
      <c r="AP350" s="124">
        <f t="shared" si="453"/>
        <v>216</v>
      </c>
      <c r="AQ350" s="123">
        <f t="shared" si="453"/>
        <v>863</v>
      </c>
      <c r="AR350" s="176">
        <f t="shared" si="453"/>
        <v>1198</v>
      </c>
      <c r="AS350" s="178">
        <f t="shared" si="453"/>
        <v>1789</v>
      </c>
      <c r="AT350" s="123">
        <f t="shared" si="453"/>
        <v>794</v>
      </c>
      <c r="AU350" s="125">
        <f t="shared" si="453"/>
        <v>853</v>
      </c>
      <c r="AV350" s="124">
        <f t="shared" si="453"/>
        <v>1218</v>
      </c>
      <c r="AW350" s="177">
        <f t="shared" si="453"/>
        <v>961</v>
      </c>
      <c r="AX350" s="123">
        <f t="shared" si="453"/>
        <v>237</v>
      </c>
      <c r="AY350" s="125">
        <f t="shared" si="453"/>
        <v>528</v>
      </c>
      <c r="AZ350" s="124">
        <f t="shared" si="453"/>
        <v>850</v>
      </c>
      <c r="BA350" s="177">
        <f t="shared" si="453"/>
        <v>1132</v>
      </c>
      <c r="BB350" s="123">
        <f t="shared" si="453"/>
        <v>964</v>
      </c>
      <c r="BC350" s="125">
        <f t="shared" si="453"/>
        <v>760</v>
      </c>
      <c r="BD350" s="183">
        <f t="shared" si="453"/>
        <v>2602</v>
      </c>
      <c r="BE350" s="184">
        <f t="shared" si="453"/>
        <v>2065</v>
      </c>
      <c r="BF350" s="167">
        <f>AF350+AH350+AJ350+AL350+AN350+AP350+AR350+AT350+AV350+AX350+AZ350+BB350+BD350</f>
        <v>14352</v>
      </c>
      <c r="BG350" s="168">
        <f>AG350+AI350+AK350+AM350+AO350+AQ350+AS350+AU350+AW350+AY350+BA350+BC350+BE350</f>
        <v>12871</v>
      </c>
      <c r="BI350" s="122" t="s">
        <v>19</v>
      </c>
      <c r="BJ350" s="126">
        <f t="shared" ref="BJ350:CK350" si="454">B350/B374</f>
        <v>0</v>
      </c>
      <c r="BK350" s="127">
        <f t="shared" si="454"/>
        <v>0</v>
      </c>
      <c r="BL350" s="128">
        <f t="shared" si="454"/>
        <v>0</v>
      </c>
      <c r="BM350" s="129">
        <f t="shared" si="454"/>
        <v>0</v>
      </c>
      <c r="BN350" s="126">
        <f t="shared" si="454"/>
        <v>0</v>
      </c>
      <c r="BO350" s="127">
        <f t="shared" si="454"/>
        <v>0</v>
      </c>
      <c r="BP350" s="128">
        <f t="shared" si="454"/>
        <v>0</v>
      </c>
      <c r="BQ350" s="129">
        <f t="shared" si="454"/>
        <v>0</v>
      </c>
      <c r="BR350" s="126">
        <f t="shared" si="454"/>
        <v>0</v>
      </c>
      <c r="BS350" s="127">
        <f t="shared" si="454"/>
        <v>0</v>
      </c>
      <c r="BT350" s="128">
        <f t="shared" si="454"/>
        <v>0</v>
      </c>
      <c r="BU350" s="126">
        <f t="shared" si="454"/>
        <v>0</v>
      </c>
      <c r="BV350" s="130">
        <f t="shared" si="454"/>
        <v>0</v>
      </c>
      <c r="BW350" s="131">
        <f t="shared" si="454"/>
        <v>0</v>
      </c>
      <c r="BX350" s="126">
        <f t="shared" si="454"/>
        <v>0</v>
      </c>
      <c r="BY350" s="127">
        <f t="shared" si="454"/>
        <v>0</v>
      </c>
      <c r="BZ350" s="128">
        <f t="shared" si="454"/>
        <v>0</v>
      </c>
      <c r="CA350" s="129">
        <f t="shared" si="454"/>
        <v>0</v>
      </c>
      <c r="CB350" s="126">
        <f t="shared" si="454"/>
        <v>0</v>
      </c>
      <c r="CC350" s="127">
        <f t="shared" si="454"/>
        <v>0</v>
      </c>
      <c r="CD350" s="128">
        <f t="shared" si="454"/>
        <v>0</v>
      </c>
      <c r="CE350" s="129">
        <f t="shared" si="454"/>
        <v>0</v>
      </c>
      <c r="CF350" s="126">
        <f t="shared" si="454"/>
        <v>0</v>
      </c>
      <c r="CG350" s="127">
        <f t="shared" si="454"/>
        <v>0</v>
      </c>
      <c r="CH350" s="128">
        <f t="shared" si="454"/>
        <v>0</v>
      </c>
      <c r="CI350" s="126">
        <f t="shared" si="454"/>
        <v>0</v>
      </c>
      <c r="CJ350" s="132">
        <f t="shared" si="454"/>
        <v>0</v>
      </c>
      <c r="CK350" s="133">
        <f t="shared" si="454"/>
        <v>0</v>
      </c>
    </row>
    <row r="351" spans="1:89" x14ac:dyDescent="0.2">
      <c r="A351" s="134" t="s">
        <v>21</v>
      </c>
      <c r="B351" s="189">
        <v>277</v>
      </c>
      <c r="C351" s="190">
        <v>0</v>
      </c>
      <c r="D351" s="191">
        <v>100</v>
      </c>
      <c r="E351" s="192">
        <v>0</v>
      </c>
      <c r="F351" s="189">
        <v>47</v>
      </c>
      <c r="G351" s="193">
        <v>0</v>
      </c>
      <c r="H351" s="191">
        <v>190</v>
      </c>
      <c r="I351" s="192">
        <v>9</v>
      </c>
      <c r="J351" s="189">
        <v>3</v>
      </c>
      <c r="K351" s="193">
        <v>5</v>
      </c>
      <c r="L351" s="191">
        <v>5</v>
      </c>
      <c r="M351" s="189">
        <v>5</v>
      </c>
      <c r="N351" s="194">
        <v>24</v>
      </c>
      <c r="O351" s="195">
        <v>5</v>
      </c>
      <c r="P351" s="189">
        <v>14</v>
      </c>
      <c r="Q351" s="193">
        <v>8</v>
      </c>
      <c r="R351" s="191">
        <v>9</v>
      </c>
      <c r="S351" s="192">
        <v>17</v>
      </c>
      <c r="T351" s="189">
        <v>0</v>
      </c>
      <c r="U351" s="193">
        <v>0</v>
      </c>
      <c r="V351" s="191">
        <v>3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67">
        <f t="shared" ref="AB351:AB372" si="455">B351+D351+F351+H351+J351+L351+N351+P351+R351+T351+V351+X351+Z351</f>
        <v>672</v>
      </c>
      <c r="AC351" s="170">
        <f t="shared" ref="AC351:AC369" si="456">C351+E351+G351+I351+K351+M351+O351+Q351+S351+U351+W351+Y351+AA351</f>
        <v>49</v>
      </c>
      <c r="AE351" s="250" t="str">
        <f>$AE$10</f>
        <v>08:00 - 08:59</v>
      </c>
      <c r="AF351" s="123">
        <f>SUMIF($A$9:$A$32,$AE351,B$350:B$373)</f>
        <v>3576</v>
      </c>
      <c r="AG351" s="190">
        <f t="shared" si="453"/>
        <v>1163</v>
      </c>
      <c r="AH351" s="191">
        <f t="shared" si="453"/>
        <v>1211</v>
      </c>
      <c r="AI351" s="192">
        <f t="shared" si="453"/>
        <v>829</v>
      </c>
      <c r="AJ351" s="189">
        <f t="shared" si="453"/>
        <v>475</v>
      </c>
      <c r="AK351" s="193">
        <f t="shared" si="453"/>
        <v>399</v>
      </c>
      <c r="AL351" s="191">
        <f t="shared" si="453"/>
        <v>1450</v>
      </c>
      <c r="AM351" s="192">
        <f t="shared" si="453"/>
        <v>1925</v>
      </c>
      <c r="AN351" s="189">
        <f t="shared" si="453"/>
        <v>178</v>
      </c>
      <c r="AO351" s="193">
        <f t="shared" si="453"/>
        <v>492</v>
      </c>
      <c r="AP351" s="191">
        <f t="shared" si="453"/>
        <v>220</v>
      </c>
      <c r="AQ351" s="189">
        <f t="shared" si="453"/>
        <v>1239</v>
      </c>
      <c r="AR351" s="194">
        <f t="shared" si="453"/>
        <v>1231</v>
      </c>
      <c r="AS351" s="195">
        <f t="shared" si="453"/>
        <v>2049</v>
      </c>
      <c r="AT351" s="189">
        <f t="shared" si="453"/>
        <v>794</v>
      </c>
      <c r="AU351" s="193">
        <f t="shared" si="453"/>
        <v>883</v>
      </c>
      <c r="AV351" s="191">
        <f t="shared" si="453"/>
        <v>1349</v>
      </c>
      <c r="AW351" s="192">
        <f t="shared" si="453"/>
        <v>1049</v>
      </c>
      <c r="AX351" s="189">
        <f t="shared" si="453"/>
        <v>257</v>
      </c>
      <c r="AY351" s="193">
        <f t="shared" si="453"/>
        <v>606</v>
      </c>
      <c r="AZ351" s="191">
        <f t="shared" si="453"/>
        <v>804</v>
      </c>
      <c r="BA351" s="192">
        <f t="shared" si="453"/>
        <v>1496</v>
      </c>
      <c r="BB351" s="189">
        <f t="shared" si="453"/>
        <v>917</v>
      </c>
      <c r="BC351" s="193">
        <f t="shared" si="453"/>
        <v>932</v>
      </c>
      <c r="BD351" s="191">
        <f t="shared" si="453"/>
        <v>2754</v>
      </c>
      <c r="BE351" s="189">
        <f t="shared" si="453"/>
        <v>2105</v>
      </c>
      <c r="BF351" s="169">
        <f>SUM(AF351,AH351,AJ351,AL351,AN351,AP351,AR351,AT351,AV351,AX351,AZ351,BB351,BD351)</f>
        <v>15216</v>
      </c>
      <c r="BG351" s="170">
        <f>SUM(AG351,AI351,AK351,AM351,AO351,AQ351,AS351,AU351,AW351,AY351,BA351,BC351,BE351)</f>
        <v>15167</v>
      </c>
      <c r="BI351" s="134" t="s">
        <v>21</v>
      </c>
      <c r="BJ351" s="126">
        <f t="shared" ref="BJ351:CK351" si="457">B351/B374</f>
        <v>6.3796955250005755E-3</v>
      </c>
      <c r="BK351" s="127">
        <f t="shared" si="457"/>
        <v>0</v>
      </c>
      <c r="BL351" s="128">
        <f t="shared" si="457"/>
        <v>5.9098162047160332E-3</v>
      </c>
      <c r="BM351" s="129">
        <f t="shared" si="457"/>
        <v>0</v>
      </c>
      <c r="BN351" s="126">
        <f t="shared" si="457"/>
        <v>5.9082338152105594E-3</v>
      </c>
      <c r="BO351" s="127">
        <f t="shared" si="457"/>
        <v>0</v>
      </c>
      <c r="BP351" s="128">
        <f t="shared" si="457"/>
        <v>6.7118835664829726E-3</v>
      </c>
      <c r="BQ351" s="129">
        <f t="shared" si="457"/>
        <v>2.2850759152998529E-4</v>
      </c>
      <c r="BR351" s="126">
        <f t="shared" si="457"/>
        <v>7.7299665034784846E-4</v>
      </c>
      <c r="BS351" s="127">
        <f t="shared" si="457"/>
        <v>9.918666931164452E-4</v>
      </c>
      <c r="BT351" s="128">
        <f t="shared" si="457"/>
        <v>7.1387778412335806E-4</v>
      </c>
      <c r="BU351" s="126">
        <f t="shared" si="457"/>
        <v>3.3198326804329063E-4</v>
      </c>
      <c r="BV351" s="130">
        <f t="shared" si="457"/>
        <v>1.0644903752328573E-3</v>
      </c>
      <c r="BW351" s="131">
        <f t="shared" si="457"/>
        <v>1.7304630719180452E-4</v>
      </c>
      <c r="BX351" s="126">
        <f t="shared" si="457"/>
        <v>1.0605257177486553E-3</v>
      </c>
      <c r="BY351" s="127">
        <f t="shared" si="457"/>
        <v>5.8962264150943394E-4</v>
      </c>
      <c r="BZ351" s="128">
        <f t="shared" si="457"/>
        <v>4.3889593289768848E-4</v>
      </c>
      <c r="CA351" s="129">
        <f t="shared" si="457"/>
        <v>8.8977284622631639E-4</v>
      </c>
      <c r="CB351" s="126">
        <f t="shared" si="457"/>
        <v>0</v>
      </c>
      <c r="CC351" s="127">
        <f t="shared" si="457"/>
        <v>0</v>
      </c>
      <c r="CD351" s="128">
        <f t="shared" si="457"/>
        <v>1.5196798541107341E-4</v>
      </c>
      <c r="CE351" s="129">
        <f t="shared" si="457"/>
        <v>0</v>
      </c>
      <c r="CF351" s="126">
        <f t="shared" si="457"/>
        <v>0</v>
      </c>
      <c r="CG351" s="127">
        <f t="shared" si="457"/>
        <v>0</v>
      </c>
      <c r="CH351" s="128">
        <f t="shared" si="457"/>
        <v>0</v>
      </c>
      <c r="CI351" s="126">
        <f t="shared" si="457"/>
        <v>0</v>
      </c>
      <c r="CJ351" s="132">
        <f t="shared" si="457"/>
        <v>2.6752657351009198E-3</v>
      </c>
      <c r="CK351" s="133">
        <f t="shared" si="457"/>
        <v>1.9539349858040643E-4</v>
      </c>
    </row>
    <row r="352" spans="1:89" ht="13.5" thickBot="1" x14ac:dyDescent="0.25">
      <c r="A352" s="143" t="s">
        <v>23</v>
      </c>
      <c r="B352" s="196">
        <v>1537</v>
      </c>
      <c r="C352" s="197">
        <v>61</v>
      </c>
      <c r="D352" s="198">
        <v>584</v>
      </c>
      <c r="E352" s="199">
        <v>39</v>
      </c>
      <c r="F352" s="196">
        <v>177</v>
      </c>
      <c r="G352" s="200">
        <v>11</v>
      </c>
      <c r="H352" s="198">
        <v>832</v>
      </c>
      <c r="I352" s="199">
        <v>197</v>
      </c>
      <c r="J352" s="196">
        <v>39</v>
      </c>
      <c r="K352" s="200">
        <v>44</v>
      </c>
      <c r="L352" s="198">
        <v>48</v>
      </c>
      <c r="M352" s="196">
        <v>229</v>
      </c>
      <c r="N352" s="201">
        <v>302</v>
      </c>
      <c r="O352" s="202">
        <v>370</v>
      </c>
      <c r="P352" s="196">
        <v>169</v>
      </c>
      <c r="Q352" s="200">
        <v>226</v>
      </c>
      <c r="R352" s="198">
        <v>299</v>
      </c>
      <c r="S352" s="199">
        <v>311</v>
      </c>
      <c r="T352" s="196">
        <v>47</v>
      </c>
      <c r="U352" s="200">
        <v>168</v>
      </c>
      <c r="V352" s="198">
        <v>186</v>
      </c>
      <c r="W352" s="199">
        <v>354</v>
      </c>
      <c r="X352" s="196">
        <v>256</v>
      </c>
      <c r="Y352" s="200">
        <v>282</v>
      </c>
      <c r="Z352" s="198">
        <v>766</v>
      </c>
      <c r="AA352" s="196">
        <v>501</v>
      </c>
      <c r="AB352" s="167">
        <f t="shared" si="455"/>
        <v>5242</v>
      </c>
      <c r="AC352" s="170">
        <f t="shared" si="456"/>
        <v>2793</v>
      </c>
      <c r="AE352" s="249" t="str">
        <f>$AE$11</f>
        <v>09:00 - 09:59</v>
      </c>
      <c r="AF352" s="123">
        <f>SUMIF($A$9:$A$32,$AE352,B$350:B$373)</f>
        <v>3308</v>
      </c>
      <c r="AG352" s="197">
        <f t="shared" si="453"/>
        <v>1205</v>
      </c>
      <c r="AH352" s="198">
        <f t="shared" si="453"/>
        <v>1223</v>
      </c>
      <c r="AI352" s="199">
        <f t="shared" si="453"/>
        <v>706</v>
      </c>
      <c r="AJ352" s="196">
        <f t="shared" si="453"/>
        <v>461</v>
      </c>
      <c r="AK352" s="200">
        <f t="shared" si="453"/>
        <v>378</v>
      </c>
      <c r="AL352" s="198">
        <f t="shared" si="453"/>
        <v>1604</v>
      </c>
      <c r="AM352" s="199">
        <f t="shared" si="453"/>
        <v>2007</v>
      </c>
      <c r="AN352" s="196">
        <f t="shared" si="453"/>
        <v>156</v>
      </c>
      <c r="AO352" s="200">
        <f t="shared" si="453"/>
        <v>529</v>
      </c>
      <c r="AP352" s="198">
        <f t="shared" si="453"/>
        <v>233</v>
      </c>
      <c r="AQ352" s="196">
        <f t="shared" si="453"/>
        <v>1287</v>
      </c>
      <c r="AR352" s="201">
        <f t="shared" si="453"/>
        <v>1228</v>
      </c>
      <c r="AS352" s="202">
        <f t="shared" si="453"/>
        <v>2144</v>
      </c>
      <c r="AT352" s="196">
        <f t="shared" si="453"/>
        <v>803</v>
      </c>
      <c r="AU352" s="200">
        <f t="shared" si="453"/>
        <v>766</v>
      </c>
      <c r="AV352" s="198">
        <f t="shared" si="453"/>
        <v>1425</v>
      </c>
      <c r="AW352" s="199">
        <f t="shared" si="453"/>
        <v>1019</v>
      </c>
      <c r="AX352" s="196">
        <f t="shared" si="453"/>
        <v>165</v>
      </c>
      <c r="AY352" s="200">
        <f t="shared" si="453"/>
        <v>475</v>
      </c>
      <c r="AZ352" s="198">
        <f t="shared" si="453"/>
        <v>782</v>
      </c>
      <c r="BA352" s="199">
        <f t="shared" si="453"/>
        <v>1721</v>
      </c>
      <c r="BB352" s="196">
        <f t="shared" si="453"/>
        <v>833</v>
      </c>
      <c r="BC352" s="200">
        <f t="shared" si="453"/>
        <v>762</v>
      </c>
      <c r="BD352" s="198">
        <f t="shared" si="453"/>
        <v>2753</v>
      </c>
      <c r="BE352" s="196">
        <f t="shared" si="453"/>
        <v>2133</v>
      </c>
      <c r="BF352" s="169">
        <f>SUM(AF352,AH352,AJ352,AL352,AN352,AP352,AR352,AT352,AV352,AX352,AZ352,BB352,BD352)</f>
        <v>14974</v>
      </c>
      <c r="BG352" s="170">
        <f>SUM(AG352,AI352,AK352,AM352,AO352,AQ352,AS352,AU352,AW352,AY352,BA352,BC352,BE352)</f>
        <v>15132</v>
      </c>
      <c r="BI352" s="143" t="s">
        <v>23</v>
      </c>
      <c r="BJ352" s="126">
        <f t="shared" ref="BJ352:CK352" si="458">B352/B374</f>
        <v>3.5399249176627741E-2</v>
      </c>
      <c r="BK352" s="127">
        <f t="shared" si="458"/>
        <v>1.9421803362200713E-3</v>
      </c>
      <c r="BL352" s="128">
        <f t="shared" si="458"/>
        <v>3.4513326635541637E-2</v>
      </c>
      <c r="BM352" s="129">
        <f t="shared" si="458"/>
        <v>2.5858639437740354E-3</v>
      </c>
      <c r="BN352" s="126">
        <f t="shared" si="458"/>
        <v>2.2250157133878064E-2</v>
      </c>
      <c r="BO352" s="127">
        <f t="shared" si="458"/>
        <v>1.8659881255301102E-3</v>
      </c>
      <c r="BP352" s="128">
        <f t="shared" si="458"/>
        <v>2.9390984880599123E-2</v>
      </c>
      <c r="BQ352" s="129">
        <f t="shared" si="458"/>
        <v>5.0017772812674553E-3</v>
      </c>
      <c r="BR352" s="126">
        <f t="shared" si="458"/>
        <v>1.0048956454522031E-2</v>
      </c>
      <c r="BS352" s="127">
        <f t="shared" si="458"/>
        <v>8.7284268994247179E-3</v>
      </c>
      <c r="BT352" s="128">
        <f t="shared" si="458"/>
        <v>6.8532267275842372E-3</v>
      </c>
      <c r="BU352" s="126">
        <f t="shared" si="458"/>
        <v>1.5204833676382709E-2</v>
      </c>
      <c r="BV352" s="130">
        <f t="shared" si="458"/>
        <v>1.339483722168012E-2</v>
      </c>
      <c r="BW352" s="131">
        <f t="shared" si="458"/>
        <v>1.2805426732193535E-2</v>
      </c>
      <c r="BX352" s="126">
        <f t="shared" si="458"/>
        <v>1.2802060449965912E-2</v>
      </c>
      <c r="BY352" s="127">
        <f t="shared" si="458"/>
        <v>1.6656839622641511E-2</v>
      </c>
      <c r="BZ352" s="128">
        <f t="shared" si="458"/>
        <v>1.4581098215156539E-2</v>
      </c>
      <c r="CA352" s="129">
        <f t="shared" si="458"/>
        <v>1.6277609128022612E-2</v>
      </c>
      <c r="CB352" s="126">
        <f t="shared" si="458"/>
        <v>9.0454195535026941E-3</v>
      </c>
      <c r="CC352" s="127">
        <f t="shared" si="458"/>
        <v>3.1076581576026639E-2</v>
      </c>
      <c r="CD352" s="128">
        <f t="shared" si="458"/>
        <v>9.4220150954865516E-3</v>
      </c>
      <c r="CE352" s="129">
        <f t="shared" si="458"/>
        <v>1.6939420040195233E-2</v>
      </c>
      <c r="CF352" s="126">
        <f t="shared" si="458"/>
        <v>1.4523998638375127E-2</v>
      </c>
      <c r="CG352" s="127">
        <f t="shared" si="458"/>
        <v>3.0605600173648797E-2</v>
      </c>
      <c r="CH352" s="128">
        <f t="shared" si="458"/>
        <v>1.7065454707481175E-2</v>
      </c>
      <c r="CI352" s="126">
        <f t="shared" si="458"/>
        <v>1.1980773369682186E-2</v>
      </c>
      <c r="CJ352" s="132">
        <f t="shared" si="458"/>
        <v>2.086866515386759E-2</v>
      </c>
      <c r="CK352" s="133">
        <f t="shared" si="458"/>
        <v>1.1137429419083167E-2</v>
      </c>
    </row>
    <row r="353" spans="1:89" ht="14.25" thickTop="1" thickBot="1" x14ac:dyDescent="0.25">
      <c r="A353" s="134" t="s">
        <v>25</v>
      </c>
      <c r="B353" s="189">
        <v>2469</v>
      </c>
      <c r="C353" s="190">
        <v>421</v>
      </c>
      <c r="D353" s="191">
        <v>1001</v>
      </c>
      <c r="E353" s="192">
        <v>328</v>
      </c>
      <c r="F353" s="189">
        <v>344</v>
      </c>
      <c r="G353" s="193">
        <v>150</v>
      </c>
      <c r="H353" s="191">
        <v>1012</v>
      </c>
      <c r="I353" s="192">
        <v>1056</v>
      </c>
      <c r="J353" s="189">
        <v>70</v>
      </c>
      <c r="K353" s="193">
        <v>185</v>
      </c>
      <c r="L353" s="191">
        <v>200</v>
      </c>
      <c r="M353" s="189">
        <v>453</v>
      </c>
      <c r="N353" s="194">
        <v>761</v>
      </c>
      <c r="O353" s="195">
        <v>1006</v>
      </c>
      <c r="P353" s="189">
        <v>604</v>
      </c>
      <c r="Q353" s="193">
        <v>563</v>
      </c>
      <c r="R353" s="191">
        <v>816</v>
      </c>
      <c r="S353" s="192">
        <v>790</v>
      </c>
      <c r="T353" s="189">
        <v>184</v>
      </c>
      <c r="U353" s="193">
        <v>376</v>
      </c>
      <c r="V353" s="191">
        <v>619</v>
      </c>
      <c r="W353" s="192">
        <v>856</v>
      </c>
      <c r="X353" s="189">
        <v>730</v>
      </c>
      <c r="Y353" s="193">
        <v>542</v>
      </c>
      <c r="Z353" s="191">
        <v>1725</v>
      </c>
      <c r="AA353" s="189">
        <v>1385</v>
      </c>
      <c r="AB353" s="167">
        <f t="shared" si="455"/>
        <v>10535</v>
      </c>
      <c r="AC353" s="170">
        <f t="shared" si="456"/>
        <v>8111</v>
      </c>
      <c r="AE353" s="299" t="s">
        <v>26</v>
      </c>
      <c r="AF353" s="18">
        <f t="shared" ref="AF353:BG353" si="459">SUM(AF350:AF352)</f>
        <v>10094</v>
      </c>
      <c r="AG353" s="19">
        <f t="shared" si="459"/>
        <v>3288</v>
      </c>
      <c r="AH353" s="18">
        <f t="shared" si="459"/>
        <v>3605</v>
      </c>
      <c r="AI353" s="19">
        <f t="shared" si="459"/>
        <v>2272</v>
      </c>
      <c r="AJ353" s="18">
        <f t="shared" si="459"/>
        <v>1380</v>
      </c>
      <c r="AK353" s="19">
        <f t="shared" si="459"/>
        <v>1167</v>
      </c>
      <c r="AL353" s="18">
        <f t="shared" si="459"/>
        <v>4372</v>
      </c>
      <c r="AM353" s="19">
        <f t="shared" si="459"/>
        <v>5333</v>
      </c>
      <c r="AN353" s="18">
        <f t="shared" si="459"/>
        <v>464</v>
      </c>
      <c r="AO353" s="19">
        <f t="shared" si="459"/>
        <v>1493</v>
      </c>
      <c r="AP353" s="18">
        <f t="shared" si="459"/>
        <v>669</v>
      </c>
      <c r="AQ353" s="19">
        <f t="shared" si="459"/>
        <v>3389</v>
      </c>
      <c r="AR353" s="18">
        <f t="shared" si="459"/>
        <v>3657</v>
      </c>
      <c r="AS353" s="19">
        <f t="shared" si="459"/>
        <v>5982</v>
      </c>
      <c r="AT353" s="18">
        <f t="shared" si="459"/>
        <v>2391</v>
      </c>
      <c r="AU353" s="19">
        <f t="shared" si="459"/>
        <v>2502</v>
      </c>
      <c r="AV353" s="18">
        <f t="shared" si="459"/>
        <v>3992</v>
      </c>
      <c r="AW353" s="19">
        <f t="shared" si="459"/>
        <v>3029</v>
      </c>
      <c r="AX353" s="18">
        <f t="shared" si="459"/>
        <v>659</v>
      </c>
      <c r="AY353" s="19">
        <f t="shared" si="459"/>
        <v>1609</v>
      </c>
      <c r="AZ353" s="18">
        <f t="shared" si="459"/>
        <v>2436</v>
      </c>
      <c r="BA353" s="19">
        <f t="shared" si="459"/>
        <v>4349</v>
      </c>
      <c r="BB353" s="18">
        <f t="shared" si="459"/>
        <v>2714</v>
      </c>
      <c r="BC353" s="19">
        <f t="shared" si="459"/>
        <v>2454</v>
      </c>
      <c r="BD353" s="18">
        <f t="shared" si="459"/>
        <v>8109</v>
      </c>
      <c r="BE353" s="19">
        <f t="shared" si="459"/>
        <v>6303</v>
      </c>
      <c r="BF353" s="171">
        <f t="shared" si="459"/>
        <v>44542</v>
      </c>
      <c r="BG353" s="172">
        <f t="shared" si="459"/>
        <v>43170</v>
      </c>
      <c r="BI353" s="134" t="s">
        <v>25</v>
      </c>
      <c r="BJ353" s="126">
        <f t="shared" ref="BJ353:CK353" si="460">B353/B374</f>
        <v>5.6864506322117044E-2</v>
      </c>
      <c r="BK353" s="127">
        <f t="shared" si="460"/>
        <v>1.3404228222109018E-2</v>
      </c>
      <c r="BL353" s="128">
        <f t="shared" si="460"/>
        <v>5.9157260209207495E-2</v>
      </c>
      <c r="BM353" s="129">
        <f t="shared" si="460"/>
        <v>2.1747778809176502E-2</v>
      </c>
      <c r="BN353" s="126">
        <f t="shared" si="460"/>
        <v>4.3243243243243246E-2</v>
      </c>
      <c r="BO353" s="127">
        <f t="shared" si="460"/>
        <v>2.5445292620865138E-2</v>
      </c>
      <c r="BP353" s="128">
        <f t="shared" si="460"/>
        <v>3.5749611417267201E-2</v>
      </c>
      <c r="BQ353" s="129">
        <f t="shared" si="460"/>
        <v>2.681155740618494E-2</v>
      </c>
      <c r="BR353" s="126">
        <f t="shared" si="460"/>
        <v>1.8036588508116465E-2</v>
      </c>
      <c r="BS353" s="127">
        <f t="shared" si="460"/>
        <v>3.6699067645308468E-2</v>
      </c>
      <c r="BT353" s="128">
        <f t="shared" si="460"/>
        <v>2.8555111364934323E-2</v>
      </c>
      <c r="BU353" s="126">
        <f t="shared" si="460"/>
        <v>3.0077684084722129E-2</v>
      </c>
      <c r="BV353" s="130">
        <f t="shared" si="460"/>
        <v>3.3753215648008518E-2</v>
      </c>
      <c r="BW353" s="131">
        <f t="shared" si="460"/>
        <v>3.481691700699107E-2</v>
      </c>
      <c r="BX353" s="126">
        <f t="shared" si="460"/>
        <v>4.5754109537156279E-2</v>
      </c>
      <c r="BY353" s="127">
        <f t="shared" si="460"/>
        <v>4.1494693396226412E-2</v>
      </c>
      <c r="BZ353" s="128">
        <f t="shared" si="460"/>
        <v>3.9793231249390423E-2</v>
      </c>
      <c r="CA353" s="129">
        <f t="shared" si="460"/>
        <v>4.134826755992882E-2</v>
      </c>
      <c r="CB353" s="126">
        <f t="shared" si="460"/>
        <v>3.5411855273287142E-2</v>
      </c>
      <c r="CC353" s="127">
        <f t="shared" si="460"/>
        <v>6.9552349241583419E-2</v>
      </c>
      <c r="CD353" s="128">
        <f t="shared" si="460"/>
        <v>3.1356060989818142E-2</v>
      </c>
      <c r="CE353" s="129">
        <f t="shared" si="460"/>
        <v>4.0960857498325197E-2</v>
      </c>
      <c r="CF353" s="126">
        <f t="shared" si="460"/>
        <v>4.1416089867241573E-2</v>
      </c>
      <c r="CG353" s="127">
        <f t="shared" si="460"/>
        <v>5.8823529411764705E-2</v>
      </c>
      <c r="CH353" s="128">
        <f t="shared" si="460"/>
        <v>3.843069108407967E-2</v>
      </c>
      <c r="CI353" s="126">
        <f t="shared" si="460"/>
        <v>3.3120501231556541E-2</v>
      </c>
      <c r="CJ353" s="132">
        <f t="shared" si="460"/>
        <v>4.1940363867988377E-2</v>
      </c>
      <c r="CK353" s="133">
        <f t="shared" si="460"/>
        <v>3.2343605448687272E-2</v>
      </c>
    </row>
    <row r="354" spans="1:89" ht="13.5" thickTop="1" x14ac:dyDescent="0.2">
      <c r="A354" s="143" t="s">
        <v>20</v>
      </c>
      <c r="B354" s="196">
        <v>3210</v>
      </c>
      <c r="C354" s="197">
        <v>920</v>
      </c>
      <c r="D354" s="198">
        <v>1171</v>
      </c>
      <c r="E354" s="199">
        <v>737</v>
      </c>
      <c r="F354" s="196">
        <v>444</v>
      </c>
      <c r="G354" s="200">
        <v>390</v>
      </c>
      <c r="H354" s="198">
        <v>1318</v>
      </c>
      <c r="I354" s="199">
        <v>1401</v>
      </c>
      <c r="J354" s="196">
        <v>130</v>
      </c>
      <c r="K354" s="200">
        <v>472</v>
      </c>
      <c r="L354" s="198">
        <v>216</v>
      </c>
      <c r="M354" s="196">
        <v>863</v>
      </c>
      <c r="N354" s="201">
        <v>1198</v>
      </c>
      <c r="O354" s="202">
        <v>1789</v>
      </c>
      <c r="P354" s="196">
        <v>794</v>
      </c>
      <c r="Q354" s="200">
        <v>853</v>
      </c>
      <c r="R354" s="198">
        <v>1218</v>
      </c>
      <c r="S354" s="199">
        <v>961</v>
      </c>
      <c r="T354" s="196">
        <v>237</v>
      </c>
      <c r="U354" s="200">
        <v>528</v>
      </c>
      <c r="V354" s="198">
        <v>850</v>
      </c>
      <c r="W354" s="199">
        <v>1132</v>
      </c>
      <c r="X354" s="196">
        <v>964</v>
      </c>
      <c r="Y354" s="200">
        <v>760</v>
      </c>
      <c r="Z354" s="198">
        <v>2602</v>
      </c>
      <c r="AA354" s="196">
        <v>2065</v>
      </c>
      <c r="AB354" s="167">
        <f t="shared" si="455"/>
        <v>14352</v>
      </c>
      <c r="AC354" s="170">
        <f t="shared" si="456"/>
        <v>12871</v>
      </c>
      <c r="BI354" s="143" t="s">
        <v>20</v>
      </c>
      <c r="BJ354" s="126">
        <f t="shared" ref="BJ354:CK354" si="461">B354/B374</f>
        <v>7.3930767636288267E-2</v>
      </c>
      <c r="BK354" s="127">
        <f t="shared" si="461"/>
        <v>2.9291900152827306E-2</v>
      </c>
      <c r="BL354" s="128">
        <f t="shared" si="461"/>
        <v>6.9203947757224757E-2</v>
      </c>
      <c r="BM354" s="129">
        <f t="shared" si="461"/>
        <v>4.8866198116960614E-2</v>
      </c>
      <c r="BN354" s="126">
        <f t="shared" si="461"/>
        <v>5.5813953488372092E-2</v>
      </c>
      <c r="BO354" s="127">
        <f t="shared" si="461"/>
        <v>6.6157760814249358E-2</v>
      </c>
      <c r="BP354" s="128">
        <f t="shared" si="461"/>
        <v>4.6559276529602941E-2</v>
      </c>
      <c r="BQ354" s="129">
        <f t="shared" si="461"/>
        <v>3.557101508150104E-2</v>
      </c>
      <c r="BR354" s="126">
        <f t="shared" si="461"/>
        <v>3.3496521515073437E-2</v>
      </c>
      <c r="BS354" s="127">
        <f t="shared" si="461"/>
        <v>9.363221583019242E-2</v>
      </c>
      <c r="BT354" s="128">
        <f t="shared" si="461"/>
        <v>3.0839520274129069E-2</v>
      </c>
      <c r="BU354" s="126">
        <f t="shared" si="461"/>
        <v>5.7300312064271962E-2</v>
      </c>
      <c r="BV354" s="130">
        <f t="shared" si="461"/>
        <v>5.3135811230373461E-2</v>
      </c>
      <c r="BW354" s="131">
        <f t="shared" si="461"/>
        <v>6.1915968713227659E-2</v>
      </c>
      <c r="BX354" s="126">
        <f t="shared" si="461"/>
        <v>6.0146958563745169E-2</v>
      </c>
      <c r="BY354" s="127">
        <f t="shared" si="461"/>
        <v>6.2868514150943397E-2</v>
      </c>
      <c r="BZ354" s="128">
        <f t="shared" si="461"/>
        <v>5.9397249585487172E-2</v>
      </c>
      <c r="CA354" s="129">
        <f t="shared" si="461"/>
        <v>5.0298335601381763E-2</v>
      </c>
      <c r="CB354" s="126">
        <f t="shared" si="461"/>
        <v>4.5612009237875291E-2</v>
      </c>
      <c r="CC354" s="127">
        <f t="shared" si="461"/>
        <v>9.7669256381798006E-2</v>
      </c>
      <c r="CD354" s="128">
        <f t="shared" si="461"/>
        <v>4.3057595866470795E-2</v>
      </c>
      <c r="CE354" s="129">
        <f t="shared" si="461"/>
        <v>5.4167862953392668E-2</v>
      </c>
      <c r="CF354" s="126">
        <f t="shared" si="461"/>
        <v>5.4691932372631341E-2</v>
      </c>
      <c r="CG354" s="127">
        <f t="shared" si="461"/>
        <v>8.2483177772954205E-2</v>
      </c>
      <c r="CH354" s="128">
        <f t="shared" si="461"/>
        <v>5.7969077217840753E-2</v>
      </c>
      <c r="CI354" s="126">
        <f t="shared" si="461"/>
        <v>4.9381830356075282E-2</v>
      </c>
      <c r="CJ354" s="132">
        <f t="shared" si="461"/>
        <v>5.7136032485369644E-2</v>
      </c>
      <c r="CK354" s="133">
        <f t="shared" si="461"/>
        <v>5.1324688167926756E-2</v>
      </c>
    </row>
    <row r="355" spans="1:89" ht="13.5" thickBot="1" x14ac:dyDescent="0.25">
      <c r="A355" s="134" t="s">
        <v>22</v>
      </c>
      <c r="B355" s="189">
        <v>3576</v>
      </c>
      <c r="C355" s="190">
        <v>1163</v>
      </c>
      <c r="D355" s="191">
        <v>1211</v>
      </c>
      <c r="E355" s="192">
        <v>829</v>
      </c>
      <c r="F355" s="189">
        <v>475</v>
      </c>
      <c r="G355" s="193">
        <v>399</v>
      </c>
      <c r="H355" s="191">
        <v>1450</v>
      </c>
      <c r="I355" s="192">
        <v>1925</v>
      </c>
      <c r="J355" s="189">
        <v>178</v>
      </c>
      <c r="K355" s="193">
        <v>492</v>
      </c>
      <c r="L355" s="191">
        <v>220</v>
      </c>
      <c r="M355" s="189">
        <v>1239</v>
      </c>
      <c r="N355" s="194">
        <v>1231</v>
      </c>
      <c r="O355" s="195">
        <v>2049</v>
      </c>
      <c r="P355" s="189">
        <v>794</v>
      </c>
      <c r="Q355" s="193">
        <v>883</v>
      </c>
      <c r="R355" s="191">
        <v>1349</v>
      </c>
      <c r="S355" s="192">
        <v>1049</v>
      </c>
      <c r="T355" s="189">
        <v>257</v>
      </c>
      <c r="U355" s="193">
        <v>606</v>
      </c>
      <c r="V355" s="191">
        <v>804</v>
      </c>
      <c r="W355" s="192">
        <v>1496</v>
      </c>
      <c r="X355" s="189">
        <v>917</v>
      </c>
      <c r="Y355" s="193">
        <v>932</v>
      </c>
      <c r="Z355" s="191">
        <v>2754</v>
      </c>
      <c r="AA355" s="189">
        <v>2105</v>
      </c>
      <c r="AB355" s="167">
        <f t="shared" si="455"/>
        <v>15216</v>
      </c>
      <c r="AC355" s="170">
        <f t="shared" si="456"/>
        <v>15167</v>
      </c>
      <c r="AE355" s="242" t="s">
        <v>27</v>
      </c>
      <c r="BI355" s="134" t="s">
        <v>22</v>
      </c>
      <c r="BJ355" s="126">
        <f t="shared" ref="BJ355:CK355" si="462">B355/B374</f>
        <v>8.236025703033234E-2</v>
      </c>
      <c r="BK355" s="127">
        <f t="shared" si="462"/>
        <v>3.7028782475802345E-2</v>
      </c>
      <c r="BL355" s="128">
        <f t="shared" si="462"/>
        <v>7.1567874239111165E-2</v>
      </c>
      <c r="BM355" s="129">
        <f t="shared" si="462"/>
        <v>5.4966184856119878E-2</v>
      </c>
      <c r="BN355" s="126">
        <f t="shared" si="462"/>
        <v>5.9710873664362035E-2</v>
      </c>
      <c r="BO355" s="127">
        <f t="shared" si="462"/>
        <v>6.7684478371501267E-2</v>
      </c>
      <c r="BP355" s="128">
        <f t="shared" si="462"/>
        <v>5.1222269323159528E-2</v>
      </c>
      <c r="BQ355" s="129">
        <f t="shared" si="462"/>
        <v>4.8875234855024631E-2</v>
      </c>
      <c r="BR355" s="126">
        <f t="shared" si="462"/>
        <v>4.5864467920639009E-2</v>
      </c>
      <c r="BS355" s="127">
        <f t="shared" si="462"/>
        <v>9.7599682602658208E-2</v>
      </c>
      <c r="BT355" s="128">
        <f t="shared" si="462"/>
        <v>3.1410622501427753E-2</v>
      </c>
      <c r="BU355" s="126">
        <f t="shared" si="462"/>
        <v>8.2265453821127418E-2</v>
      </c>
      <c r="BV355" s="130">
        <f t="shared" si="462"/>
        <v>5.4599485496318635E-2</v>
      </c>
      <c r="BW355" s="131">
        <f t="shared" si="462"/>
        <v>7.0914376687201491E-2</v>
      </c>
      <c r="BX355" s="126">
        <f t="shared" si="462"/>
        <v>6.0146958563745169E-2</v>
      </c>
      <c r="BY355" s="127">
        <f t="shared" si="462"/>
        <v>6.5079599056603779E-2</v>
      </c>
      <c r="BZ355" s="128">
        <f t="shared" si="462"/>
        <v>6.578562371988686E-2</v>
      </c>
      <c r="CA355" s="129">
        <f t="shared" si="462"/>
        <v>5.4904218570082694E-2</v>
      </c>
      <c r="CB355" s="126">
        <f t="shared" si="462"/>
        <v>4.9461123941493455E-2</v>
      </c>
      <c r="CC355" s="127">
        <f t="shared" si="462"/>
        <v>0.1120976692563818</v>
      </c>
      <c r="CD355" s="128">
        <f t="shared" si="462"/>
        <v>4.0727420090167672E-2</v>
      </c>
      <c r="CE355" s="129">
        <f t="shared" si="462"/>
        <v>7.15857976839889E-2</v>
      </c>
      <c r="CF355" s="126">
        <f t="shared" si="462"/>
        <v>5.2025416997617153E-2</v>
      </c>
      <c r="CG355" s="127">
        <f t="shared" si="462"/>
        <v>0.10115042326893857</v>
      </c>
      <c r="CH355" s="128">
        <f t="shared" si="462"/>
        <v>6.1355433765539369E-2</v>
      </c>
      <c r="CI355" s="126">
        <f t="shared" si="462"/>
        <v>5.0338379128105792E-2</v>
      </c>
      <c r="CJ355" s="132">
        <f t="shared" si="462"/>
        <v>6.0575659859070825E-2</v>
      </c>
      <c r="CK355" s="133">
        <f t="shared" si="462"/>
        <v>6.0480269244265798E-2</v>
      </c>
    </row>
    <row r="356" spans="1:89" ht="14.25" thickTop="1" thickBot="1" x14ac:dyDescent="0.25">
      <c r="A356" s="143" t="s">
        <v>24</v>
      </c>
      <c r="B356" s="196">
        <v>3308</v>
      </c>
      <c r="C356" s="197">
        <v>1205</v>
      </c>
      <c r="D356" s="198">
        <v>1223</v>
      </c>
      <c r="E356" s="199">
        <v>706</v>
      </c>
      <c r="F356" s="196">
        <v>461</v>
      </c>
      <c r="G356" s="200">
        <v>378</v>
      </c>
      <c r="H356" s="198">
        <v>1604</v>
      </c>
      <c r="I356" s="199">
        <v>2007</v>
      </c>
      <c r="J356" s="196">
        <v>156</v>
      </c>
      <c r="K356" s="200">
        <v>529</v>
      </c>
      <c r="L356" s="198">
        <v>233</v>
      </c>
      <c r="M356" s="196">
        <v>1287</v>
      </c>
      <c r="N356" s="201">
        <v>1228</v>
      </c>
      <c r="O356" s="202">
        <v>2144</v>
      </c>
      <c r="P356" s="196">
        <v>803</v>
      </c>
      <c r="Q356" s="200">
        <v>766</v>
      </c>
      <c r="R356" s="198">
        <v>1425</v>
      </c>
      <c r="S356" s="199">
        <v>1019</v>
      </c>
      <c r="T356" s="196">
        <v>165</v>
      </c>
      <c r="U356" s="200">
        <v>475</v>
      </c>
      <c r="V356" s="198">
        <v>782</v>
      </c>
      <c r="W356" s="199">
        <v>1721</v>
      </c>
      <c r="X356" s="196">
        <v>833</v>
      </c>
      <c r="Y356" s="200">
        <v>762</v>
      </c>
      <c r="Z356" s="198">
        <v>2753</v>
      </c>
      <c r="AA356" s="196">
        <v>2133</v>
      </c>
      <c r="AB356" s="167">
        <f t="shared" si="455"/>
        <v>14974</v>
      </c>
      <c r="AC356" s="170">
        <f t="shared" si="456"/>
        <v>15132</v>
      </c>
      <c r="AE356" s="302" t="s">
        <v>2</v>
      </c>
      <c r="AF356" s="304" t="s">
        <v>3</v>
      </c>
      <c r="AG356" s="305"/>
      <c r="AH356" s="304" t="s">
        <v>4</v>
      </c>
      <c r="AI356" s="305"/>
      <c r="AJ356" s="304" t="s">
        <v>5</v>
      </c>
      <c r="AK356" s="305"/>
      <c r="AL356" s="304" t="s">
        <v>6</v>
      </c>
      <c r="AM356" s="305"/>
      <c r="AN356" s="304" t="s">
        <v>7</v>
      </c>
      <c r="AO356" s="305"/>
      <c r="AP356" s="304" t="s">
        <v>8</v>
      </c>
      <c r="AQ356" s="305"/>
      <c r="AR356" s="304" t="s">
        <v>9</v>
      </c>
      <c r="AS356" s="305"/>
      <c r="AT356" s="304" t="s">
        <v>10</v>
      </c>
      <c r="AU356" s="305"/>
      <c r="AV356" s="304" t="s">
        <v>11</v>
      </c>
      <c r="AW356" s="305"/>
      <c r="AX356" s="304" t="s">
        <v>12</v>
      </c>
      <c r="AY356" s="305"/>
      <c r="AZ356" s="304" t="s">
        <v>13</v>
      </c>
      <c r="BA356" s="305"/>
      <c r="BB356" s="304" t="s">
        <v>14</v>
      </c>
      <c r="BC356" s="305"/>
      <c r="BD356" s="307" t="s">
        <v>15</v>
      </c>
      <c r="BE356" s="308"/>
      <c r="BF356" s="309" t="s">
        <v>16</v>
      </c>
      <c r="BG356" s="310"/>
      <c r="BI356" s="143" t="s">
        <v>24</v>
      </c>
      <c r="BJ356" s="126">
        <f t="shared" ref="BJ356:CK356" si="463">B356/B374</f>
        <v>7.618784403141482E-2</v>
      </c>
      <c r="BK356" s="127">
        <f t="shared" si="463"/>
        <v>3.8366021395822722E-2</v>
      </c>
      <c r="BL356" s="128">
        <f t="shared" si="463"/>
        <v>7.2277052183677082E-2</v>
      </c>
      <c r="BM356" s="129">
        <f t="shared" si="463"/>
        <v>4.6810767802678691E-2</v>
      </c>
      <c r="BN356" s="126">
        <f t="shared" si="463"/>
        <v>5.7950974230044E-2</v>
      </c>
      <c r="BO356" s="127">
        <f t="shared" si="463"/>
        <v>6.4122137404580157E-2</v>
      </c>
      <c r="BP356" s="128">
        <f t="shared" si="463"/>
        <v>5.666242758230889E-2</v>
      </c>
      <c r="BQ356" s="129">
        <f t="shared" si="463"/>
        <v>5.0957192911186715E-2</v>
      </c>
      <c r="BR356" s="126">
        <f t="shared" si="463"/>
        <v>4.0195825818088123E-2</v>
      </c>
      <c r="BS356" s="127">
        <f t="shared" si="463"/>
        <v>0.10493949613171989</v>
      </c>
      <c r="BT356" s="128">
        <f t="shared" si="463"/>
        <v>3.3266704740148485E-2</v>
      </c>
      <c r="BU356" s="126">
        <f t="shared" si="463"/>
        <v>8.5452493194343004E-2</v>
      </c>
      <c r="BV356" s="130">
        <f t="shared" si="463"/>
        <v>5.4466424199414533E-2</v>
      </c>
      <c r="BW356" s="131">
        <f t="shared" si="463"/>
        <v>7.420225652384578E-2</v>
      </c>
      <c r="BX356" s="126">
        <f t="shared" si="463"/>
        <v>6.0828725096583595E-2</v>
      </c>
      <c r="BY356" s="127">
        <f t="shared" si="463"/>
        <v>5.6456367924528301E-2</v>
      </c>
      <c r="BZ356" s="128">
        <f t="shared" si="463"/>
        <v>6.9491856042134009E-2</v>
      </c>
      <c r="CA356" s="129">
        <f t="shared" si="463"/>
        <v>5.3334031194389196E-2</v>
      </c>
      <c r="CB356" s="126">
        <f t="shared" si="463"/>
        <v>3.1755196304849888E-2</v>
      </c>
      <c r="CC356" s="127">
        <f t="shared" si="463"/>
        <v>8.7865334813170548E-2</v>
      </c>
      <c r="CD356" s="128">
        <f t="shared" si="463"/>
        <v>3.9612988197153136E-2</v>
      </c>
      <c r="CE356" s="129">
        <f t="shared" si="463"/>
        <v>8.2352378218011293E-2</v>
      </c>
      <c r="CF356" s="126">
        <f t="shared" si="463"/>
        <v>4.7259729944400315E-2</v>
      </c>
      <c r="CG356" s="127">
        <f t="shared" si="463"/>
        <v>8.2700238767093551E-2</v>
      </c>
      <c r="CH356" s="128">
        <f t="shared" si="463"/>
        <v>6.1333155104041352E-2</v>
      </c>
      <c r="CI356" s="126">
        <f t="shared" si="463"/>
        <v>5.1007963268527155E-2</v>
      </c>
      <c r="CJ356" s="132">
        <f t="shared" si="463"/>
        <v>5.9612245710418406E-2</v>
      </c>
      <c r="CK356" s="133">
        <f t="shared" si="463"/>
        <v>6.0340702459565507E-2</v>
      </c>
    </row>
    <row r="357" spans="1:89" ht="15" thickTop="1" thickBot="1" x14ac:dyDescent="0.3">
      <c r="A357" s="134" t="s">
        <v>28</v>
      </c>
      <c r="B357" s="189">
        <v>2915</v>
      </c>
      <c r="C357" s="190">
        <v>1378</v>
      </c>
      <c r="D357" s="191">
        <v>1130</v>
      </c>
      <c r="E357" s="192">
        <v>847</v>
      </c>
      <c r="F357" s="189">
        <v>515</v>
      </c>
      <c r="G357" s="193">
        <v>290</v>
      </c>
      <c r="H357" s="191">
        <v>1527</v>
      </c>
      <c r="I357" s="192">
        <v>1910</v>
      </c>
      <c r="J357" s="189">
        <v>175</v>
      </c>
      <c r="K357" s="193">
        <v>470</v>
      </c>
      <c r="L357" s="191">
        <v>273</v>
      </c>
      <c r="M357" s="189">
        <v>1004</v>
      </c>
      <c r="N357" s="194">
        <v>1078</v>
      </c>
      <c r="O357" s="195">
        <v>1942</v>
      </c>
      <c r="P357" s="189">
        <v>812</v>
      </c>
      <c r="Q357" s="193">
        <v>761</v>
      </c>
      <c r="R357" s="191">
        <v>1458</v>
      </c>
      <c r="S357" s="192">
        <v>959</v>
      </c>
      <c r="T357" s="189">
        <v>255</v>
      </c>
      <c r="U357" s="193">
        <v>370</v>
      </c>
      <c r="V357" s="191">
        <v>811</v>
      </c>
      <c r="W357" s="192">
        <v>1535</v>
      </c>
      <c r="X357" s="189">
        <v>923</v>
      </c>
      <c r="Y357" s="193">
        <v>659</v>
      </c>
      <c r="Z357" s="191">
        <v>2487</v>
      </c>
      <c r="AA357" s="189">
        <v>2282</v>
      </c>
      <c r="AB357" s="167">
        <f t="shared" si="455"/>
        <v>14359</v>
      </c>
      <c r="AC357" s="170">
        <f t="shared" si="456"/>
        <v>14407</v>
      </c>
      <c r="AE357" s="303"/>
      <c r="AF357" s="113" t="s">
        <v>17</v>
      </c>
      <c r="AG357" s="114" t="s">
        <v>18</v>
      </c>
      <c r="AH357" s="115" t="s">
        <v>17</v>
      </c>
      <c r="AI357" s="116" t="s">
        <v>18</v>
      </c>
      <c r="AJ357" s="113" t="s">
        <v>17</v>
      </c>
      <c r="AK357" s="114" t="s">
        <v>18</v>
      </c>
      <c r="AL357" s="115" t="s">
        <v>17</v>
      </c>
      <c r="AM357" s="116" t="s">
        <v>18</v>
      </c>
      <c r="AN357" s="113" t="s">
        <v>17</v>
      </c>
      <c r="AO357" s="114" t="s">
        <v>18</v>
      </c>
      <c r="AP357" s="115" t="s">
        <v>17</v>
      </c>
      <c r="AQ357" s="113" t="s">
        <v>18</v>
      </c>
      <c r="AR357" s="117" t="s">
        <v>17</v>
      </c>
      <c r="AS357" s="118" t="s">
        <v>18</v>
      </c>
      <c r="AT357" s="113" t="s">
        <v>17</v>
      </c>
      <c r="AU357" s="114" t="s">
        <v>18</v>
      </c>
      <c r="AV357" s="115" t="s">
        <v>17</v>
      </c>
      <c r="AW357" s="116" t="s">
        <v>18</v>
      </c>
      <c r="AX357" s="113" t="s">
        <v>17</v>
      </c>
      <c r="AY357" s="114" t="s">
        <v>18</v>
      </c>
      <c r="AZ357" s="115" t="s">
        <v>17</v>
      </c>
      <c r="BA357" s="116" t="s">
        <v>18</v>
      </c>
      <c r="BB357" s="113" t="s">
        <v>17</v>
      </c>
      <c r="BC357" s="114" t="s">
        <v>18</v>
      </c>
      <c r="BD357" s="26" t="s">
        <v>17</v>
      </c>
      <c r="BE357" s="119" t="s">
        <v>18</v>
      </c>
      <c r="BF357" s="173" t="s">
        <v>17</v>
      </c>
      <c r="BG357" s="174" t="s">
        <v>18</v>
      </c>
      <c r="BI357" s="134" t="s">
        <v>28</v>
      </c>
      <c r="BJ357" s="126">
        <f t="shared" ref="BJ357:CK357" si="464">B357/B374</f>
        <v>6.7136507059121581E-2</v>
      </c>
      <c r="BK357" s="127">
        <f t="shared" si="464"/>
        <v>4.3874172185430466E-2</v>
      </c>
      <c r="BL357" s="128">
        <f t="shared" si="464"/>
        <v>6.6780923113291174E-2</v>
      </c>
      <c r="BM357" s="129">
        <f t="shared" si="464"/>
        <v>5.6159660522477124E-2</v>
      </c>
      <c r="BN357" s="126">
        <f t="shared" si="464"/>
        <v>6.4739157762413582E-2</v>
      </c>
      <c r="BO357" s="127">
        <f t="shared" si="464"/>
        <v>4.9194232400339273E-2</v>
      </c>
      <c r="BP357" s="128">
        <f t="shared" si="464"/>
        <v>5.3942348452734212E-2</v>
      </c>
      <c r="BQ357" s="129">
        <f t="shared" si="464"/>
        <v>4.8494388869141321E-2</v>
      </c>
      <c r="BR357" s="126">
        <f t="shared" si="464"/>
        <v>4.5091471270291165E-2</v>
      </c>
      <c r="BS357" s="127">
        <f t="shared" si="464"/>
        <v>9.3235469152945838E-2</v>
      </c>
      <c r="BT357" s="128">
        <f t="shared" si="464"/>
        <v>3.8977727013135351E-2</v>
      </c>
      <c r="BU357" s="126">
        <f t="shared" si="464"/>
        <v>6.666224022309275E-2</v>
      </c>
      <c r="BV357" s="130">
        <f t="shared" si="464"/>
        <v>4.7813359354209176E-2</v>
      </c>
      <c r="BW357" s="131">
        <f t="shared" si="464"/>
        <v>6.7211185713296873E-2</v>
      </c>
      <c r="BX357" s="126">
        <f t="shared" si="464"/>
        <v>6.1510491629422015E-2</v>
      </c>
      <c r="BY357" s="127">
        <f t="shared" si="464"/>
        <v>5.6087853773584904E-2</v>
      </c>
      <c r="BZ357" s="128">
        <f t="shared" si="464"/>
        <v>7.1101141129425532E-2</v>
      </c>
      <c r="CA357" s="129">
        <f t="shared" si="464"/>
        <v>5.0193656443002201E-2</v>
      </c>
      <c r="CB357" s="126">
        <f t="shared" si="464"/>
        <v>4.9076212471131642E-2</v>
      </c>
      <c r="CC357" s="127">
        <f t="shared" si="464"/>
        <v>6.8442471328153898E-2</v>
      </c>
      <c r="CD357" s="128">
        <f t="shared" si="464"/>
        <v>4.108201205612684E-2</v>
      </c>
      <c r="CE357" s="129">
        <f t="shared" si="464"/>
        <v>7.3452004976552784E-2</v>
      </c>
      <c r="CF357" s="126">
        <f t="shared" si="464"/>
        <v>5.2365823215704072E-2</v>
      </c>
      <c r="CG357" s="127">
        <f t="shared" si="464"/>
        <v>7.1521597568916864E-2</v>
      </c>
      <c r="CH357" s="128">
        <f t="shared" si="464"/>
        <v>5.5407031145568775E-2</v>
      </c>
      <c r="CI357" s="126">
        <f t="shared" si="464"/>
        <v>5.4571107444340822E-2</v>
      </c>
      <c r="CJ357" s="132">
        <f t="shared" si="464"/>
        <v>5.7163899836776944E-2</v>
      </c>
      <c r="CK357" s="133">
        <f t="shared" si="464"/>
        <v>5.7449676205059495E-2</v>
      </c>
    </row>
    <row r="358" spans="1:89" ht="13.5" thickTop="1" x14ac:dyDescent="0.2">
      <c r="A358" s="143" t="s">
        <v>29</v>
      </c>
      <c r="B358" s="203">
        <v>2994</v>
      </c>
      <c r="C358" s="197">
        <v>1734</v>
      </c>
      <c r="D358" s="198">
        <v>1205</v>
      </c>
      <c r="E358" s="199">
        <v>714</v>
      </c>
      <c r="F358" s="196">
        <v>570</v>
      </c>
      <c r="G358" s="200">
        <v>264</v>
      </c>
      <c r="H358" s="198">
        <v>1954</v>
      </c>
      <c r="I358" s="199">
        <v>2185</v>
      </c>
      <c r="J358" s="196">
        <v>184</v>
      </c>
      <c r="K358" s="200">
        <v>392</v>
      </c>
      <c r="L358" s="198">
        <v>277</v>
      </c>
      <c r="M358" s="196">
        <v>1291</v>
      </c>
      <c r="N358" s="201">
        <v>1285</v>
      </c>
      <c r="O358" s="204">
        <v>1862</v>
      </c>
      <c r="P358" s="196">
        <v>850</v>
      </c>
      <c r="Q358" s="200">
        <v>690</v>
      </c>
      <c r="R358" s="198">
        <v>1517</v>
      </c>
      <c r="S358" s="199">
        <v>889</v>
      </c>
      <c r="T358" s="196">
        <v>255</v>
      </c>
      <c r="U358" s="200">
        <v>300</v>
      </c>
      <c r="V358" s="198">
        <v>954</v>
      </c>
      <c r="W358" s="205">
        <v>1696</v>
      </c>
      <c r="X358" s="196">
        <v>868</v>
      </c>
      <c r="Y358" s="200">
        <v>544</v>
      </c>
      <c r="Z358" s="198">
        <v>2792</v>
      </c>
      <c r="AA358" s="196">
        <v>2309</v>
      </c>
      <c r="AB358" s="167">
        <f t="shared" si="455"/>
        <v>15705</v>
      </c>
      <c r="AC358" s="170">
        <f t="shared" si="456"/>
        <v>14870</v>
      </c>
      <c r="AE358" s="249" t="str">
        <f>$AE$17</f>
        <v>17:00 - 17:59</v>
      </c>
      <c r="AF358" s="123">
        <f t="shared" ref="AF358:AO360" si="465">SUMIF($A$9:$A$32,$AE358,B$350:B$373)</f>
        <v>2504</v>
      </c>
      <c r="AG358" s="186">
        <f t="shared" si="465"/>
        <v>3203</v>
      </c>
      <c r="AH358" s="124">
        <f t="shared" si="465"/>
        <v>1223</v>
      </c>
      <c r="AI358" s="177">
        <f t="shared" si="465"/>
        <v>1480</v>
      </c>
      <c r="AJ358" s="123">
        <f t="shared" si="465"/>
        <v>653</v>
      </c>
      <c r="AK358" s="125">
        <f t="shared" si="465"/>
        <v>550</v>
      </c>
      <c r="AL358" s="124">
        <f t="shared" si="465"/>
        <v>2209</v>
      </c>
      <c r="AM358" s="177">
        <f t="shared" si="465"/>
        <v>3718</v>
      </c>
      <c r="AN358" s="123">
        <f t="shared" si="465"/>
        <v>408</v>
      </c>
      <c r="AO358" s="125">
        <f t="shared" si="465"/>
        <v>262</v>
      </c>
      <c r="AP358" s="124">
        <f t="shared" ref="AP358:AY360" si="466">SUMIF($A$9:$A$32,$AE358,L$350:L$373)</f>
        <v>737</v>
      </c>
      <c r="AQ358" s="123">
        <f t="shared" si="466"/>
        <v>884</v>
      </c>
      <c r="AR358" s="176">
        <f t="shared" si="466"/>
        <v>1971</v>
      </c>
      <c r="AS358" s="178">
        <f t="shared" si="466"/>
        <v>2111</v>
      </c>
      <c r="AT358" s="123">
        <f t="shared" si="466"/>
        <v>1065</v>
      </c>
      <c r="AU358" s="125">
        <f t="shared" si="466"/>
        <v>899</v>
      </c>
      <c r="AV358" s="124">
        <f t="shared" si="466"/>
        <v>1340</v>
      </c>
      <c r="AW358" s="177">
        <f t="shared" si="466"/>
        <v>1462</v>
      </c>
      <c r="AX358" s="123">
        <f t="shared" si="466"/>
        <v>504</v>
      </c>
      <c r="AY358" s="125">
        <f t="shared" si="466"/>
        <v>282</v>
      </c>
      <c r="AZ358" s="124">
        <f t="shared" ref="AZ358:BE360" si="467">SUMIF($A$9:$A$32,$AE358,V$350:V$373)</f>
        <v>1677</v>
      </c>
      <c r="BA358" s="177">
        <f t="shared" si="467"/>
        <v>1144</v>
      </c>
      <c r="BB358" s="123">
        <f t="shared" si="467"/>
        <v>1772</v>
      </c>
      <c r="BC358" s="125">
        <f t="shared" si="467"/>
        <v>535</v>
      </c>
      <c r="BD358" s="183">
        <f t="shared" si="467"/>
        <v>3916</v>
      </c>
      <c r="BE358" s="184">
        <f t="shared" si="467"/>
        <v>3638</v>
      </c>
      <c r="BF358" s="167">
        <f>AF358+AH358+AJ358+AL358+AN358+AP358+AR358+AT358+AV358+AX358+AZ358+BB358+BD358</f>
        <v>19979</v>
      </c>
      <c r="BG358" s="168">
        <f>AG358+AI358+AK358+AM358+AO358+AQ358+AS358+AU358+AW358+AY358+BA358+BC358+BE358</f>
        <v>20168</v>
      </c>
      <c r="BI358" s="143" t="s">
        <v>29</v>
      </c>
      <c r="BJ358" s="126">
        <f t="shared" ref="BJ358:CK358" si="468">B358/B374</f>
        <v>6.8955987010295039E-2</v>
      </c>
      <c r="BK358" s="127">
        <f t="shared" si="468"/>
        <v>5.5208863983698418E-2</v>
      </c>
      <c r="BL358" s="128">
        <f t="shared" si="468"/>
        <v>7.12132852668282E-2</v>
      </c>
      <c r="BM358" s="129">
        <f t="shared" si="468"/>
        <v>4.7341201432170799E-2</v>
      </c>
      <c r="BN358" s="126">
        <f t="shared" si="468"/>
        <v>7.1653048397234451E-2</v>
      </c>
      <c r="BO358" s="127">
        <f t="shared" si="468"/>
        <v>4.4783715012722644E-2</v>
      </c>
      <c r="BP358" s="128">
        <f t="shared" si="468"/>
        <v>6.9026423625830155E-2</v>
      </c>
      <c r="BQ358" s="129">
        <f t="shared" si="468"/>
        <v>5.5476565277001982E-2</v>
      </c>
      <c r="BR358" s="126">
        <f t="shared" si="468"/>
        <v>4.7410461221334708E-2</v>
      </c>
      <c r="BS358" s="127">
        <f t="shared" si="468"/>
        <v>7.7762348740329293E-2</v>
      </c>
      <c r="BT358" s="128">
        <f t="shared" si="468"/>
        <v>3.9548829240434034E-2</v>
      </c>
      <c r="BU358" s="126">
        <f t="shared" si="468"/>
        <v>8.5718079808777631E-2</v>
      </c>
      <c r="BV358" s="130">
        <f t="shared" si="468"/>
        <v>5.6994588840592567E-2</v>
      </c>
      <c r="BW358" s="131">
        <f t="shared" si="468"/>
        <v>6.4442444798227999E-2</v>
      </c>
      <c r="BX358" s="126">
        <f t="shared" si="468"/>
        <v>6.4389061434739797E-2</v>
      </c>
      <c r="BY358" s="127">
        <f t="shared" si="468"/>
        <v>5.0854952830188677E-2</v>
      </c>
      <c r="BZ358" s="128">
        <f t="shared" si="468"/>
        <v>7.3978347800643718E-2</v>
      </c>
      <c r="CA358" s="129">
        <f t="shared" si="468"/>
        <v>4.6529885899717363E-2</v>
      </c>
      <c r="CB358" s="126">
        <f t="shared" si="468"/>
        <v>4.9076212471131642E-2</v>
      </c>
      <c r="CC358" s="127">
        <f t="shared" si="468"/>
        <v>5.549389567147614E-2</v>
      </c>
      <c r="CD358" s="128">
        <f t="shared" si="468"/>
        <v>4.8325819360721341E-2</v>
      </c>
      <c r="CE358" s="129">
        <f t="shared" si="468"/>
        <v>8.1156091492008808E-2</v>
      </c>
      <c r="CF358" s="126">
        <f t="shared" si="468"/>
        <v>4.9245432883240667E-2</v>
      </c>
      <c r="CG358" s="127">
        <f t="shared" si="468"/>
        <v>5.9040590405904057E-2</v>
      </c>
      <c r="CH358" s="128">
        <f t="shared" si="468"/>
        <v>6.2202022902464023E-2</v>
      </c>
      <c r="CI358" s="126">
        <f t="shared" si="468"/>
        <v>5.5216777865461412E-2</v>
      </c>
      <c r="CJ358" s="132">
        <f t="shared" si="468"/>
        <v>6.2522393407380861E-2</v>
      </c>
      <c r="CK358" s="133">
        <f t="shared" si="468"/>
        <v>5.9295945385523338E-2</v>
      </c>
    </row>
    <row r="359" spans="1:89" x14ac:dyDescent="0.2">
      <c r="A359" s="134" t="s">
        <v>31</v>
      </c>
      <c r="B359" s="206">
        <v>3354</v>
      </c>
      <c r="C359" s="190">
        <v>2088</v>
      </c>
      <c r="D359" s="191">
        <v>1343</v>
      </c>
      <c r="E359" s="192">
        <v>844</v>
      </c>
      <c r="F359" s="189">
        <v>569</v>
      </c>
      <c r="G359" s="193">
        <v>315</v>
      </c>
      <c r="H359" s="191">
        <v>2243</v>
      </c>
      <c r="I359" s="192">
        <v>2505</v>
      </c>
      <c r="J359" s="189">
        <v>306</v>
      </c>
      <c r="K359" s="190">
        <v>382</v>
      </c>
      <c r="L359" s="191">
        <v>490</v>
      </c>
      <c r="M359" s="189">
        <v>1436</v>
      </c>
      <c r="N359" s="194">
        <v>1576</v>
      </c>
      <c r="O359" s="207">
        <v>2017</v>
      </c>
      <c r="P359" s="189">
        <v>983</v>
      </c>
      <c r="Q359" s="190">
        <v>752</v>
      </c>
      <c r="R359" s="191">
        <v>1532</v>
      </c>
      <c r="S359" s="192">
        <v>1279</v>
      </c>
      <c r="T359" s="198">
        <v>367</v>
      </c>
      <c r="U359" s="189">
        <v>334</v>
      </c>
      <c r="V359" s="191">
        <v>1171</v>
      </c>
      <c r="W359" s="208">
        <v>1723</v>
      </c>
      <c r="X359" s="189">
        <v>1173</v>
      </c>
      <c r="Y359" s="193">
        <v>507</v>
      </c>
      <c r="Z359" s="191">
        <v>3141</v>
      </c>
      <c r="AA359" s="189">
        <v>2686</v>
      </c>
      <c r="AB359" s="167">
        <f t="shared" si="455"/>
        <v>18248</v>
      </c>
      <c r="AC359" s="170">
        <f t="shared" si="456"/>
        <v>16868</v>
      </c>
      <c r="AE359" s="250" t="str">
        <f>$AE$18</f>
        <v>18:00 - 18:59</v>
      </c>
      <c r="AF359" s="123">
        <f t="shared" si="465"/>
        <v>2506</v>
      </c>
      <c r="AG359" s="190">
        <f t="shared" si="465"/>
        <v>2957</v>
      </c>
      <c r="AH359" s="191">
        <f t="shared" si="465"/>
        <v>916</v>
      </c>
      <c r="AI359" s="192">
        <f t="shared" si="465"/>
        <v>1315</v>
      </c>
      <c r="AJ359" s="189">
        <f t="shared" si="465"/>
        <v>532</v>
      </c>
      <c r="AK359" s="193">
        <f t="shared" si="465"/>
        <v>549</v>
      </c>
      <c r="AL359" s="191">
        <f t="shared" si="465"/>
        <v>2001</v>
      </c>
      <c r="AM359" s="192">
        <f t="shared" si="465"/>
        <v>3351</v>
      </c>
      <c r="AN359" s="189">
        <f t="shared" si="465"/>
        <v>397</v>
      </c>
      <c r="AO359" s="193">
        <f t="shared" si="465"/>
        <v>243</v>
      </c>
      <c r="AP359" s="191">
        <f t="shared" si="466"/>
        <v>681</v>
      </c>
      <c r="AQ359" s="189">
        <f t="shared" si="466"/>
        <v>766</v>
      </c>
      <c r="AR359" s="194">
        <f t="shared" si="466"/>
        <v>1752</v>
      </c>
      <c r="AS359" s="195">
        <f t="shared" si="466"/>
        <v>2029</v>
      </c>
      <c r="AT359" s="189">
        <f t="shared" si="466"/>
        <v>888</v>
      </c>
      <c r="AU359" s="193">
        <f t="shared" si="466"/>
        <v>1141</v>
      </c>
      <c r="AV359" s="191">
        <f t="shared" si="466"/>
        <v>1309</v>
      </c>
      <c r="AW359" s="192">
        <f t="shared" si="466"/>
        <v>1730</v>
      </c>
      <c r="AX359" s="189">
        <f t="shared" si="466"/>
        <v>386</v>
      </c>
      <c r="AY359" s="193">
        <f t="shared" si="466"/>
        <v>262</v>
      </c>
      <c r="AZ359" s="191">
        <f t="shared" si="467"/>
        <v>1619</v>
      </c>
      <c r="BA359" s="192">
        <f t="shared" si="467"/>
        <v>1245</v>
      </c>
      <c r="BB359" s="189">
        <f t="shared" si="467"/>
        <v>1463</v>
      </c>
      <c r="BC359" s="193">
        <f t="shared" si="467"/>
        <v>570</v>
      </c>
      <c r="BD359" s="191">
        <f t="shared" si="467"/>
        <v>3171</v>
      </c>
      <c r="BE359" s="189">
        <f t="shared" si="467"/>
        <v>3874</v>
      </c>
      <c r="BF359" s="169">
        <f>SUM(AF359,AH359,AJ359,AL359,AN359,AP359,AR359,AT359,AV359,AX359,AZ359,BB359,BD359)</f>
        <v>17621</v>
      </c>
      <c r="BG359" s="170">
        <f>SUM(AG359,AI359,AK359,AM359,AO359,AQ359,AS359,AU359,AW359,AY359,BA359,BC359,BE359)</f>
        <v>20032</v>
      </c>
      <c r="BI359" s="134" t="s">
        <v>31</v>
      </c>
      <c r="BJ359" s="126">
        <f t="shared" ref="BJ359:CK359" si="469">B359/B374</f>
        <v>7.724728805361708E-2</v>
      </c>
      <c r="BK359" s="127">
        <f t="shared" si="469"/>
        <v>6.647987773815589E-2</v>
      </c>
      <c r="BL359" s="128">
        <f t="shared" si="469"/>
        <v>7.9368831629336334E-2</v>
      </c>
      <c r="BM359" s="129">
        <f t="shared" si="469"/>
        <v>5.5960747911417585E-2</v>
      </c>
      <c r="BN359" s="126">
        <f t="shared" si="469"/>
        <v>7.1527341294783151E-2</v>
      </c>
      <c r="BO359" s="127">
        <f t="shared" si="469"/>
        <v>5.3435114503816793E-2</v>
      </c>
      <c r="BP359" s="128">
        <f t="shared" si="469"/>
        <v>7.9235551787480568E-2</v>
      </c>
      <c r="BQ359" s="129">
        <f t="shared" si="469"/>
        <v>6.3601279642512568E-2</v>
      </c>
      <c r="BR359" s="126">
        <f t="shared" si="469"/>
        <v>7.8845658335480545E-2</v>
      </c>
      <c r="BS359" s="127">
        <f t="shared" si="469"/>
        <v>7.5778615354096412E-2</v>
      </c>
      <c r="BT359" s="128">
        <f t="shared" si="469"/>
        <v>6.9960022844089087E-2</v>
      </c>
      <c r="BU359" s="126">
        <f t="shared" si="469"/>
        <v>9.5345594582033066E-2</v>
      </c>
      <c r="BV359" s="130">
        <f t="shared" si="469"/>
        <v>6.990153464029096E-2</v>
      </c>
      <c r="BW359" s="131">
        <f t="shared" si="469"/>
        <v>6.980688032117395E-2</v>
      </c>
      <c r="BX359" s="126">
        <f t="shared" si="469"/>
        <v>7.4464055753352021E-2</v>
      </c>
      <c r="BY359" s="127">
        <f t="shared" si="469"/>
        <v>5.5424528301886794E-2</v>
      </c>
      <c r="BZ359" s="128">
        <f t="shared" si="469"/>
        <v>7.4709841022139858E-2</v>
      </c>
      <c r="CA359" s="129">
        <f t="shared" si="469"/>
        <v>6.6942321783732855E-2</v>
      </c>
      <c r="CB359" s="126">
        <f t="shared" si="469"/>
        <v>7.0631254811393374E-2</v>
      </c>
      <c r="CC359" s="127">
        <f t="shared" si="469"/>
        <v>6.1783203847576768E-2</v>
      </c>
      <c r="CD359" s="128">
        <f t="shared" si="469"/>
        <v>5.931817030545565E-2</v>
      </c>
      <c r="CE359" s="129">
        <f t="shared" si="469"/>
        <v>8.2448081156091493E-2</v>
      </c>
      <c r="CF359" s="126">
        <f t="shared" si="469"/>
        <v>6.6549415635992287E-2</v>
      </c>
      <c r="CG359" s="127">
        <f t="shared" si="469"/>
        <v>5.5024962014326023E-2</v>
      </c>
      <c r="CH359" s="128">
        <f t="shared" si="469"/>
        <v>6.9977275765272018E-2</v>
      </c>
      <c r="CI359" s="126">
        <f t="shared" si="469"/>
        <v>6.4232250041849015E-2</v>
      </c>
      <c r="CJ359" s="132">
        <f t="shared" si="469"/>
        <v>7.2646204068633299E-2</v>
      </c>
      <c r="CK359" s="133">
        <f t="shared" si="469"/>
        <v>6.7263214980699912E-2</v>
      </c>
    </row>
    <row r="360" spans="1:89" ht="13.5" thickBot="1" x14ac:dyDescent="0.25">
      <c r="A360" s="143" t="s">
        <v>33</v>
      </c>
      <c r="B360" s="203">
        <v>2626</v>
      </c>
      <c r="C360" s="197">
        <v>2121</v>
      </c>
      <c r="D360" s="198">
        <v>1099</v>
      </c>
      <c r="E360" s="199">
        <v>963</v>
      </c>
      <c r="F360" s="196">
        <v>563</v>
      </c>
      <c r="G360" s="200">
        <v>387</v>
      </c>
      <c r="H360" s="198">
        <v>2050</v>
      </c>
      <c r="I360" s="199">
        <v>2573</v>
      </c>
      <c r="J360" s="196">
        <v>255</v>
      </c>
      <c r="K360" s="197">
        <v>366</v>
      </c>
      <c r="L360" s="198">
        <v>467</v>
      </c>
      <c r="M360" s="196">
        <v>1293</v>
      </c>
      <c r="N360" s="201">
        <v>1520</v>
      </c>
      <c r="O360" s="204">
        <v>2380</v>
      </c>
      <c r="P360" s="196">
        <v>949</v>
      </c>
      <c r="Q360" s="197">
        <v>917</v>
      </c>
      <c r="R360" s="198">
        <v>1539</v>
      </c>
      <c r="S360" s="199">
        <v>1193</v>
      </c>
      <c r="T360" s="196">
        <v>355</v>
      </c>
      <c r="U360" s="200">
        <v>357</v>
      </c>
      <c r="V360" s="198">
        <v>1241</v>
      </c>
      <c r="W360" s="205">
        <v>1785</v>
      </c>
      <c r="X360" s="196">
        <v>1147</v>
      </c>
      <c r="Y360" s="200">
        <v>516</v>
      </c>
      <c r="Z360" s="198">
        <v>2997</v>
      </c>
      <c r="AA360" s="196">
        <v>2779</v>
      </c>
      <c r="AB360" s="167">
        <f t="shared" si="455"/>
        <v>16808</v>
      </c>
      <c r="AC360" s="170">
        <f t="shared" si="456"/>
        <v>17630</v>
      </c>
      <c r="AE360" s="249" t="str">
        <f>$AE$19</f>
        <v>19:00 - 19:59</v>
      </c>
      <c r="AF360" s="123">
        <f t="shared" si="465"/>
        <v>2231</v>
      </c>
      <c r="AG360" s="197">
        <f t="shared" si="465"/>
        <v>2829</v>
      </c>
      <c r="AH360" s="198">
        <f t="shared" si="465"/>
        <v>760</v>
      </c>
      <c r="AI360" s="199">
        <f t="shared" si="465"/>
        <v>1226</v>
      </c>
      <c r="AJ360" s="196">
        <f t="shared" si="465"/>
        <v>523</v>
      </c>
      <c r="AK360" s="200">
        <f t="shared" si="465"/>
        <v>405</v>
      </c>
      <c r="AL360" s="198">
        <f t="shared" si="465"/>
        <v>1683</v>
      </c>
      <c r="AM360" s="199">
        <f t="shared" si="465"/>
        <v>2935</v>
      </c>
      <c r="AN360" s="196">
        <f t="shared" si="465"/>
        <v>255</v>
      </c>
      <c r="AO360" s="200">
        <f t="shared" si="465"/>
        <v>141</v>
      </c>
      <c r="AP360" s="198">
        <f t="shared" si="466"/>
        <v>474</v>
      </c>
      <c r="AQ360" s="196">
        <f t="shared" si="466"/>
        <v>625</v>
      </c>
      <c r="AR360" s="201">
        <f t="shared" si="466"/>
        <v>1411</v>
      </c>
      <c r="AS360" s="202">
        <f t="shared" si="466"/>
        <v>1590</v>
      </c>
      <c r="AT360" s="196">
        <f t="shared" si="466"/>
        <v>696</v>
      </c>
      <c r="AU360" s="200">
        <f t="shared" si="466"/>
        <v>931</v>
      </c>
      <c r="AV360" s="198">
        <f t="shared" si="466"/>
        <v>959</v>
      </c>
      <c r="AW360" s="199">
        <f t="shared" si="466"/>
        <v>1393</v>
      </c>
      <c r="AX360" s="196">
        <f t="shared" si="466"/>
        <v>284</v>
      </c>
      <c r="AY360" s="200">
        <f t="shared" si="466"/>
        <v>222</v>
      </c>
      <c r="AZ360" s="198">
        <f t="shared" si="467"/>
        <v>1585</v>
      </c>
      <c r="BA360" s="199">
        <f t="shared" si="467"/>
        <v>825</v>
      </c>
      <c r="BB360" s="196">
        <f t="shared" si="467"/>
        <v>1005</v>
      </c>
      <c r="BC360" s="200">
        <f t="shared" si="467"/>
        <v>419</v>
      </c>
      <c r="BD360" s="198">
        <f t="shared" si="467"/>
        <v>2456</v>
      </c>
      <c r="BE360" s="196">
        <f t="shared" si="467"/>
        <v>2574</v>
      </c>
      <c r="BF360" s="169">
        <f>SUM(AF360,AH360,AJ360,AL360,AN360,AP360,AR360,AT360,AV360,AX360,AZ360,BB360,BD360)</f>
        <v>14322</v>
      </c>
      <c r="BG360" s="170">
        <f>SUM(AG360,AI360,AK360,AM360,AO360,AQ360,AS360,AU360,AW360,AY360,BA360,BC360,BE360)</f>
        <v>16115</v>
      </c>
      <c r="BI360" s="143" t="s">
        <v>33</v>
      </c>
      <c r="BJ360" s="126">
        <f t="shared" ref="BJ360:CK360" si="470">B360/B374</f>
        <v>6.0480434832676941E-2</v>
      </c>
      <c r="BK360" s="127">
        <f t="shared" si="470"/>
        <v>6.7530565461029035E-2</v>
      </c>
      <c r="BL360" s="128">
        <f t="shared" si="470"/>
        <v>6.49488800898292E-2</v>
      </c>
      <c r="BM360" s="129">
        <f t="shared" si="470"/>
        <v>6.3850948150112719E-2</v>
      </c>
      <c r="BN360" s="126">
        <f t="shared" si="470"/>
        <v>7.0773098680075419E-2</v>
      </c>
      <c r="BO360" s="127">
        <f t="shared" si="470"/>
        <v>6.5648854961832065E-2</v>
      </c>
      <c r="BP360" s="128">
        <f t="shared" si="470"/>
        <v>7.2417691112053123E-2</v>
      </c>
      <c r="BQ360" s="129">
        <f t="shared" si="470"/>
        <v>6.5327781445183572E-2</v>
      </c>
      <c r="BR360" s="126">
        <f t="shared" si="470"/>
        <v>6.5704715279567116E-2</v>
      </c>
      <c r="BS360" s="127">
        <f t="shared" si="470"/>
        <v>7.2604641936123787E-2</v>
      </c>
      <c r="BT360" s="128">
        <f t="shared" si="470"/>
        <v>6.6676185037121638E-2</v>
      </c>
      <c r="BU360" s="126">
        <f t="shared" si="470"/>
        <v>8.5850873115994958E-2</v>
      </c>
      <c r="BV360" s="130">
        <f t="shared" si="470"/>
        <v>6.7417723764747625E-2</v>
      </c>
      <c r="BW360" s="131">
        <f t="shared" si="470"/>
        <v>8.2370042223298953E-2</v>
      </c>
      <c r="BX360" s="126">
        <f t="shared" si="470"/>
        <v>7.1888493295962433E-2</v>
      </c>
      <c r="BY360" s="127">
        <f t="shared" si="470"/>
        <v>6.7585495283018868E-2</v>
      </c>
      <c r="BZ360" s="128">
        <f t="shared" si="470"/>
        <v>7.5051204525504733E-2</v>
      </c>
      <c r="CA360" s="129">
        <f t="shared" si="470"/>
        <v>6.2441117973411495E-2</v>
      </c>
      <c r="CB360" s="126">
        <f t="shared" si="470"/>
        <v>6.8321785989222478E-2</v>
      </c>
      <c r="CC360" s="127">
        <f t="shared" si="470"/>
        <v>6.6037735849056603E-2</v>
      </c>
      <c r="CD360" s="128">
        <f t="shared" si="470"/>
        <v>6.2864089965047359E-2</v>
      </c>
      <c r="CE360" s="129">
        <f t="shared" si="470"/>
        <v>8.5414872236577663E-2</v>
      </c>
      <c r="CF360" s="126">
        <f t="shared" si="470"/>
        <v>6.5074322024282316E-2</v>
      </c>
      <c r="CG360" s="127">
        <f t="shared" si="470"/>
        <v>5.6001736487953112E-2</v>
      </c>
      <c r="CH360" s="128">
        <f t="shared" si="470"/>
        <v>6.6769148509557549E-2</v>
      </c>
      <c r="CI360" s="126">
        <f t="shared" si="470"/>
        <v>6.6456225936819949E-2</v>
      </c>
      <c r="CJ360" s="132">
        <f t="shared" si="470"/>
        <v>6.6913491779131334E-2</v>
      </c>
      <c r="CK360" s="133">
        <f t="shared" si="470"/>
        <v>7.0301783264746232E-2</v>
      </c>
    </row>
    <row r="361" spans="1:89" ht="14.25" thickTop="1" thickBot="1" x14ac:dyDescent="0.25">
      <c r="A361" s="134" t="s">
        <v>35</v>
      </c>
      <c r="B361" s="206">
        <v>2520</v>
      </c>
      <c r="C361" s="190">
        <v>2540</v>
      </c>
      <c r="D361" s="191">
        <v>1047</v>
      </c>
      <c r="E361" s="192">
        <v>942</v>
      </c>
      <c r="F361" s="189">
        <v>499</v>
      </c>
      <c r="G361" s="193">
        <v>374</v>
      </c>
      <c r="H361" s="191">
        <v>2020</v>
      </c>
      <c r="I361" s="192">
        <v>2563</v>
      </c>
      <c r="J361" s="189">
        <v>266</v>
      </c>
      <c r="K361" s="190">
        <v>294</v>
      </c>
      <c r="L361" s="191">
        <v>525</v>
      </c>
      <c r="M361" s="189">
        <v>1097</v>
      </c>
      <c r="N361" s="194">
        <v>1616</v>
      </c>
      <c r="O361" s="207">
        <v>1774</v>
      </c>
      <c r="P361" s="189">
        <v>999</v>
      </c>
      <c r="Q361" s="190">
        <v>749</v>
      </c>
      <c r="R361" s="191">
        <v>1510</v>
      </c>
      <c r="S361" s="192">
        <v>1226</v>
      </c>
      <c r="T361" s="189">
        <v>377</v>
      </c>
      <c r="U361" s="193">
        <v>280</v>
      </c>
      <c r="V361" s="191">
        <v>1343</v>
      </c>
      <c r="W361" s="208">
        <v>1414</v>
      </c>
      <c r="X361" s="189">
        <v>1184</v>
      </c>
      <c r="Y361" s="193">
        <v>469</v>
      </c>
      <c r="Z361" s="191">
        <v>2864</v>
      </c>
      <c r="AA361" s="189">
        <v>2855</v>
      </c>
      <c r="AB361" s="167">
        <f t="shared" si="455"/>
        <v>16770</v>
      </c>
      <c r="AC361" s="170">
        <f t="shared" si="456"/>
        <v>16577</v>
      </c>
      <c r="AE361" s="299" t="s">
        <v>26</v>
      </c>
      <c r="AF361" s="18">
        <f t="shared" ref="AF361:BG361" si="471">SUM(AF358:AF360)</f>
        <v>7241</v>
      </c>
      <c r="AG361" s="19">
        <f t="shared" si="471"/>
        <v>8989</v>
      </c>
      <c r="AH361" s="18">
        <f t="shared" si="471"/>
        <v>2899</v>
      </c>
      <c r="AI361" s="19">
        <f t="shared" si="471"/>
        <v>4021</v>
      </c>
      <c r="AJ361" s="18">
        <f t="shared" si="471"/>
        <v>1708</v>
      </c>
      <c r="AK361" s="19">
        <f t="shared" si="471"/>
        <v>1504</v>
      </c>
      <c r="AL361" s="18">
        <f t="shared" si="471"/>
        <v>5893</v>
      </c>
      <c r="AM361" s="19">
        <f t="shared" si="471"/>
        <v>10004</v>
      </c>
      <c r="AN361" s="18">
        <f t="shared" si="471"/>
        <v>1060</v>
      </c>
      <c r="AO361" s="19">
        <f t="shared" si="471"/>
        <v>646</v>
      </c>
      <c r="AP361" s="18">
        <f t="shared" si="471"/>
        <v>1892</v>
      </c>
      <c r="AQ361" s="19">
        <f t="shared" si="471"/>
        <v>2275</v>
      </c>
      <c r="AR361" s="18">
        <f t="shared" si="471"/>
        <v>5134</v>
      </c>
      <c r="AS361" s="19">
        <f t="shared" si="471"/>
        <v>5730</v>
      </c>
      <c r="AT361" s="18">
        <f t="shared" si="471"/>
        <v>2649</v>
      </c>
      <c r="AU361" s="19">
        <f t="shared" si="471"/>
        <v>2971</v>
      </c>
      <c r="AV361" s="18">
        <f t="shared" si="471"/>
        <v>3608</v>
      </c>
      <c r="AW361" s="19">
        <f t="shared" si="471"/>
        <v>4585</v>
      </c>
      <c r="AX361" s="18">
        <f t="shared" si="471"/>
        <v>1174</v>
      </c>
      <c r="AY361" s="19">
        <f t="shared" si="471"/>
        <v>766</v>
      </c>
      <c r="AZ361" s="18">
        <f t="shared" si="471"/>
        <v>4881</v>
      </c>
      <c r="BA361" s="19">
        <f t="shared" si="471"/>
        <v>3214</v>
      </c>
      <c r="BB361" s="18">
        <f t="shared" si="471"/>
        <v>4240</v>
      </c>
      <c r="BC361" s="19">
        <f t="shared" si="471"/>
        <v>1524</v>
      </c>
      <c r="BD361" s="18">
        <f t="shared" si="471"/>
        <v>9543</v>
      </c>
      <c r="BE361" s="19">
        <f t="shared" si="471"/>
        <v>10086</v>
      </c>
      <c r="BF361" s="171">
        <f t="shared" si="471"/>
        <v>51922</v>
      </c>
      <c r="BG361" s="172">
        <f t="shared" si="471"/>
        <v>56315</v>
      </c>
      <c r="BI361" s="134" t="s">
        <v>35</v>
      </c>
      <c r="BJ361" s="126">
        <f t="shared" ref="BJ361:CK361" si="472">B361/B374</f>
        <v>5.8039107303254338E-2</v>
      </c>
      <c r="BK361" s="127">
        <f t="shared" si="472"/>
        <v>8.0871115639327557E-2</v>
      </c>
      <c r="BL361" s="128">
        <f t="shared" si="472"/>
        <v>6.1875775663376868E-2</v>
      </c>
      <c r="BM361" s="129">
        <f t="shared" si="472"/>
        <v>6.2458559872695926E-2</v>
      </c>
      <c r="BN361" s="126">
        <f t="shared" si="472"/>
        <v>6.2727844123192961E-2</v>
      </c>
      <c r="BO361" s="127">
        <f t="shared" si="472"/>
        <v>6.3443596268023747E-2</v>
      </c>
      <c r="BP361" s="128">
        <f t="shared" si="472"/>
        <v>7.1357920022608448E-2</v>
      </c>
      <c r="BQ361" s="129">
        <f t="shared" si="472"/>
        <v>6.5073884121261361E-2</v>
      </c>
      <c r="BR361" s="126">
        <f t="shared" si="472"/>
        <v>6.8539036330842573E-2</v>
      </c>
      <c r="BS361" s="127">
        <f t="shared" si="472"/>
        <v>5.8321761555246973E-2</v>
      </c>
      <c r="BT361" s="128">
        <f t="shared" si="472"/>
        <v>7.4957167332952601E-2</v>
      </c>
      <c r="BU361" s="126">
        <f t="shared" si="472"/>
        <v>7.2837129008697959E-2</v>
      </c>
      <c r="BV361" s="130">
        <f t="shared" si="472"/>
        <v>7.1675685265679051E-2</v>
      </c>
      <c r="BW361" s="131">
        <f t="shared" si="472"/>
        <v>6.1396829791652244E-2</v>
      </c>
      <c r="BX361" s="126">
        <f t="shared" si="472"/>
        <v>7.567608514506477E-2</v>
      </c>
      <c r="BY361" s="127">
        <f t="shared" si="472"/>
        <v>5.5203419811320757E-2</v>
      </c>
      <c r="BZ361" s="128">
        <f t="shared" si="472"/>
        <v>7.3636984297278843E-2</v>
      </c>
      <c r="CA361" s="129">
        <f t="shared" si="472"/>
        <v>6.4168324086674347E-2</v>
      </c>
      <c r="CB361" s="126">
        <f t="shared" si="472"/>
        <v>7.2555812163202463E-2</v>
      </c>
      <c r="CC361" s="127">
        <f t="shared" si="472"/>
        <v>5.1794302626711058E-2</v>
      </c>
      <c r="CD361" s="128">
        <f t="shared" si="472"/>
        <v>6.8031001469023855E-2</v>
      </c>
      <c r="CE361" s="129">
        <f t="shared" si="472"/>
        <v>6.7661977222700731E-2</v>
      </c>
      <c r="CF361" s="126">
        <f t="shared" si="472"/>
        <v>6.717349370248496E-2</v>
      </c>
      <c r="CG361" s="127">
        <f t="shared" si="472"/>
        <v>5.0900803125678316E-2</v>
      </c>
      <c r="CH361" s="128">
        <f t="shared" si="472"/>
        <v>6.3806086530321257E-2</v>
      </c>
      <c r="CI361" s="126">
        <f t="shared" si="472"/>
        <v>6.8273668603677937E-2</v>
      </c>
      <c r="CJ361" s="132">
        <f t="shared" si="472"/>
        <v>6.67622118714917E-2</v>
      </c>
      <c r="CK361" s="133">
        <f t="shared" si="472"/>
        <v>6.6102816856477495E-2</v>
      </c>
    </row>
    <row r="362" spans="1:89" ht="13.5" thickTop="1" x14ac:dyDescent="0.2">
      <c r="A362" s="143" t="s">
        <v>36</v>
      </c>
      <c r="B362" s="203">
        <v>2393</v>
      </c>
      <c r="C362" s="197">
        <v>2253</v>
      </c>
      <c r="D362" s="198">
        <v>1055</v>
      </c>
      <c r="E362" s="199">
        <v>1067</v>
      </c>
      <c r="F362" s="196">
        <v>573</v>
      </c>
      <c r="G362" s="200">
        <v>388</v>
      </c>
      <c r="H362" s="198">
        <v>2251</v>
      </c>
      <c r="I362" s="199">
        <v>3317</v>
      </c>
      <c r="J362" s="196">
        <v>324</v>
      </c>
      <c r="K362" s="197">
        <v>251</v>
      </c>
      <c r="L362" s="198">
        <v>645</v>
      </c>
      <c r="M362" s="196">
        <v>930</v>
      </c>
      <c r="N362" s="201">
        <v>1852</v>
      </c>
      <c r="O362" s="204">
        <v>1866</v>
      </c>
      <c r="P362" s="196">
        <v>943</v>
      </c>
      <c r="Q362" s="197">
        <v>899</v>
      </c>
      <c r="R362" s="198">
        <v>1485</v>
      </c>
      <c r="S362" s="199">
        <v>1354</v>
      </c>
      <c r="T362" s="196">
        <v>502</v>
      </c>
      <c r="U362" s="200">
        <v>246</v>
      </c>
      <c r="V362" s="198">
        <v>1630</v>
      </c>
      <c r="W362" s="205">
        <v>1336</v>
      </c>
      <c r="X362" s="196">
        <v>1323</v>
      </c>
      <c r="Y362" s="200">
        <v>455</v>
      </c>
      <c r="Z362" s="198">
        <v>3307</v>
      </c>
      <c r="AA362" s="196">
        <v>3064</v>
      </c>
      <c r="AB362" s="167">
        <f t="shared" si="455"/>
        <v>18283</v>
      </c>
      <c r="AC362" s="170">
        <f t="shared" si="456"/>
        <v>17426</v>
      </c>
      <c r="BI362" s="143" t="s">
        <v>36</v>
      </c>
      <c r="BJ362" s="126">
        <f t="shared" ref="BJ362:CK362" si="473">B362/B374</f>
        <v>5.5114120546304615E-2</v>
      </c>
      <c r="BK362" s="127">
        <f t="shared" si="473"/>
        <v>7.1733316352521656E-2</v>
      </c>
      <c r="BL362" s="128">
        <f t="shared" si="473"/>
        <v>6.2348560959754148E-2</v>
      </c>
      <c r="BM362" s="129">
        <f t="shared" si="473"/>
        <v>7.0746585333510151E-2</v>
      </c>
      <c r="BN362" s="126">
        <f t="shared" si="473"/>
        <v>7.2030169704588309E-2</v>
      </c>
      <c r="BO362" s="127">
        <f t="shared" si="473"/>
        <v>6.5818490245971167E-2</v>
      </c>
      <c r="BP362" s="128">
        <f t="shared" si="473"/>
        <v>7.9518157411332488E-2</v>
      </c>
      <c r="BQ362" s="129">
        <f t="shared" si="473"/>
        <v>8.4217742344995683E-2</v>
      </c>
      <c r="BR362" s="126">
        <f t="shared" si="473"/>
        <v>8.3483638237567631E-2</v>
      </c>
      <c r="BS362" s="127">
        <f t="shared" si="473"/>
        <v>4.9791707994445544E-2</v>
      </c>
      <c r="BT362" s="128">
        <f t="shared" si="473"/>
        <v>9.2090234151913197E-2</v>
      </c>
      <c r="BU362" s="126">
        <f t="shared" si="473"/>
        <v>6.1748887856052058E-2</v>
      </c>
      <c r="BV362" s="130">
        <f t="shared" si="473"/>
        <v>8.2143173955468815E-2</v>
      </c>
      <c r="BW362" s="131">
        <f t="shared" si="473"/>
        <v>6.4580881843981447E-2</v>
      </c>
      <c r="BX362" s="126">
        <f t="shared" si="473"/>
        <v>7.1433982274070149E-2</v>
      </c>
      <c r="BY362" s="127">
        <f t="shared" si="473"/>
        <v>6.6258844339622647E-2</v>
      </c>
      <c r="BZ362" s="128">
        <f t="shared" si="473"/>
        <v>7.2417828928118599E-2</v>
      </c>
      <c r="CA362" s="129">
        <f t="shared" si="473"/>
        <v>7.0867790222966603E-2</v>
      </c>
      <c r="CB362" s="126">
        <f t="shared" si="473"/>
        <v>9.6612779060816015E-2</v>
      </c>
      <c r="CC362" s="127">
        <f t="shared" si="473"/>
        <v>4.5504994450610431E-2</v>
      </c>
      <c r="CD362" s="128">
        <f t="shared" si="473"/>
        <v>8.2569272073349881E-2</v>
      </c>
      <c r="CE362" s="129">
        <f t="shared" si="473"/>
        <v>6.3929562637572976E-2</v>
      </c>
      <c r="CF362" s="126">
        <f t="shared" si="473"/>
        <v>7.5059571088165217E-2</v>
      </c>
      <c r="CG362" s="127">
        <f t="shared" si="473"/>
        <v>4.9381376166702844E-2</v>
      </c>
      <c r="CH362" s="128">
        <f t="shared" si="473"/>
        <v>7.3675533573942881E-2</v>
      </c>
      <c r="CI362" s="126">
        <f t="shared" si="473"/>
        <v>7.3271635937537369E-2</v>
      </c>
      <c r="CJ362" s="132">
        <f t="shared" si="473"/>
        <v>7.2785540825669806E-2</v>
      </c>
      <c r="CK362" s="133">
        <f t="shared" si="473"/>
        <v>6.9488308291064532E-2</v>
      </c>
    </row>
    <row r="363" spans="1:89" x14ac:dyDescent="0.2">
      <c r="A363" s="134" t="s">
        <v>37</v>
      </c>
      <c r="B363" s="206">
        <v>2710</v>
      </c>
      <c r="C363" s="190">
        <v>2672</v>
      </c>
      <c r="D363" s="191">
        <v>1186</v>
      </c>
      <c r="E363" s="192">
        <v>1237</v>
      </c>
      <c r="F363" s="189">
        <v>632</v>
      </c>
      <c r="G363" s="193">
        <v>433</v>
      </c>
      <c r="H363" s="191">
        <v>2177</v>
      </c>
      <c r="I363" s="192">
        <v>3287</v>
      </c>
      <c r="J363" s="189">
        <v>408</v>
      </c>
      <c r="K363" s="190">
        <v>288</v>
      </c>
      <c r="L363" s="191">
        <v>850</v>
      </c>
      <c r="M363" s="189">
        <v>926</v>
      </c>
      <c r="N363" s="194">
        <v>1872</v>
      </c>
      <c r="O363" s="207">
        <v>1825</v>
      </c>
      <c r="P363" s="189">
        <v>944</v>
      </c>
      <c r="Q363" s="190">
        <v>981</v>
      </c>
      <c r="R363" s="191">
        <v>1488</v>
      </c>
      <c r="S363" s="192">
        <v>1632</v>
      </c>
      <c r="T363" s="189">
        <v>666</v>
      </c>
      <c r="U363" s="193">
        <v>240</v>
      </c>
      <c r="V363" s="191">
        <v>1928</v>
      </c>
      <c r="W363" s="208">
        <v>1291</v>
      </c>
      <c r="X363" s="189">
        <v>1703</v>
      </c>
      <c r="Y363" s="193">
        <v>493</v>
      </c>
      <c r="Z363" s="191">
        <v>3811</v>
      </c>
      <c r="AA363" s="189">
        <v>3233</v>
      </c>
      <c r="AB363" s="167">
        <f t="shared" si="455"/>
        <v>20375</v>
      </c>
      <c r="AC363" s="170">
        <f t="shared" si="456"/>
        <v>18538</v>
      </c>
      <c r="BI363" s="134" t="s">
        <v>37</v>
      </c>
      <c r="BJ363" s="126">
        <f t="shared" ref="BJ363:CK363" si="474">B363/B374</f>
        <v>6.2415071742785419E-2</v>
      </c>
      <c r="BK363" s="127">
        <f t="shared" si="474"/>
        <v>8.5073866530820177E-2</v>
      </c>
      <c r="BL363" s="128">
        <f t="shared" si="474"/>
        <v>7.0090420187932156E-2</v>
      </c>
      <c r="BM363" s="129">
        <f t="shared" si="474"/>
        <v>8.2018299960217478E-2</v>
      </c>
      <c r="BN363" s="126">
        <f t="shared" si="474"/>
        <v>7.9446888749214337E-2</v>
      </c>
      <c r="BO363" s="127">
        <f t="shared" si="474"/>
        <v>7.3452078032230708E-2</v>
      </c>
      <c r="BP363" s="128">
        <f t="shared" si="474"/>
        <v>7.6904055390702275E-2</v>
      </c>
      <c r="BQ363" s="129">
        <f t="shared" si="474"/>
        <v>8.3456050373229063E-2</v>
      </c>
      <c r="BR363" s="126">
        <f t="shared" si="474"/>
        <v>0.10512754444730739</v>
      </c>
      <c r="BS363" s="127">
        <f t="shared" si="474"/>
        <v>5.7131521523507242E-2</v>
      </c>
      <c r="BT363" s="128">
        <f t="shared" si="474"/>
        <v>0.12135922330097088</v>
      </c>
      <c r="BU363" s="126">
        <f t="shared" si="474"/>
        <v>6.1483301241617425E-2</v>
      </c>
      <c r="BV363" s="130">
        <f t="shared" si="474"/>
        <v>8.3030249268162867E-2</v>
      </c>
      <c r="BW363" s="131">
        <f t="shared" si="474"/>
        <v>6.3161902125008648E-2</v>
      </c>
      <c r="BX363" s="126">
        <f t="shared" si="474"/>
        <v>7.1509734111052187E-2</v>
      </c>
      <c r="BY363" s="127">
        <f t="shared" si="474"/>
        <v>7.2302476415094338E-2</v>
      </c>
      <c r="BZ363" s="128">
        <f t="shared" si="474"/>
        <v>7.2564127572417828E-2</v>
      </c>
      <c r="CA363" s="129">
        <f t="shared" si="474"/>
        <v>8.541819323772637E-2</v>
      </c>
      <c r="CB363" s="126">
        <f t="shared" si="474"/>
        <v>0.12817551963048499</v>
      </c>
      <c r="CC363" s="127">
        <f t="shared" si="474"/>
        <v>4.4395116537180909E-2</v>
      </c>
      <c r="CD363" s="128">
        <f t="shared" si="474"/>
        <v>9.7664758624183168E-2</v>
      </c>
      <c r="CE363" s="129">
        <f t="shared" si="474"/>
        <v>6.1776246530768492E-2</v>
      </c>
      <c r="CF363" s="126">
        <f t="shared" si="474"/>
        <v>9.6618631567003288E-2</v>
      </c>
      <c r="CG363" s="127">
        <f t="shared" si="474"/>
        <v>5.350553505535055E-2</v>
      </c>
      <c r="CH363" s="128">
        <f t="shared" si="474"/>
        <v>8.4903978968943541E-2</v>
      </c>
      <c r="CI363" s="126">
        <f t="shared" si="474"/>
        <v>7.731305449936629E-2</v>
      </c>
      <c r="CJ363" s="132">
        <f t="shared" si="474"/>
        <v>8.1113897846251837E-2</v>
      </c>
      <c r="CK363" s="133">
        <f t="shared" si="474"/>
        <v>7.3922544422113753E-2</v>
      </c>
    </row>
    <row r="364" spans="1:89" x14ac:dyDescent="0.2">
      <c r="A364" s="143" t="s">
        <v>30</v>
      </c>
      <c r="B364" s="203">
        <v>2504</v>
      </c>
      <c r="C364" s="197">
        <v>3203</v>
      </c>
      <c r="D364" s="198">
        <v>1223</v>
      </c>
      <c r="E364" s="199">
        <v>1480</v>
      </c>
      <c r="F364" s="196">
        <v>653</v>
      </c>
      <c r="G364" s="200">
        <v>550</v>
      </c>
      <c r="H364" s="198">
        <v>2209</v>
      </c>
      <c r="I364" s="199">
        <v>3718</v>
      </c>
      <c r="J364" s="196">
        <v>408</v>
      </c>
      <c r="K364" s="197">
        <v>262</v>
      </c>
      <c r="L364" s="198">
        <v>737</v>
      </c>
      <c r="M364" s="196">
        <v>884</v>
      </c>
      <c r="N364" s="201">
        <v>1971</v>
      </c>
      <c r="O364" s="204">
        <v>2111</v>
      </c>
      <c r="P364" s="196">
        <v>1065</v>
      </c>
      <c r="Q364" s="197">
        <v>899</v>
      </c>
      <c r="R364" s="198">
        <v>1340</v>
      </c>
      <c r="S364" s="199">
        <v>1462</v>
      </c>
      <c r="T364" s="196">
        <v>504</v>
      </c>
      <c r="U364" s="200">
        <v>282</v>
      </c>
      <c r="V364" s="198">
        <v>1677</v>
      </c>
      <c r="W364" s="205">
        <v>1144</v>
      </c>
      <c r="X364" s="196">
        <v>1772</v>
      </c>
      <c r="Y364" s="200">
        <v>535</v>
      </c>
      <c r="Z364" s="198">
        <v>3916</v>
      </c>
      <c r="AA364" s="196">
        <v>3638</v>
      </c>
      <c r="AB364" s="167">
        <f t="shared" si="455"/>
        <v>19979</v>
      </c>
      <c r="AC364" s="170">
        <f t="shared" si="456"/>
        <v>20168</v>
      </c>
      <c r="BI364" s="143" t="s">
        <v>30</v>
      </c>
      <c r="BJ364" s="126">
        <f t="shared" ref="BJ364:CK364" si="475">B364/B374</f>
        <v>5.7670605034662245E-2</v>
      </c>
      <c r="BK364" s="127">
        <f t="shared" si="475"/>
        <v>0.10198038716250636</v>
      </c>
      <c r="BL364" s="128">
        <f t="shared" si="475"/>
        <v>7.2277052183677082E-2</v>
      </c>
      <c r="BM364" s="129">
        <f t="shared" si="475"/>
        <v>9.8130221456040306E-2</v>
      </c>
      <c r="BN364" s="126">
        <f t="shared" si="475"/>
        <v>8.2086737900691389E-2</v>
      </c>
      <c r="BO364" s="127">
        <f t="shared" si="475"/>
        <v>9.3299406276505514E-2</v>
      </c>
      <c r="BP364" s="128">
        <f t="shared" si="475"/>
        <v>7.803447788610994E-2</v>
      </c>
      <c r="BQ364" s="129">
        <f t="shared" si="475"/>
        <v>9.4399025034276135E-2</v>
      </c>
      <c r="BR364" s="126">
        <f t="shared" si="475"/>
        <v>0.10512754444730739</v>
      </c>
      <c r="BS364" s="127">
        <f t="shared" si="475"/>
        <v>5.1973814719301722E-2</v>
      </c>
      <c r="BT364" s="128">
        <f t="shared" si="475"/>
        <v>0.10522558537978298</v>
      </c>
      <c r="BU364" s="126">
        <f t="shared" si="475"/>
        <v>5.8694641790053778E-2</v>
      </c>
      <c r="BV364" s="130">
        <f t="shared" si="475"/>
        <v>8.7421272065998409E-2</v>
      </c>
      <c r="BW364" s="131">
        <f t="shared" si="475"/>
        <v>7.3060150896379877E-2</v>
      </c>
      <c r="BX364" s="126">
        <f t="shared" si="475"/>
        <v>8.0675706385879856E-2</v>
      </c>
      <c r="BY364" s="127">
        <f t="shared" si="475"/>
        <v>6.6258844339622647E-2</v>
      </c>
      <c r="BZ364" s="128">
        <f t="shared" si="475"/>
        <v>6.5346727786989176E-2</v>
      </c>
      <c r="CA364" s="129">
        <f t="shared" si="475"/>
        <v>7.6520464775463204E-2</v>
      </c>
      <c r="CB364" s="126">
        <f t="shared" si="475"/>
        <v>9.6997690531177835E-2</v>
      </c>
      <c r="CC364" s="127">
        <f t="shared" si="475"/>
        <v>5.2164261931187568E-2</v>
      </c>
      <c r="CD364" s="128">
        <f t="shared" si="475"/>
        <v>8.4950103844790029E-2</v>
      </c>
      <c r="CE364" s="129">
        <f t="shared" si="475"/>
        <v>5.474208058187386E-2</v>
      </c>
      <c r="CF364" s="126">
        <f t="shared" si="475"/>
        <v>0.10053330307500284</v>
      </c>
      <c r="CG364" s="127">
        <f t="shared" si="475"/>
        <v>5.8063815932276969E-2</v>
      </c>
      <c r="CH364" s="128">
        <f t="shared" si="475"/>
        <v>8.7243238426235353E-2</v>
      </c>
      <c r="CI364" s="126">
        <f t="shared" si="475"/>
        <v>8.6998110816175242E-2</v>
      </c>
      <c r="CJ364" s="132">
        <f t="shared" si="475"/>
        <v>7.9537401966638804E-2</v>
      </c>
      <c r="CK364" s="133">
        <f t="shared" si="475"/>
        <v>8.0422368966727276E-2</v>
      </c>
    </row>
    <row r="365" spans="1:89" x14ac:dyDescent="0.2">
      <c r="A365" s="134" t="s">
        <v>32</v>
      </c>
      <c r="B365" s="206">
        <v>2506</v>
      </c>
      <c r="C365" s="190">
        <v>2957</v>
      </c>
      <c r="D365" s="191">
        <v>916</v>
      </c>
      <c r="E365" s="192">
        <v>1315</v>
      </c>
      <c r="F365" s="189">
        <v>532</v>
      </c>
      <c r="G365" s="193">
        <v>549</v>
      </c>
      <c r="H365" s="191">
        <v>2001</v>
      </c>
      <c r="I365" s="192">
        <v>3351</v>
      </c>
      <c r="J365" s="189">
        <v>397</v>
      </c>
      <c r="K365" s="190">
        <v>243</v>
      </c>
      <c r="L365" s="191">
        <v>681</v>
      </c>
      <c r="M365" s="189">
        <v>766</v>
      </c>
      <c r="N365" s="194">
        <v>1752</v>
      </c>
      <c r="O365" s="207">
        <v>2029</v>
      </c>
      <c r="P365" s="189">
        <v>888</v>
      </c>
      <c r="Q365" s="190">
        <v>1141</v>
      </c>
      <c r="R365" s="191">
        <v>1309</v>
      </c>
      <c r="S365" s="192">
        <v>1730</v>
      </c>
      <c r="T365" s="189">
        <v>386</v>
      </c>
      <c r="U365" s="193">
        <v>262</v>
      </c>
      <c r="V365" s="191">
        <v>1619</v>
      </c>
      <c r="W365" s="208">
        <v>1245</v>
      </c>
      <c r="X365" s="189">
        <v>1463</v>
      </c>
      <c r="Y365" s="193">
        <v>570</v>
      </c>
      <c r="Z365" s="191">
        <v>3171</v>
      </c>
      <c r="AA365" s="189">
        <v>3874</v>
      </c>
      <c r="AB365" s="167">
        <f t="shared" si="455"/>
        <v>17621</v>
      </c>
      <c r="AC365" s="170">
        <f t="shared" si="456"/>
        <v>20032</v>
      </c>
      <c r="BI365" s="134" t="s">
        <v>32</v>
      </c>
      <c r="BJ365" s="126">
        <f t="shared" ref="BJ365:CK365" si="476">B365/B374</f>
        <v>5.7716667818236256E-2</v>
      </c>
      <c r="BK365" s="127">
        <f t="shared" si="476"/>
        <v>9.4147987773815583E-2</v>
      </c>
      <c r="BL365" s="128">
        <f t="shared" si="476"/>
        <v>5.4133916435198867E-2</v>
      </c>
      <c r="BM365" s="129">
        <f t="shared" si="476"/>
        <v>8.7190027847765542E-2</v>
      </c>
      <c r="BN365" s="126">
        <f t="shared" si="476"/>
        <v>6.6876178504085476E-2</v>
      </c>
      <c r="BO365" s="127">
        <f t="shared" si="476"/>
        <v>9.3129770992366412E-2</v>
      </c>
      <c r="BP365" s="128">
        <f t="shared" si="476"/>
        <v>7.0686731665960151E-2</v>
      </c>
      <c r="BQ365" s="129">
        <f t="shared" si="476"/>
        <v>8.5080993246331185E-2</v>
      </c>
      <c r="BR365" s="126">
        <f t="shared" si="476"/>
        <v>0.10229322339603195</v>
      </c>
      <c r="BS365" s="127">
        <f t="shared" si="476"/>
        <v>4.8204721285459232E-2</v>
      </c>
      <c r="BT365" s="128">
        <f t="shared" si="476"/>
        <v>9.7230154197601365E-2</v>
      </c>
      <c r="BU365" s="126">
        <f t="shared" si="476"/>
        <v>5.0859836664232119E-2</v>
      </c>
      <c r="BV365" s="130">
        <f t="shared" si="476"/>
        <v>7.7707797391998581E-2</v>
      </c>
      <c r="BW365" s="131">
        <f t="shared" si="476"/>
        <v>7.022219145843428E-2</v>
      </c>
      <c r="BX365" s="126">
        <f t="shared" si="476"/>
        <v>6.7267631240057565E-2</v>
      </c>
      <c r="BY365" s="127">
        <f t="shared" si="476"/>
        <v>8.4094929245283015E-2</v>
      </c>
      <c r="BZ365" s="128">
        <f t="shared" si="476"/>
        <v>6.3834975129230476E-2</v>
      </c>
      <c r="CA365" s="129">
        <f t="shared" si="476"/>
        <v>9.0547471998325135E-2</v>
      </c>
      <c r="CB365" s="126">
        <f t="shared" si="476"/>
        <v>7.4287913779830642E-2</v>
      </c>
      <c r="CC365" s="127">
        <f t="shared" si="476"/>
        <v>4.8464668886422493E-2</v>
      </c>
      <c r="CD365" s="128">
        <f t="shared" si="476"/>
        <v>8.2012056126842606E-2</v>
      </c>
      <c r="CE365" s="129">
        <f t="shared" si="476"/>
        <v>5.9575078954923914E-2</v>
      </c>
      <c r="CF365" s="126">
        <f t="shared" si="476"/>
        <v>8.3002382843526609E-2</v>
      </c>
      <c r="CG365" s="127">
        <f t="shared" si="476"/>
        <v>6.1862383329715651E-2</v>
      </c>
      <c r="CH365" s="128">
        <f t="shared" si="476"/>
        <v>7.0645635610212532E-2</v>
      </c>
      <c r="CI365" s="126">
        <f t="shared" si="476"/>
        <v>9.2641748571155272E-2</v>
      </c>
      <c r="CJ365" s="132">
        <f t="shared" si="476"/>
        <v>7.015008559257932E-2</v>
      </c>
      <c r="CK365" s="133">
        <f t="shared" si="476"/>
        <v>7.9880052317606157E-2</v>
      </c>
    </row>
    <row r="366" spans="1:89" x14ac:dyDescent="0.2">
      <c r="A366" s="143" t="s">
        <v>34</v>
      </c>
      <c r="B366" s="203">
        <v>2231</v>
      </c>
      <c r="C366" s="197">
        <v>2829</v>
      </c>
      <c r="D366" s="198">
        <v>760</v>
      </c>
      <c r="E366" s="199">
        <v>1226</v>
      </c>
      <c r="F366" s="196">
        <v>523</v>
      </c>
      <c r="G366" s="200">
        <v>405</v>
      </c>
      <c r="H366" s="198">
        <v>1683</v>
      </c>
      <c r="I366" s="199">
        <v>2935</v>
      </c>
      <c r="J366" s="196">
        <v>255</v>
      </c>
      <c r="K366" s="197">
        <v>141</v>
      </c>
      <c r="L366" s="198">
        <v>474</v>
      </c>
      <c r="M366" s="196">
        <v>625</v>
      </c>
      <c r="N366" s="201">
        <v>1411</v>
      </c>
      <c r="O366" s="204">
        <v>1590</v>
      </c>
      <c r="P366" s="196">
        <v>696</v>
      </c>
      <c r="Q366" s="197">
        <v>931</v>
      </c>
      <c r="R366" s="198">
        <v>959</v>
      </c>
      <c r="S366" s="199">
        <v>1393</v>
      </c>
      <c r="T366" s="196">
        <v>284</v>
      </c>
      <c r="U366" s="200">
        <v>222</v>
      </c>
      <c r="V366" s="198">
        <v>1585</v>
      </c>
      <c r="W366" s="205">
        <v>825</v>
      </c>
      <c r="X366" s="196">
        <v>1005</v>
      </c>
      <c r="Y366" s="200">
        <v>419</v>
      </c>
      <c r="Z366" s="198">
        <v>2456</v>
      </c>
      <c r="AA366" s="196">
        <v>2574</v>
      </c>
      <c r="AB366" s="167">
        <f t="shared" si="455"/>
        <v>14322</v>
      </c>
      <c r="AC366" s="170">
        <f t="shared" si="456"/>
        <v>16115</v>
      </c>
      <c r="BI366" s="143" t="s">
        <v>34</v>
      </c>
      <c r="BJ366" s="126">
        <f t="shared" ref="BJ366:CK366" si="477">B366/B374</f>
        <v>5.1383035076809691E-2</v>
      </c>
      <c r="BK366" s="127">
        <f t="shared" si="477"/>
        <v>9.0072592969943965E-2</v>
      </c>
      <c r="BL366" s="128">
        <f t="shared" si="477"/>
        <v>4.4914603155841851E-2</v>
      </c>
      <c r="BM366" s="129">
        <f t="shared" si="477"/>
        <v>8.1288953719665824E-2</v>
      </c>
      <c r="BN366" s="126">
        <f t="shared" si="477"/>
        <v>6.5744814582023886E-2</v>
      </c>
      <c r="BO366" s="127">
        <f t="shared" si="477"/>
        <v>6.8702290076335881E-2</v>
      </c>
      <c r="BP366" s="128">
        <f t="shared" si="477"/>
        <v>5.9453158117846544E-2</v>
      </c>
      <c r="BQ366" s="129">
        <f t="shared" si="477"/>
        <v>7.4518864571167423E-2</v>
      </c>
      <c r="BR366" s="126">
        <f t="shared" si="477"/>
        <v>6.5704715279567116E-2</v>
      </c>
      <c r="BS366" s="127">
        <f t="shared" si="477"/>
        <v>2.7970640745883752E-2</v>
      </c>
      <c r="BT366" s="128">
        <f t="shared" si="477"/>
        <v>6.7675613934894352E-2</v>
      </c>
      <c r="BU366" s="126">
        <f t="shared" si="477"/>
        <v>4.1497908505411324E-2</v>
      </c>
      <c r="BV366" s="130">
        <f t="shared" si="477"/>
        <v>6.2583163310565071E-2</v>
      </c>
      <c r="BW366" s="131">
        <f t="shared" si="477"/>
        <v>5.5028725686993837E-2</v>
      </c>
      <c r="BX366" s="126">
        <f t="shared" si="477"/>
        <v>5.2723278539504585E-2</v>
      </c>
      <c r="BY366" s="127">
        <f t="shared" si="477"/>
        <v>6.8617334905660382E-2</v>
      </c>
      <c r="BZ366" s="128">
        <f t="shared" si="477"/>
        <v>4.6766799960987031E-2</v>
      </c>
      <c r="CA366" s="129">
        <f t="shared" si="477"/>
        <v>7.2909033811368151E-2</v>
      </c>
      <c r="CB366" s="126">
        <f t="shared" si="477"/>
        <v>5.4657428791377985E-2</v>
      </c>
      <c r="CC366" s="127">
        <f t="shared" si="477"/>
        <v>4.1065482796892344E-2</v>
      </c>
      <c r="CD366" s="128">
        <f t="shared" si="477"/>
        <v>8.0289752292183783E-2</v>
      </c>
      <c r="CE366" s="129">
        <f t="shared" si="477"/>
        <v>3.9477461958082112E-2</v>
      </c>
      <c r="CF366" s="126">
        <f t="shared" si="477"/>
        <v>5.7018041529558604E-2</v>
      </c>
      <c r="CG366" s="127">
        <f t="shared" si="477"/>
        <v>4.5474278272194489E-2</v>
      </c>
      <c r="CH366" s="128">
        <f t="shared" si="477"/>
        <v>5.4716392639130244E-2</v>
      </c>
      <c r="CI366" s="126">
        <f t="shared" si="477"/>
        <v>6.155391348016357E-2</v>
      </c>
      <c r="CJ366" s="132">
        <f t="shared" si="477"/>
        <v>5.7016600979338347E-2</v>
      </c>
      <c r="CK366" s="133">
        <f t="shared" si="477"/>
        <v>6.426053529843366E-2</v>
      </c>
    </row>
    <row r="367" spans="1:89" x14ac:dyDescent="0.2">
      <c r="A367" s="134" t="s">
        <v>38</v>
      </c>
      <c r="B367" s="206">
        <v>1988</v>
      </c>
      <c r="C367" s="190">
        <v>1623</v>
      </c>
      <c r="D367" s="191">
        <v>577</v>
      </c>
      <c r="E367" s="192">
        <v>880</v>
      </c>
      <c r="F367" s="189">
        <v>303</v>
      </c>
      <c r="G367" s="193">
        <v>270</v>
      </c>
      <c r="H367" s="191">
        <v>1374</v>
      </c>
      <c r="I367" s="192">
        <v>2043</v>
      </c>
      <c r="J367" s="189">
        <v>197</v>
      </c>
      <c r="K367" s="190">
        <v>111</v>
      </c>
      <c r="L367" s="191">
        <v>373</v>
      </c>
      <c r="M367" s="189">
        <v>434</v>
      </c>
      <c r="N367" s="194">
        <v>1096</v>
      </c>
      <c r="O367" s="207">
        <v>1208</v>
      </c>
      <c r="P367" s="189">
        <v>483</v>
      </c>
      <c r="Q367" s="190">
        <v>896</v>
      </c>
      <c r="R367" s="191">
        <v>711</v>
      </c>
      <c r="S367" s="192">
        <v>1073</v>
      </c>
      <c r="T367" s="189">
        <v>182</v>
      </c>
      <c r="U367" s="193">
        <v>199</v>
      </c>
      <c r="V367" s="191">
        <v>1233</v>
      </c>
      <c r="W367" s="208">
        <v>802</v>
      </c>
      <c r="X367" s="189">
        <v>794</v>
      </c>
      <c r="Y367" s="193">
        <v>403</v>
      </c>
      <c r="Z367" s="191">
        <v>1977</v>
      </c>
      <c r="AA367" s="189">
        <v>2405</v>
      </c>
      <c r="AB367" s="167">
        <f t="shared" si="455"/>
        <v>11288</v>
      </c>
      <c r="AC367" s="170">
        <f t="shared" si="456"/>
        <v>12347</v>
      </c>
      <c r="BI367" s="134" t="s">
        <v>38</v>
      </c>
      <c r="BJ367" s="126">
        <f t="shared" ref="BJ367:CK367" si="478">B367/B374</f>
        <v>4.5786406872567312E-2</v>
      </c>
      <c r="BK367" s="127">
        <f t="shared" si="478"/>
        <v>5.1674732552215996E-2</v>
      </c>
      <c r="BL367" s="128">
        <f t="shared" si="478"/>
        <v>3.4099639501211511E-2</v>
      </c>
      <c r="BM367" s="129">
        <f t="shared" si="478"/>
        <v>5.8347699244132079E-2</v>
      </c>
      <c r="BN367" s="126">
        <f t="shared" si="478"/>
        <v>3.8089252042740412E-2</v>
      </c>
      <c r="BO367" s="127">
        <f t="shared" si="478"/>
        <v>4.5801526717557252E-2</v>
      </c>
      <c r="BP367" s="128">
        <f t="shared" si="478"/>
        <v>4.8537515896566338E-2</v>
      </c>
      <c r="BQ367" s="129">
        <f t="shared" si="478"/>
        <v>5.1871223277306658E-2</v>
      </c>
      <c r="BR367" s="126">
        <f t="shared" si="478"/>
        <v>5.0760113372842051E-2</v>
      </c>
      <c r="BS367" s="127">
        <f t="shared" si="478"/>
        <v>2.2019440587185083E-2</v>
      </c>
      <c r="BT367" s="128">
        <f t="shared" si="478"/>
        <v>5.3255282695602514E-2</v>
      </c>
      <c r="BU367" s="126">
        <f t="shared" si="478"/>
        <v>2.8816147666157626E-2</v>
      </c>
      <c r="BV367" s="130">
        <f t="shared" si="478"/>
        <v>4.8611727135633817E-2</v>
      </c>
      <c r="BW367" s="131">
        <f t="shared" si="478"/>
        <v>4.1807987817539971E-2</v>
      </c>
      <c r="BX367" s="126">
        <f t="shared" si="478"/>
        <v>3.658813726232861E-2</v>
      </c>
      <c r="BY367" s="127">
        <f t="shared" si="478"/>
        <v>6.6037735849056603E-2</v>
      </c>
      <c r="BZ367" s="128">
        <f t="shared" si="478"/>
        <v>3.4672778698917391E-2</v>
      </c>
      <c r="CA367" s="129">
        <f t="shared" si="478"/>
        <v>5.6160368470637496E-2</v>
      </c>
      <c r="CB367" s="126">
        <f t="shared" si="478"/>
        <v>3.5026943802925328E-2</v>
      </c>
      <c r="CC367" s="127">
        <f t="shared" si="478"/>
        <v>3.6810950795412502E-2</v>
      </c>
      <c r="CD367" s="128">
        <f t="shared" si="478"/>
        <v>6.2458842003951166E-2</v>
      </c>
      <c r="CE367" s="129">
        <f t="shared" si="478"/>
        <v>3.8376878170159827E-2</v>
      </c>
      <c r="CF367" s="126">
        <f t="shared" si="478"/>
        <v>4.5047089526835359E-2</v>
      </c>
      <c r="CG367" s="127">
        <f t="shared" si="478"/>
        <v>4.3737790319079664E-2</v>
      </c>
      <c r="CH367" s="128">
        <f t="shared" si="478"/>
        <v>4.404491378158E-2</v>
      </c>
      <c r="CI367" s="126">
        <f t="shared" si="478"/>
        <v>5.7512494918334649E-2</v>
      </c>
      <c r="CJ367" s="132">
        <f t="shared" si="478"/>
        <v>4.4938094669373783E-2</v>
      </c>
      <c r="CK367" s="133">
        <f t="shared" si="478"/>
        <v>4.9235174019842412E-2</v>
      </c>
    </row>
    <row r="368" spans="1:89" x14ac:dyDescent="0.2">
      <c r="A368" s="143" t="s">
        <v>39</v>
      </c>
      <c r="B368" s="203">
        <v>301</v>
      </c>
      <c r="C368" s="197">
        <v>1370</v>
      </c>
      <c r="D368" s="198">
        <v>85</v>
      </c>
      <c r="E368" s="199">
        <v>602</v>
      </c>
      <c r="F368" s="196">
        <v>72</v>
      </c>
      <c r="G368" s="200">
        <v>239</v>
      </c>
      <c r="H368" s="198">
        <v>392</v>
      </c>
      <c r="I368" s="199">
        <v>1724</v>
      </c>
      <c r="J368" s="196">
        <v>91</v>
      </c>
      <c r="K368" s="197">
        <v>85</v>
      </c>
      <c r="L368" s="198">
        <v>258</v>
      </c>
      <c r="M368" s="196">
        <v>250</v>
      </c>
      <c r="N368" s="201">
        <v>629</v>
      </c>
      <c r="O368" s="204">
        <v>779</v>
      </c>
      <c r="P368" s="196">
        <v>358</v>
      </c>
      <c r="Q368" s="197">
        <v>592</v>
      </c>
      <c r="R368" s="198">
        <v>470</v>
      </c>
      <c r="S368" s="199">
        <v>716</v>
      </c>
      <c r="T368" s="196">
        <v>164</v>
      </c>
      <c r="U368" s="200">
        <v>154</v>
      </c>
      <c r="V368" s="198">
        <v>1198</v>
      </c>
      <c r="W368" s="205">
        <v>525</v>
      </c>
      <c r="X368" s="196">
        <v>541</v>
      </c>
      <c r="Y368" s="200">
        <v>360</v>
      </c>
      <c r="Z368" s="198">
        <v>1367</v>
      </c>
      <c r="AA368" s="196">
        <v>1929</v>
      </c>
      <c r="AB368" s="167">
        <f t="shared" si="455"/>
        <v>5926</v>
      </c>
      <c r="AC368" s="170">
        <f t="shared" si="456"/>
        <v>9325</v>
      </c>
      <c r="BI368" s="143" t="s">
        <v>39</v>
      </c>
      <c r="BJ368" s="126">
        <f t="shared" ref="BJ368:CK368" si="479">B368/B374</f>
        <v>6.932448927888712E-3</v>
      </c>
      <c r="BK368" s="127">
        <f t="shared" si="479"/>
        <v>4.3619460010188488E-2</v>
      </c>
      <c r="BL368" s="128">
        <f t="shared" si="479"/>
        <v>5.0233437740086284E-3</v>
      </c>
      <c r="BM368" s="129">
        <f t="shared" si="479"/>
        <v>3.9915130619281265E-2</v>
      </c>
      <c r="BN368" s="126">
        <f t="shared" si="479"/>
        <v>9.050911376492771E-3</v>
      </c>
      <c r="BO368" s="127">
        <f t="shared" si="479"/>
        <v>4.0542832909245125E-2</v>
      </c>
      <c r="BP368" s="128">
        <f t="shared" si="479"/>
        <v>1.3847675568743818E-2</v>
      </c>
      <c r="BQ368" s="129">
        <f t="shared" si="479"/>
        <v>4.377189864418829E-2</v>
      </c>
      <c r="BR368" s="126">
        <f t="shared" si="479"/>
        <v>2.3447565060551404E-2</v>
      </c>
      <c r="BS368" s="127">
        <f t="shared" si="479"/>
        <v>1.6861733782979567E-2</v>
      </c>
      <c r="BT368" s="128">
        <f t="shared" si="479"/>
        <v>3.6836093660765276E-2</v>
      </c>
      <c r="BU368" s="126">
        <f t="shared" si="479"/>
        <v>1.6599163402164531E-2</v>
      </c>
      <c r="BV368" s="130">
        <f t="shared" si="479"/>
        <v>2.7898518584227802E-2</v>
      </c>
      <c r="BW368" s="131">
        <f t="shared" si="479"/>
        <v>2.6960614660483145E-2</v>
      </c>
      <c r="BX368" s="126">
        <f t="shared" si="479"/>
        <v>2.7119157639572761E-2</v>
      </c>
      <c r="BY368" s="127">
        <f t="shared" si="479"/>
        <v>4.363207547169811E-2</v>
      </c>
      <c r="BZ368" s="128">
        <f t="shared" si="479"/>
        <v>2.2920120940212622E-2</v>
      </c>
      <c r="CA368" s="129">
        <f t="shared" si="479"/>
        <v>3.747513869988485E-2</v>
      </c>
      <c r="CB368" s="126">
        <f t="shared" si="479"/>
        <v>3.1562740569668978E-2</v>
      </c>
      <c r="CC368" s="127">
        <f t="shared" si="479"/>
        <v>2.8486866444691086E-2</v>
      </c>
      <c r="CD368" s="128">
        <f t="shared" si="479"/>
        <v>6.0685882174155312E-2</v>
      </c>
      <c r="CE368" s="129">
        <f t="shared" si="479"/>
        <v>2.5122021246052253E-2</v>
      </c>
      <c r="CF368" s="126">
        <f t="shared" si="479"/>
        <v>3.0693293997503687E-2</v>
      </c>
      <c r="CG368" s="127">
        <f t="shared" si="479"/>
        <v>3.9070978945083566E-2</v>
      </c>
      <c r="CH368" s="128">
        <f t="shared" si="479"/>
        <v>3.0454930267789511E-2</v>
      </c>
      <c r="CI368" s="126">
        <f t="shared" si="479"/>
        <v>4.6129564531171535E-2</v>
      </c>
      <c r="CJ368" s="132">
        <f t="shared" si="479"/>
        <v>2.3591703491381025E-2</v>
      </c>
      <c r="CK368" s="133">
        <f t="shared" si="479"/>
        <v>3.7184579066577343E-2</v>
      </c>
    </row>
    <row r="369" spans="1:89" x14ac:dyDescent="0.2">
      <c r="A369" s="134" t="s">
        <v>40</v>
      </c>
      <c r="B369" s="206">
        <v>0</v>
      </c>
      <c r="C369" s="190">
        <v>870</v>
      </c>
      <c r="D369" s="191">
        <v>5</v>
      </c>
      <c r="E369" s="192">
        <v>326</v>
      </c>
      <c r="F369" s="189">
        <v>3</v>
      </c>
      <c r="G369" s="193">
        <v>103</v>
      </c>
      <c r="H369" s="191">
        <v>21</v>
      </c>
      <c r="I369" s="192">
        <v>680</v>
      </c>
      <c r="J369" s="189">
        <v>39</v>
      </c>
      <c r="K369" s="190">
        <v>29</v>
      </c>
      <c r="L369" s="191">
        <v>32</v>
      </c>
      <c r="M369" s="189">
        <v>49</v>
      </c>
      <c r="N369" s="194">
        <v>144</v>
      </c>
      <c r="O369" s="207">
        <v>148</v>
      </c>
      <c r="P369" s="189">
        <v>53</v>
      </c>
      <c r="Q369" s="190">
        <v>61</v>
      </c>
      <c r="R369" s="191">
        <v>72</v>
      </c>
      <c r="S369" s="192">
        <v>53</v>
      </c>
      <c r="T369" s="189">
        <v>9</v>
      </c>
      <c r="U369" s="193">
        <v>7</v>
      </c>
      <c r="V369" s="191">
        <v>107</v>
      </c>
      <c r="W369" s="208">
        <v>18</v>
      </c>
      <c r="X369" s="189">
        <v>30</v>
      </c>
      <c r="Y369" s="193">
        <v>6</v>
      </c>
      <c r="Z369" s="191">
        <v>0</v>
      </c>
      <c r="AA369" s="189">
        <v>0</v>
      </c>
      <c r="AB369" s="167">
        <f t="shared" si="455"/>
        <v>515</v>
      </c>
      <c r="AC369" s="170">
        <f t="shared" si="456"/>
        <v>2350</v>
      </c>
      <c r="BI369" s="134" t="s">
        <v>40</v>
      </c>
      <c r="BJ369" s="126">
        <f t="shared" ref="BJ369:CK369" si="480">B369/B374</f>
        <v>0</v>
      </c>
      <c r="BK369" s="127">
        <f t="shared" si="480"/>
        <v>2.7699949057564951E-2</v>
      </c>
      <c r="BL369" s="128">
        <f t="shared" si="480"/>
        <v>2.9549081023580166E-4</v>
      </c>
      <c r="BM369" s="129">
        <f t="shared" si="480"/>
        <v>2.1615170401803475E-2</v>
      </c>
      <c r="BN369" s="126">
        <f t="shared" si="480"/>
        <v>3.7712130735386551E-4</v>
      </c>
      <c r="BO369" s="127">
        <f t="shared" si="480"/>
        <v>1.7472434266327396E-2</v>
      </c>
      <c r="BP369" s="128">
        <f t="shared" si="480"/>
        <v>7.4183976261127599E-4</v>
      </c>
      <c r="BQ369" s="129">
        <f t="shared" si="480"/>
        <v>1.7265018026709999E-2</v>
      </c>
      <c r="BR369" s="126">
        <f t="shared" si="480"/>
        <v>1.0048956454522031E-2</v>
      </c>
      <c r="BS369" s="127">
        <f t="shared" si="480"/>
        <v>5.7528268200753817E-3</v>
      </c>
      <c r="BT369" s="128">
        <f t="shared" si="480"/>
        <v>4.5688178183894918E-3</v>
      </c>
      <c r="BU369" s="126">
        <f t="shared" si="480"/>
        <v>3.2534360268242479E-3</v>
      </c>
      <c r="BV369" s="130">
        <f t="shared" si="480"/>
        <v>6.386942251397144E-3</v>
      </c>
      <c r="BW369" s="131">
        <f t="shared" si="480"/>
        <v>5.122170692877414E-3</v>
      </c>
      <c r="BX369" s="126">
        <f t="shared" si="480"/>
        <v>4.0148473600484808E-3</v>
      </c>
      <c r="BY369" s="127">
        <f t="shared" si="480"/>
        <v>4.4958726415094338E-3</v>
      </c>
      <c r="BZ369" s="128">
        <f t="shared" si="480"/>
        <v>3.5111674631815078E-3</v>
      </c>
      <c r="CA369" s="129">
        <f t="shared" si="480"/>
        <v>2.7739976970585158E-3</v>
      </c>
      <c r="CB369" s="126">
        <f t="shared" si="480"/>
        <v>1.7321016166281756E-3</v>
      </c>
      <c r="CC369" s="127">
        <f t="shared" si="480"/>
        <v>1.2948575656677765E-3</v>
      </c>
      <c r="CD369" s="128">
        <f t="shared" si="480"/>
        <v>5.4201914796616181E-3</v>
      </c>
      <c r="CE369" s="129">
        <f t="shared" si="480"/>
        <v>8.6132644272179156E-4</v>
      </c>
      <c r="CF369" s="126">
        <f t="shared" si="480"/>
        <v>1.7020310904345853E-3</v>
      </c>
      <c r="CG369" s="127">
        <f t="shared" si="480"/>
        <v>6.5118298241805949E-4</v>
      </c>
      <c r="CH369" s="128">
        <f t="shared" si="480"/>
        <v>0</v>
      </c>
      <c r="CI369" s="126">
        <f t="shared" si="480"/>
        <v>0</v>
      </c>
      <c r="CJ369" s="132">
        <f t="shared" si="480"/>
        <v>2.0502408535371633E-3</v>
      </c>
      <c r="CK369" s="133">
        <f t="shared" si="480"/>
        <v>9.370912687019492E-3</v>
      </c>
    </row>
    <row r="370" spans="1:89" x14ac:dyDescent="0.2">
      <c r="A370" s="143" t="s">
        <v>41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67">
        <f t="shared" si="455"/>
        <v>0</v>
      </c>
      <c r="AC370" s="170">
        <f>C370+E370+G370+I370+K370+M370+O370+Q370+S370+U370+W370+Y370+AA370</f>
        <v>0</v>
      </c>
      <c r="BI370" s="143" t="s">
        <v>41</v>
      </c>
      <c r="BJ370" s="126">
        <f t="shared" ref="BJ370:CK370" si="481">B370/B374</f>
        <v>0</v>
      </c>
      <c r="BK370" s="127">
        <f t="shared" si="481"/>
        <v>0</v>
      </c>
      <c r="BL370" s="128">
        <f t="shared" si="481"/>
        <v>0</v>
      </c>
      <c r="BM370" s="129">
        <f t="shared" si="481"/>
        <v>0</v>
      </c>
      <c r="BN370" s="126">
        <f t="shared" si="481"/>
        <v>0</v>
      </c>
      <c r="BO370" s="127">
        <f t="shared" si="481"/>
        <v>0</v>
      </c>
      <c r="BP370" s="128">
        <f t="shared" si="481"/>
        <v>0</v>
      </c>
      <c r="BQ370" s="129">
        <f t="shared" si="481"/>
        <v>0</v>
      </c>
      <c r="BR370" s="126">
        <f t="shared" si="481"/>
        <v>0</v>
      </c>
      <c r="BS370" s="127">
        <f t="shared" si="481"/>
        <v>0</v>
      </c>
      <c r="BT370" s="128">
        <f t="shared" si="481"/>
        <v>0</v>
      </c>
      <c r="BU370" s="126">
        <f t="shared" si="481"/>
        <v>0</v>
      </c>
      <c r="BV370" s="130">
        <f t="shared" si="481"/>
        <v>0</v>
      </c>
      <c r="BW370" s="131">
        <f t="shared" si="481"/>
        <v>0</v>
      </c>
      <c r="BX370" s="126">
        <f t="shared" si="481"/>
        <v>0</v>
      </c>
      <c r="BY370" s="127">
        <f t="shared" si="481"/>
        <v>0</v>
      </c>
      <c r="BZ370" s="128">
        <f t="shared" si="481"/>
        <v>0</v>
      </c>
      <c r="CA370" s="129">
        <f t="shared" si="481"/>
        <v>0</v>
      </c>
      <c r="CB370" s="126">
        <f t="shared" si="481"/>
        <v>0</v>
      </c>
      <c r="CC370" s="127">
        <f t="shared" si="481"/>
        <v>0</v>
      </c>
      <c r="CD370" s="128">
        <f t="shared" si="481"/>
        <v>0</v>
      </c>
      <c r="CE370" s="129">
        <f t="shared" si="481"/>
        <v>0</v>
      </c>
      <c r="CF370" s="126">
        <f t="shared" si="481"/>
        <v>0</v>
      </c>
      <c r="CG370" s="127">
        <f t="shared" si="481"/>
        <v>0</v>
      </c>
      <c r="CH370" s="128">
        <f t="shared" si="481"/>
        <v>0</v>
      </c>
      <c r="CI370" s="126">
        <f t="shared" si="481"/>
        <v>0</v>
      </c>
      <c r="CJ370" s="132">
        <f t="shared" si="481"/>
        <v>0</v>
      </c>
      <c r="CK370" s="133">
        <f t="shared" si="481"/>
        <v>0</v>
      </c>
    </row>
    <row r="371" spans="1:89" x14ac:dyDescent="0.2">
      <c r="A371" s="134" t="s">
        <v>42</v>
      </c>
      <c r="B371" s="58"/>
      <c r="C371" s="59"/>
      <c r="D371" s="136"/>
      <c r="E371" s="137"/>
      <c r="F371" s="135"/>
      <c r="G371" s="138"/>
      <c r="H371" s="136"/>
      <c r="I371" s="137"/>
      <c r="J371" s="135"/>
      <c r="K371" s="138"/>
      <c r="L371" s="136"/>
      <c r="M371" s="135"/>
      <c r="N371" s="139"/>
      <c r="O371" s="140"/>
      <c r="P371" s="135"/>
      <c r="Q371" s="138"/>
      <c r="R371" s="136"/>
      <c r="S371" s="137"/>
      <c r="T371" s="135"/>
      <c r="U371" s="138"/>
      <c r="V371" s="136"/>
      <c r="W371" s="137"/>
      <c r="X371" s="135"/>
      <c r="Y371" s="138"/>
      <c r="Z371" s="141"/>
      <c r="AA371" s="142"/>
      <c r="AB371" s="167">
        <f t="shared" si="455"/>
        <v>0</v>
      </c>
      <c r="AC371" s="170"/>
      <c r="BI371" s="134" t="s">
        <v>42</v>
      </c>
      <c r="BJ371" s="126">
        <f t="shared" ref="BJ371:CK371" si="482">B371/B374</f>
        <v>0</v>
      </c>
      <c r="BK371" s="127">
        <f t="shared" si="482"/>
        <v>0</v>
      </c>
      <c r="BL371" s="128">
        <f t="shared" si="482"/>
        <v>0</v>
      </c>
      <c r="BM371" s="129">
        <f t="shared" si="482"/>
        <v>0</v>
      </c>
      <c r="BN371" s="126">
        <f t="shared" si="482"/>
        <v>0</v>
      </c>
      <c r="BO371" s="127">
        <f t="shared" si="482"/>
        <v>0</v>
      </c>
      <c r="BP371" s="128">
        <f t="shared" si="482"/>
        <v>0</v>
      </c>
      <c r="BQ371" s="129">
        <f t="shared" si="482"/>
        <v>0</v>
      </c>
      <c r="BR371" s="126">
        <f t="shared" si="482"/>
        <v>0</v>
      </c>
      <c r="BS371" s="127">
        <f t="shared" si="482"/>
        <v>0</v>
      </c>
      <c r="BT371" s="128">
        <f t="shared" si="482"/>
        <v>0</v>
      </c>
      <c r="BU371" s="126">
        <f t="shared" si="482"/>
        <v>0</v>
      </c>
      <c r="BV371" s="130">
        <f t="shared" si="482"/>
        <v>0</v>
      </c>
      <c r="BW371" s="131">
        <f t="shared" si="482"/>
        <v>0</v>
      </c>
      <c r="BX371" s="126">
        <f t="shared" si="482"/>
        <v>0</v>
      </c>
      <c r="BY371" s="127">
        <f t="shared" si="482"/>
        <v>0</v>
      </c>
      <c r="BZ371" s="128">
        <f t="shared" si="482"/>
        <v>0</v>
      </c>
      <c r="CA371" s="129">
        <f t="shared" si="482"/>
        <v>0</v>
      </c>
      <c r="CB371" s="126">
        <f t="shared" si="482"/>
        <v>0</v>
      </c>
      <c r="CC371" s="127">
        <f t="shared" si="482"/>
        <v>0</v>
      </c>
      <c r="CD371" s="128">
        <f t="shared" si="482"/>
        <v>0</v>
      </c>
      <c r="CE371" s="129">
        <f t="shared" si="482"/>
        <v>0</v>
      </c>
      <c r="CF371" s="126">
        <f t="shared" si="482"/>
        <v>0</v>
      </c>
      <c r="CG371" s="127">
        <f t="shared" si="482"/>
        <v>0</v>
      </c>
      <c r="CH371" s="128">
        <f t="shared" si="482"/>
        <v>0</v>
      </c>
      <c r="CI371" s="126">
        <f t="shared" si="482"/>
        <v>0</v>
      </c>
      <c r="CJ371" s="132">
        <f t="shared" si="482"/>
        <v>0</v>
      </c>
      <c r="CK371" s="133">
        <f t="shared" si="482"/>
        <v>0</v>
      </c>
    </row>
    <row r="372" spans="1:89" x14ac:dyDescent="0.2">
      <c r="A372" s="143" t="s">
        <v>43</v>
      </c>
      <c r="B372" s="56"/>
      <c r="C372" s="57"/>
      <c r="D372" s="149"/>
      <c r="E372" s="146"/>
      <c r="F372" s="147"/>
      <c r="G372" s="148"/>
      <c r="H372" s="149"/>
      <c r="I372" s="146"/>
      <c r="J372" s="147"/>
      <c r="K372" s="148"/>
      <c r="L372" s="149"/>
      <c r="M372" s="147"/>
      <c r="N372" s="151"/>
      <c r="O372" s="150"/>
      <c r="P372" s="147"/>
      <c r="Q372" s="148"/>
      <c r="R372" s="149"/>
      <c r="S372" s="146"/>
      <c r="T372" s="147"/>
      <c r="U372" s="148"/>
      <c r="V372" s="149"/>
      <c r="W372" s="146"/>
      <c r="X372" s="147"/>
      <c r="Y372" s="148"/>
      <c r="Z372" s="145"/>
      <c r="AA372" s="144"/>
      <c r="AB372" s="167">
        <f t="shared" si="455"/>
        <v>0</v>
      </c>
      <c r="AC372" s="170"/>
      <c r="BI372" s="143" t="s">
        <v>43</v>
      </c>
      <c r="BJ372" s="126">
        <f t="shared" ref="BJ372:CK372" si="483">B372/B374</f>
        <v>0</v>
      </c>
      <c r="BK372" s="127">
        <f t="shared" si="483"/>
        <v>0</v>
      </c>
      <c r="BL372" s="128">
        <f t="shared" si="483"/>
        <v>0</v>
      </c>
      <c r="BM372" s="129">
        <f t="shared" si="483"/>
        <v>0</v>
      </c>
      <c r="BN372" s="126">
        <f t="shared" si="483"/>
        <v>0</v>
      </c>
      <c r="BO372" s="127">
        <f t="shared" si="483"/>
        <v>0</v>
      </c>
      <c r="BP372" s="128">
        <f t="shared" si="483"/>
        <v>0</v>
      </c>
      <c r="BQ372" s="129">
        <f t="shared" si="483"/>
        <v>0</v>
      </c>
      <c r="BR372" s="126">
        <f t="shared" si="483"/>
        <v>0</v>
      </c>
      <c r="BS372" s="127">
        <f t="shared" si="483"/>
        <v>0</v>
      </c>
      <c r="BT372" s="128">
        <f t="shared" si="483"/>
        <v>0</v>
      </c>
      <c r="BU372" s="126">
        <f t="shared" si="483"/>
        <v>0</v>
      </c>
      <c r="BV372" s="130">
        <f t="shared" si="483"/>
        <v>0</v>
      </c>
      <c r="BW372" s="131">
        <f t="shared" si="483"/>
        <v>0</v>
      </c>
      <c r="BX372" s="126">
        <f t="shared" si="483"/>
        <v>0</v>
      </c>
      <c r="BY372" s="127">
        <f t="shared" si="483"/>
        <v>0</v>
      </c>
      <c r="BZ372" s="128">
        <f t="shared" si="483"/>
        <v>0</v>
      </c>
      <c r="CA372" s="129">
        <f t="shared" si="483"/>
        <v>0</v>
      </c>
      <c r="CB372" s="126">
        <f t="shared" si="483"/>
        <v>0</v>
      </c>
      <c r="CC372" s="127">
        <f t="shared" si="483"/>
        <v>0</v>
      </c>
      <c r="CD372" s="128">
        <f t="shared" si="483"/>
        <v>0</v>
      </c>
      <c r="CE372" s="129">
        <f t="shared" si="483"/>
        <v>0</v>
      </c>
      <c r="CF372" s="126">
        <f t="shared" si="483"/>
        <v>0</v>
      </c>
      <c r="CG372" s="127">
        <f t="shared" si="483"/>
        <v>0</v>
      </c>
      <c r="CH372" s="128">
        <f t="shared" si="483"/>
        <v>0</v>
      </c>
      <c r="CI372" s="126">
        <f t="shared" si="483"/>
        <v>0</v>
      </c>
      <c r="CJ372" s="132">
        <f t="shared" si="483"/>
        <v>0</v>
      </c>
      <c r="CK372" s="133">
        <f t="shared" si="483"/>
        <v>0</v>
      </c>
    </row>
    <row r="373" spans="1:89" ht="13.5" thickBot="1" x14ac:dyDescent="0.25">
      <c r="A373" s="134" t="s">
        <v>44</v>
      </c>
      <c r="B373" s="58"/>
      <c r="C373" s="59"/>
      <c r="D373" s="136"/>
      <c r="E373" s="137"/>
      <c r="F373" s="135"/>
      <c r="G373" s="138"/>
      <c r="H373" s="136"/>
      <c r="I373" s="137"/>
      <c r="J373" s="135"/>
      <c r="K373" s="138"/>
      <c r="L373" s="136"/>
      <c r="M373" s="135"/>
      <c r="N373" s="139"/>
      <c r="O373" s="140"/>
      <c r="P373" s="135"/>
      <c r="Q373" s="138"/>
      <c r="R373" s="136"/>
      <c r="S373" s="137"/>
      <c r="T373" s="135"/>
      <c r="U373" s="138"/>
      <c r="V373" s="136"/>
      <c r="W373" s="137"/>
      <c r="X373" s="135"/>
      <c r="Y373" s="138"/>
      <c r="Z373" s="141"/>
      <c r="AA373" s="142"/>
      <c r="AB373" s="167">
        <f>B373+D373+F373+H373+J373+L373+N373+P373+R373+T373+V373+X373+Z373</f>
        <v>0</v>
      </c>
      <c r="AC373" s="170"/>
      <c r="BI373" s="134" t="s">
        <v>44</v>
      </c>
      <c r="BJ373" s="126">
        <f t="shared" ref="BJ373:CK373" si="484">B373/B374</f>
        <v>0</v>
      </c>
      <c r="BK373" s="127">
        <f t="shared" si="484"/>
        <v>0</v>
      </c>
      <c r="BL373" s="128">
        <f t="shared" si="484"/>
        <v>0</v>
      </c>
      <c r="BM373" s="129">
        <f t="shared" si="484"/>
        <v>0</v>
      </c>
      <c r="BN373" s="126">
        <f t="shared" si="484"/>
        <v>0</v>
      </c>
      <c r="BO373" s="127">
        <f t="shared" si="484"/>
        <v>0</v>
      </c>
      <c r="BP373" s="128">
        <f t="shared" si="484"/>
        <v>0</v>
      </c>
      <c r="BQ373" s="129">
        <f t="shared" si="484"/>
        <v>0</v>
      </c>
      <c r="BR373" s="126">
        <f t="shared" si="484"/>
        <v>0</v>
      </c>
      <c r="BS373" s="127">
        <f t="shared" si="484"/>
        <v>0</v>
      </c>
      <c r="BT373" s="128">
        <f t="shared" si="484"/>
        <v>0</v>
      </c>
      <c r="BU373" s="126">
        <f t="shared" si="484"/>
        <v>0</v>
      </c>
      <c r="BV373" s="130">
        <f t="shared" si="484"/>
        <v>0</v>
      </c>
      <c r="BW373" s="131">
        <f t="shared" si="484"/>
        <v>0</v>
      </c>
      <c r="BX373" s="126">
        <f t="shared" si="484"/>
        <v>0</v>
      </c>
      <c r="BY373" s="127">
        <f t="shared" si="484"/>
        <v>0</v>
      </c>
      <c r="BZ373" s="128">
        <f t="shared" si="484"/>
        <v>0</v>
      </c>
      <c r="CA373" s="129">
        <f t="shared" si="484"/>
        <v>0</v>
      </c>
      <c r="CB373" s="126">
        <f t="shared" si="484"/>
        <v>0</v>
      </c>
      <c r="CC373" s="127">
        <f t="shared" si="484"/>
        <v>0</v>
      </c>
      <c r="CD373" s="128">
        <f t="shared" si="484"/>
        <v>0</v>
      </c>
      <c r="CE373" s="129">
        <f t="shared" si="484"/>
        <v>0</v>
      </c>
      <c r="CF373" s="126">
        <f t="shared" si="484"/>
        <v>0</v>
      </c>
      <c r="CG373" s="127">
        <f t="shared" si="484"/>
        <v>0</v>
      </c>
      <c r="CH373" s="128">
        <f t="shared" si="484"/>
        <v>0</v>
      </c>
      <c r="CI373" s="126">
        <f t="shared" si="484"/>
        <v>0</v>
      </c>
      <c r="CJ373" s="132">
        <f t="shared" si="484"/>
        <v>0</v>
      </c>
      <c r="CK373" s="133">
        <f t="shared" si="484"/>
        <v>0</v>
      </c>
    </row>
    <row r="374" spans="1:89" ht="14.25" thickTop="1" thickBot="1" x14ac:dyDescent="0.25">
      <c r="A374" s="299" t="s">
        <v>26</v>
      </c>
      <c r="B374" s="275">
        <f>SUM(B350:B373)</f>
        <v>43419</v>
      </c>
      <c r="C374" s="275">
        <f t="shared" ref="C374:AA374" si="485">SUM(C350:C373)</f>
        <v>31408</v>
      </c>
      <c r="D374" s="275">
        <f t="shared" si="485"/>
        <v>16921</v>
      </c>
      <c r="E374" s="275">
        <f t="shared" si="485"/>
        <v>15082</v>
      </c>
      <c r="F374" s="275">
        <f t="shared" si="485"/>
        <v>7955</v>
      </c>
      <c r="G374" s="275">
        <f t="shared" si="485"/>
        <v>5895</v>
      </c>
      <c r="H374" s="275">
        <f t="shared" si="485"/>
        <v>28308</v>
      </c>
      <c r="I374" s="275">
        <f t="shared" si="485"/>
        <v>39386</v>
      </c>
      <c r="J374" s="275">
        <f t="shared" si="485"/>
        <v>3881</v>
      </c>
      <c r="K374" s="275">
        <f t="shared" si="485"/>
        <v>5041</v>
      </c>
      <c r="L374" s="275">
        <f t="shared" si="485"/>
        <v>7004</v>
      </c>
      <c r="M374" s="275">
        <f t="shared" si="485"/>
        <v>15061</v>
      </c>
      <c r="N374" s="275">
        <f t="shared" si="485"/>
        <v>22546</v>
      </c>
      <c r="O374" s="275">
        <f t="shared" si="485"/>
        <v>28894</v>
      </c>
      <c r="P374" s="275">
        <f t="shared" si="485"/>
        <v>13201</v>
      </c>
      <c r="Q374" s="275">
        <f t="shared" si="485"/>
        <v>13568</v>
      </c>
      <c r="R374" s="275">
        <f t="shared" si="485"/>
        <v>20506</v>
      </c>
      <c r="S374" s="275">
        <f t="shared" si="485"/>
        <v>19106</v>
      </c>
      <c r="T374" s="275">
        <f t="shared" si="485"/>
        <v>5196</v>
      </c>
      <c r="U374" s="275">
        <f t="shared" si="485"/>
        <v>5406</v>
      </c>
      <c r="V374" s="275">
        <f t="shared" si="485"/>
        <v>19741</v>
      </c>
      <c r="W374" s="275">
        <f t="shared" si="485"/>
        <v>20898</v>
      </c>
      <c r="X374" s="275">
        <f t="shared" si="485"/>
        <v>17626</v>
      </c>
      <c r="Y374" s="275">
        <f t="shared" si="485"/>
        <v>9214</v>
      </c>
      <c r="Z374" s="275">
        <f t="shared" si="485"/>
        <v>44886</v>
      </c>
      <c r="AA374" s="275">
        <f t="shared" si="485"/>
        <v>41817</v>
      </c>
      <c r="AB374" s="171">
        <f>SUM(AB350:AB373)</f>
        <v>251190</v>
      </c>
      <c r="AC374" s="172">
        <f>SUM(AC350:AC373)</f>
        <v>250776</v>
      </c>
      <c r="BI374" s="299" t="s">
        <v>26</v>
      </c>
      <c r="BJ374" s="152">
        <f>SUM(BJ350:BJ373)</f>
        <v>1.0000000000000002</v>
      </c>
      <c r="BK374" s="153">
        <f t="shared" ref="BK374:CK374" si="486">SUM(BK350:BK373)</f>
        <v>0.99999999999999989</v>
      </c>
      <c r="BL374" s="152">
        <f t="shared" si="486"/>
        <v>1</v>
      </c>
      <c r="BM374" s="153">
        <f t="shared" si="486"/>
        <v>1</v>
      </c>
      <c r="BN374" s="152">
        <f t="shared" si="486"/>
        <v>1</v>
      </c>
      <c r="BO374" s="153">
        <f t="shared" si="486"/>
        <v>1.0000000000000002</v>
      </c>
      <c r="BP374" s="152">
        <f t="shared" si="486"/>
        <v>1</v>
      </c>
      <c r="BQ374" s="153">
        <f t="shared" si="486"/>
        <v>1.0000000000000002</v>
      </c>
      <c r="BR374" s="152">
        <f t="shared" si="486"/>
        <v>1.0000000000000002</v>
      </c>
      <c r="BS374" s="153">
        <f t="shared" si="486"/>
        <v>1</v>
      </c>
      <c r="BT374" s="152">
        <f t="shared" si="486"/>
        <v>0.99999999999999989</v>
      </c>
      <c r="BU374" s="153">
        <f t="shared" si="486"/>
        <v>0.99999999999999989</v>
      </c>
      <c r="BV374" s="152">
        <f t="shared" si="486"/>
        <v>0.99999999999999989</v>
      </c>
      <c r="BW374" s="153">
        <f t="shared" si="486"/>
        <v>1</v>
      </c>
      <c r="BX374" s="152">
        <f t="shared" si="486"/>
        <v>0.99999999999999989</v>
      </c>
      <c r="BY374" s="153">
        <f t="shared" si="486"/>
        <v>1</v>
      </c>
      <c r="BZ374" s="152">
        <f t="shared" si="486"/>
        <v>0.99999999999999989</v>
      </c>
      <c r="CA374" s="153">
        <f t="shared" si="486"/>
        <v>1</v>
      </c>
      <c r="CB374" s="152">
        <f t="shared" si="486"/>
        <v>1.0000000000000002</v>
      </c>
      <c r="CC374" s="153">
        <f t="shared" si="486"/>
        <v>1</v>
      </c>
      <c r="CD374" s="152">
        <f t="shared" si="486"/>
        <v>1</v>
      </c>
      <c r="CE374" s="153">
        <f t="shared" si="486"/>
        <v>0.99999999999999989</v>
      </c>
      <c r="CF374" s="152">
        <f t="shared" si="486"/>
        <v>0.99999999999999989</v>
      </c>
      <c r="CG374" s="153">
        <f t="shared" si="486"/>
        <v>1</v>
      </c>
      <c r="CH374" s="152">
        <f t="shared" si="486"/>
        <v>1</v>
      </c>
      <c r="CI374" s="153">
        <f t="shared" si="486"/>
        <v>1</v>
      </c>
      <c r="CJ374" s="152">
        <f t="shared" si="486"/>
        <v>0.99999999999999989</v>
      </c>
      <c r="CK374" s="153">
        <f t="shared" si="486"/>
        <v>1</v>
      </c>
    </row>
    <row r="375" spans="1:89" ht="13.5" thickTop="1" x14ac:dyDescent="0.2">
      <c r="A375" s="187"/>
    </row>
    <row r="377" spans="1:89" x14ac:dyDescent="0.2">
      <c r="A377" s="306">
        <f>+A346+1</f>
        <v>43478</v>
      </c>
      <c r="B377" s="306"/>
      <c r="C377" s="306"/>
      <c r="D377" s="306"/>
      <c r="BI377" s="311">
        <f>+BI346+1</f>
        <v>43478</v>
      </c>
      <c r="BJ377" s="311"/>
      <c r="BK377" s="311"/>
      <c r="BL377" s="311"/>
    </row>
    <row r="378" spans="1:89" ht="13.5" thickBot="1" x14ac:dyDescent="0.25">
      <c r="AE378" s="242" t="s">
        <v>1</v>
      </c>
    </row>
    <row r="379" spans="1:89" ht="14.25" thickTop="1" thickBot="1" x14ac:dyDescent="0.25">
      <c r="A379" s="302" t="s">
        <v>2</v>
      </c>
      <c r="B379" s="304" t="s">
        <v>3</v>
      </c>
      <c r="C379" s="305"/>
      <c r="D379" s="304" t="s">
        <v>4</v>
      </c>
      <c r="E379" s="305"/>
      <c r="F379" s="304" t="s">
        <v>5</v>
      </c>
      <c r="G379" s="305"/>
      <c r="H379" s="304" t="s">
        <v>6</v>
      </c>
      <c r="I379" s="305"/>
      <c r="J379" s="304" t="s">
        <v>7</v>
      </c>
      <c r="K379" s="305"/>
      <c r="L379" s="304" t="s">
        <v>8</v>
      </c>
      <c r="M379" s="305"/>
      <c r="N379" s="304" t="s">
        <v>9</v>
      </c>
      <c r="O379" s="305"/>
      <c r="P379" s="304" t="s">
        <v>10</v>
      </c>
      <c r="Q379" s="305"/>
      <c r="R379" s="304" t="s">
        <v>11</v>
      </c>
      <c r="S379" s="305"/>
      <c r="T379" s="304" t="s">
        <v>12</v>
      </c>
      <c r="U379" s="305"/>
      <c r="V379" s="304" t="s">
        <v>13</v>
      </c>
      <c r="W379" s="305"/>
      <c r="X379" s="304" t="s">
        <v>14</v>
      </c>
      <c r="Y379" s="305"/>
      <c r="Z379" s="307" t="s">
        <v>15</v>
      </c>
      <c r="AA379" s="308"/>
      <c r="AB379" s="309" t="s">
        <v>16</v>
      </c>
      <c r="AC379" s="310"/>
      <c r="AE379" s="302" t="s">
        <v>2</v>
      </c>
      <c r="AF379" s="304" t="s">
        <v>3</v>
      </c>
      <c r="AG379" s="305"/>
      <c r="AH379" s="304" t="s">
        <v>4</v>
      </c>
      <c r="AI379" s="305"/>
      <c r="AJ379" s="304" t="s">
        <v>5</v>
      </c>
      <c r="AK379" s="305"/>
      <c r="AL379" s="304" t="s">
        <v>6</v>
      </c>
      <c r="AM379" s="305"/>
      <c r="AN379" s="304" t="s">
        <v>7</v>
      </c>
      <c r="AO379" s="305"/>
      <c r="AP379" s="304" t="s">
        <v>8</v>
      </c>
      <c r="AQ379" s="305"/>
      <c r="AR379" s="304" t="s">
        <v>9</v>
      </c>
      <c r="AS379" s="305"/>
      <c r="AT379" s="304" t="s">
        <v>10</v>
      </c>
      <c r="AU379" s="305"/>
      <c r="AV379" s="304" t="s">
        <v>11</v>
      </c>
      <c r="AW379" s="305"/>
      <c r="AX379" s="304" t="s">
        <v>12</v>
      </c>
      <c r="AY379" s="305"/>
      <c r="AZ379" s="304" t="s">
        <v>13</v>
      </c>
      <c r="BA379" s="305"/>
      <c r="BB379" s="304" t="s">
        <v>14</v>
      </c>
      <c r="BC379" s="305"/>
      <c r="BD379" s="307" t="s">
        <v>15</v>
      </c>
      <c r="BE379" s="308"/>
      <c r="BF379" s="309" t="s">
        <v>16</v>
      </c>
      <c r="BG379" s="310"/>
      <c r="BI379" s="302" t="s">
        <v>2</v>
      </c>
      <c r="BJ379" s="304" t="s">
        <v>3</v>
      </c>
      <c r="BK379" s="305"/>
      <c r="BL379" s="304" t="s">
        <v>4</v>
      </c>
      <c r="BM379" s="305"/>
      <c r="BN379" s="304" t="s">
        <v>5</v>
      </c>
      <c r="BO379" s="305"/>
      <c r="BP379" s="304" t="s">
        <v>6</v>
      </c>
      <c r="BQ379" s="305"/>
      <c r="BR379" s="304" t="s">
        <v>7</v>
      </c>
      <c r="BS379" s="305"/>
      <c r="BT379" s="304" t="s">
        <v>8</v>
      </c>
      <c r="BU379" s="305"/>
      <c r="BV379" s="304" t="s">
        <v>9</v>
      </c>
      <c r="BW379" s="305"/>
      <c r="BX379" s="304" t="s">
        <v>10</v>
      </c>
      <c r="BY379" s="305"/>
      <c r="BZ379" s="304" t="s">
        <v>11</v>
      </c>
      <c r="CA379" s="305"/>
      <c r="CB379" s="304" t="s">
        <v>12</v>
      </c>
      <c r="CC379" s="305"/>
      <c r="CD379" s="304" t="s">
        <v>13</v>
      </c>
      <c r="CE379" s="305"/>
      <c r="CF379" s="304" t="s">
        <v>14</v>
      </c>
      <c r="CG379" s="305"/>
      <c r="CH379" s="307" t="s">
        <v>15</v>
      </c>
      <c r="CI379" s="308"/>
      <c r="CJ379" s="304" t="s">
        <v>16</v>
      </c>
      <c r="CK379" s="305"/>
    </row>
    <row r="380" spans="1:89" ht="15" thickTop="1" thickBot="1" x14ac:dyDescent="0.3">
      <c r="A380" s="303"/>
      <c r="B380" s="113" t="s">
        <v>17</v>
      </c>
      <c r="C380" s="114" t="s">
        <v>18</v>
      </c>
      <c r="D380" s="115" t="s">
        <v>17</v>
      </c>
      <c r="E380" s="116" t="s">
        <v>18</v>
      </c>
      <c r="F380" s="113" t="s">
        <v>17</v>
      </c>
      <c r="G380" s="114" t="s">
        <v>18</v>
      </c>
      <c r="H380" s="115" t="s">
        <v>17</v>
      </c>
      <c r="I380" s="116" t="s">
        <v>18</v>
      </c>
      <c r="J380" s="113" t="s">
        <v>17</v>
      </c>
      <c r="K380" s="114" t="s">
        <v>18</v>
      </c>
      <c r="L380" s="115" t="s">
        <v>17</v>
      </c>
      <c r="M380" s="113" t="s">
        <v>18</v>
      </c>
      <c r="N380" s="117" t="s">
        <v>17</v>
      </c>
      <c r="O380" s="118" t="s">
        <v>18</v>
      </c>
      <c r="P380" s="113" t="s">
        <v>17</v>
      </c>
      <c r="Q380" s="114" t="s">
        <v>18</v>
      </c>
      <c r="R380" s="115" t="s">
        <v>17</v>
      </c>
      <c r="S380" s="116" t="s">
        <v>18</v>
      </c>
      <c r="T380" s="113" t="s">
        <v>17</v>
      </c>
      <c r="U380" s="114" t="s">
        <v>18</v>
      </c>
      <c r="V380" s="115" t="s">
        <v>17</v>
      </c>
      <c r="W380" s="116" t="s">
        <v>18</v>
      </c>
      <c r="X380" s="113" t="s">
        <v>17</v>
      </c>
      <c r="Y380" s="114" t="s">
        <v>18</v>
      </c>
      <c r="Z380" s="26" t="s">
        <v>17</v>
      </c>
      <c r="AA380" s="119" t="s">
        <v>18</v>
      </c>
      <c r="AB380" s="173" t="s">
        <v>17</v>
      </c>
      <c r="AC380" s="174" t="s">
        <v>18</v>
      </c>
      <c r="AE380" s="303"/>
      <c r="AF380" s="113" t="s">
        <v>17</v>
      </c>
      <c r="AG380" s="114" t="s">
        <v>18</v>
      </c>
      <c r="AH380" s="115" t="s">
        <v>17</v>
      </c>
      <c r="AI380" s="116" t="s">
        <v>18</v>
      </c>
      <c r="AJ380" s="113" t="s">
        <v>17</v>
      </c>
      <c r="AK380" s="114" t="s">
        <v>18</v>
      </c>
      <c r="AL380" s="115" t="s">
        <v>17</v>
      </c>
      <c r="AM380" s="116" t="s">
        <v>18</v>
      </c>
      <c r="AN380" s="113" t="s">
        <v>17</v>
      </c>
      <c r="AO380" s="114" t="s">
        <v>18</v>
      </c>
      <c r="AP380" s="115" t="s">
        <v>17</v>
      </c>
      <c r="AQ380" s="113" t="s">
        <v>18</v>
      </c>
      <c r="AR380" s="117" t="s">
        <v>17</v>
      </c>
      <c r="AS380" s="118" t="s">
        <v>18</v>
      </c>
      <c r="AT380" s="113" t="s">
        <v>17</v>
      </c>
      <c r="AU380" s="114" t="s">
        <v>18</v>
      </c>
      <c r="AV380" s="115" t="s">
        <v>17</v>
      </c>
      <c r="AW380" s="116" t="s">
        <v>18</v>
      </c>
      <c r="AX380" s="113" t="s">
        <v>17</v>
      </c>
      <c r="AY380" s="114" t="s">
        <v>18</v>
      </c>
      <c r="AZ380" s="115" t="s">
        <v>17</v>
      </c>
      <c r="BA380" s="116" t="s">
        <v>18</v>
      </c>
      <c r="BB380" s="113" t="s">
        <v>17</v>
      </c>
      <c r="BC380" s="114" t="s">
        <v>18</v>
      </c>
      <c r="BD380" s="26" t="s">
        <v>17</v>
      </c>
      <c r="BE380" s="119" t="s">
        <v>18</v>
      </c>
      <c r="BF380" s="173" t="s">
        <v>17</v>
      </c>
      <c r="BG380" s="174" t="s">
        <v>18</v>
      </c>
      <c r="BI380" s="303"/>
      <c r="BJ380" s="113" t="s">
        <v>17</v>
      </c>
      <c r="BK380" s="114" t="s">
        <v>18</v>
      </c>
      <c r="BL380" s="115" t="s">
        <v>17</v>
      </c>
      <c r="BM380" s="116" t="s">
        <v>18</v>
      </c>
      <c r="BN380" s="113" t="s">
        <v>17</v>
      </c>
      <c r="BO380" s="114" t="s">
        <v>18</v>
      </c>
      <c r="BP380" s="115" t="s">
        <v>17</v>
      </c>
      <c r="BQ380" s="116" t="s">
        <v>18</v>
      </c>
      <c r="BR380" s="113" t="s">
        <v>17</v>
      </c>
      <c r="BS380" s="114" t="s">
        <v>18</v>
      </c>
      <c r="BT380" s="115" t="s">
        <v>17</v>
      </c>
      <c r="BU380" s="113" t="s">
        <v>18</v>
      </c>
      <c r="BV380" s="117" t="s">
        <v>17</v>
      </c>
      <c r="BW380" s="118" t="s">
        <v>18</v>
      </c>
      <c r="BX380" s="113" t="s">
        <v>17</v>
      </c>
      <c r="BY380" s="114" t="s">
        <v>18</v>
      </c>
      <c r="BZ380" s="115" t="s">
        <v>17</v>
      </c>
      <c r="CA380" s="116" t="s">
        <v>18</v>
      </c>
      <c r="CB380" s="113" t="s">
        <v>17</v>
      </c>
      <c r="CC380" s="114" t="s">
        <v>18</v>
      </c>
      <c r="CD380" s="115" t="s">
        <v>17</v>
      </c>
      <c r="CE380" s="116" t="s">
        <v>18</v>
      </c>
      <c r="CF380" s="113" t="s">
        <v>17</v>
      </c>
      <c r="CG380" s="114" t="s">
        <v>18</v>
      </c>
      <c r="CH380" s="26" t="s">
        <v>17</v>
      </c>
      <c r="CI380" s="119" t="s">
        <v>18</v>
      </c>
      <c r="CJ380" s="117" t="s">
        <v>17</v>
      </c>
      <c r="CK380" s="118" t="s">
        <v>18</v>
      </c>
    </row>
    <row r="381" spans="1:89" ht="13.5" thickTop="1" x14ac:dyDescent="0.2">
      <c r="A381" s="122" t="s">
        <v>19</v>
      </c>
      <c r="B381" s="123"/>
      <c r="C381" s="186"/>
      <c r="D381" s="124"/>
      <c r="E381" s="177"/>
      <c r="F381" s="123"/>
      <c r="G381" s="125"/>
      <c r="H381" s="124"/>
      <c r="I381" s="177"/>
      <c r="J381" s="123"/>
      <c r="K381" s="125"/>
      <c r="L381" s="124"/>
      <c r="M381" s="123"/>
      <c r="N381" s="176"/>
      <c r="O381" s="178"/>
      <c r="P381" s="123"/>
      <c r="Q381" s="125"/>
      <c r="R381" s="124"/>
      <c r="S381" s="177"/>
      <c r="T381" s="123"/>
      <c r="U381" s="125"/>
      <c r="V381" s="124"/>
      <c r="W381" s="177"/>
      <c r="X381" s="123"/>
      <c r="Y381" s="125"/>
      <c r="Z381" s="183"/>
      <c r="AA381" s="184"/>
      <c r="AB381" s="167">
        <f>B381+D381+F381+H381+J381+L381+N381+P381+R381+T381+V381+X381+Z381</f>
        <v>0</v>
      </c>
      <c r="AC381" s="168">
        <f>C381+E381+G381+I381+K381+M381+O381+Q381+S381+U381+W381+Y381+AA381</f>
        <v>0</v>
      </c>
      <c r="AE381" s="249" t="str">
        <f>$AE$9</f>
        <v>07:00 - 07:59</v>
      </c>
      <c r="AF381" s="123">
        <f>SUMIF($A$9:$A$32,$AE381,B$381:B$404)</f>
        <v>1136</v>
      </c>
      <c r="AG381" s="186">
        <f t="shared" ref="AG381:BE383" si="487">SUMIF($A$9:$A$32,$AE381,C$381:C$404)</f>
        <v>283</v>
      </c>
      <c r="AH381" s="124">
        <f t="shared" si="487"/>
        <v>373</v>
      </c>
      <c r="AI381" s="177">
        <f t="shared" si="487"/>
        <v>199</v>
      </c>
      <c r="AJ381" s="123">
        <f t="shared" si="487"/>
        <v>193</v>
      </c>
      <c r="AK381" s="125">
        <f t="shared" si="487"/>
        <v>171</v>
      </c>
      <c r="AL381" s="124">
        <f t="shared" si="487"/>
        <v>618</v>
      </c>
      <c r="AM381" s="177">
        <f t="shared" si="487"/>
        <v>321</v>
      </c>
      <c r="AN381" s="123">
        <f t="shared" si="487"/>
        <v>65</v>
      </c>
      <c r="AO381" s="125">
        <f t="shared" si="487"/>
        <v>119</v>
      </c>
      <c r="AP381" s="124">
        <f t="shared" si="487"/>
        <v>27</v>
      </c>
      <c r="AQ381" s="123">
        <f t="shared" si="487"/>
        <v>163</v>
      </c>
      <c r="AR381" s="176">
        <f t="shared" si="487"/>
        <v>194</v>
      </c>
      <c r="AS381" s="178">
        <f t="shared" si="487"/>
        <v>109</v>
      </c>
      <c r="AT381" s="123">
        <f t="shared" si="487"/>
        <v>96</v>
      </c>
      <c r="AU381" s="125">
        <f t="shared" si="487"/>
        <v>90</v>
      </c>
      <c r="AV381" s="124">
        <f t="shared" si="487"/>
        <v>377</v>
      </c>
      <c r="AW381" s="177">
        <f t="shared" si="487"/>
        <v>39</v>
      </c>
      <c r="AX381" s="123">
        <f t="shared" si="487"/>
        <v>0</v>
      </c>
      <c r="AY381" s="125">
        <f t="shared" si="487"/>
        <v>17</v>
      </c>
      <c r="AZ381" s="124">
        <f t="shared" si="487"/>
        <v>0</v>
      </c>
      <c r="BA381" s="177">
        <f t="shared" si="487"/>
        <v>47</v>
      </c>
      <c r="BB381" s="123">
        <f t="shared" si="487"/>
        <v>109</v>
      </c>
      <c r="BC381" s="125">
        <f t="shared" si="487"/>
        <v>41</v>
      </c>
      <c r="BD381" s="183">
        <f t="shared" si="487"/>
        <v>292</v>
      </c>
      <c r="BE381" s="184">
        <f t="shared" si="487"/>
        <v>255</v>
      </c>
      <c r="BF381" s="167">
        <f>AF381+AH381+AJ381+AL381+AN381+AP381+AR381+AT381+AV381+AX381+AZ381+BB381+BD381</f>
        <v>3480</v>
      </c>
      <c r="BG381" s="168">
        <f>AG381+AI381+AK381+AM381+AO381+AQ381+AS381+AU381+AW381+AY381+BA381+BC381+BE381</f>
        <v>1854</v>
      </c>
      <c r="BI381" s="122" t="s">
        <v>19</v>
      </c>
      <c r="BJ381" s="126">
        <f t="shared" ref="BJ381:CK381" si="488">B381/B405</f>
        <v>0</v>
      </c>
      <c r="BK381" s="127">
        <f t="shared" si="488"/>
        <v>0</v>
      </c>
      <c r="BL381" s="128">
        <f t="shared" si="488"/>
        <v>0</v>
      </c>
      <c r="BM381" s="129">
        <f t="shared" si="488"/>
        <v>0</v>
      </c>
      <c r="BN381" s="126">
        <f t="shared" si="488"/>
        <v>0</v>
      </c>
      <c r="BO381" s="127">
        <f t="shared" si="488"/>
        <v>0</v>
      </c>
      <c r="BP381" s="128">
        <f t="shared" si="488"/>
        <v>0</v>
      </c>
      <c r="BQ381" s="129">
        <f t="shared" si="488"/>
        <v>0</v>
      </c>
      <c r="BR381" s="126">
        <f t="shared" si="488"/>
        <v>0</v>
      </c>
      <c r="BS381" s="127">
        <f t="shared" si="488"/>
        <v>0</v>
      </c>
      <c r="BT381" s="128">
        <f t="shared" si="488"/>
        <v>0</v>
      </c>
      <c r="BU381" s="126">
        <f t="shared" si="488"/>
        <v>0</v>
      </c>
      <c r="BV381" s="130">
        <f t="shared" si="488"/>
        <v>0</v>
      </c>
      <c r="BW381" s="131">
        <f t="shared" si="488"/>
        <v>0</v>
      </c>
      <c r="BX381" s="126">
        <f t="shared" si="488"/>
        <v>0</v>
      </c>
      <c r="BY381" s="127">
        <f t="shared" si="488"/>
        <v>0</v>
      </c>
      <c r="BZ381" s="128">
        <f t="shared" si="488"/>
        <v>0</v>
      </c>
      <c r="CA381" s="129">
        <f t="shared" si="488"/>
        <v>0</v>
      </c>
      <c r="CB381" s="126">
        <f t="shared" si="488"/>
        <v>0</v>
      </c>
      <c r="CC381" s="127">
        <f t="shared" si="488"/>
        <v>0</v>
      </c>
      <c r="CD381" s="128">
        <f t="shared" si="488"/>
        <v>0</v>
      </c>
      <c r="CE381" s="129">
        <f t="shared" si="488"/>
        <v>0</v>
      </c>
      <c r="CF381" s="126">
        <f t="shared" si="488"/>
        <v>0</v>
      </c>
      <c r="CG381" s="127">
        <f t="shared" si="488"/>
        <v>0</v>
      </c>
      <c r="CH381" s="128">
        <f t="shared" si="488"/>
        <v>0</v>
      </c>
      <c r="CI381" s="126">
        <f t="shared" si="488"/>
        <v>0</v>
      </c>
      <c r="CJ381" s="132">
        <f t="shared" si="488"/>
        <v>0</v>
      </c>
      <c r="CK381" s="133">
        <f t="shared" si="488"/>
        <v>0</v>
      </c>
    </row>
    <row r="382" spans="1:89" x14ac:dyDescent="0.2">
      <c r="A382" s="134" t="s">
        <v>21</v>
      </c>
      <c r="B382" s="189">
        <v>116</v>
      </c>
      <c r="C382" s="190">
        <v>0</v>
      </c>
      <c r="D382" s="191">
        <v>65</v>
      </c>
      <c r="E382" s="192">
        <v>0</v>
      </c>
      <c r="F382" s="189">
        <v>30</v>
      </c>
      <c r="G382" s="193">
        <v>0</v>
      </c>
      <c r="H382" s="191">
        <v>115</v>
      </c>
      <c r="I382" s="192">
        <v>3</v>
      </c>
      <c r="J382" s="189">
        <v>2</v>
      </c>
      <c r="K382" s="193">
        <v>1</v>
      </c>
      <c r="L382" s="191">
        <v>3</v>
      </c>
      <c r="M382" s="189">
        <v>8</v>
      </c>
      <c r="N382" s="194">
        <v>25</v>
      </c>
      <c r="O382" s="195">
        <v>1</v>
      </c>
      <c r="P382" s="189">
        <v>6</v>
      </c>
      <c r="Q382" s="193">
        <v>5</v>
      </c>
      <c r="R382" s="191">
        <v>3</v>
      </c>
      <c r="S382" s="192">
        <v>6</v>
      </c>
      <c r="T382" s="189">
        <v>0</v>
      </c>
      <c r="U382" s="193">
        <v>0</v>
      </c>
      <c r="V382" s="191">
        <v>2</v>
      </c>
      <c r="W382" s="192">
        <v>0</v>
      </c>
      <c r="X382" s="189">
        <v>1</v>
      </c>
      <c r="Y382" s="193">
        <v>0</v>
      </c>
      <c r="Z382" s="191">
        <v>0</v>
      </c>
      <c r="AA382" s="189">
        <v>0</v>
      </c>
      <c r="AB382" s="169">
        <f t="shared" ref="AB382:AC397" si="489">B382+D382+F382+H382+J382+L382+N382+P382+R382+T382+V382+X382+Z382</f>
        <v>368</v>
      </c>
      <c r="AC382" s="170">
        <f t="shared" si="489"/>
        <v>24</v>
      </c>
      <c r="AE382" s="250" t="str">
        <f>$AE$10</f>
        <v>08:00 - 08:59</v>
      </c>
      <c r="AF382" s="123">
        <f>SUMIF($A$9:$A$32,$AE382,B$381:B$404)</f>
        <v>2091</v>
      </c>
      <c r="AG382" s="190">
        <f t="shared" si="487"/>
        <v>532</v>
      </c>
      <c r="AH382" s="191">
        <f t="shared" si="487"/>
        <v>645</v>
      </c>
      <c r="AI382" s="192">
        <f t="shared" si="487"/>
        <v>429</v>
      </c>
      <c r="AJ382" s="189">
        <f t="shared" si="487"/>
        <v>248</v>
      </c>
      <c r="AK382" s="193">
        <f t="shared" si="487"/>
        <v>137</v>
      </c>
      <c r="AL382" s="191">
        <f t="shared" si="487"/>
        <v>1086</v>
      </c>
      <c r="AM382" s="192">
        <f t="shared" si="487"/>
        <v>992</v>
      </c>
      <c r="AN382" s="189">
        <f t="shared" si="487"/>
        <v>76</v>
      </c>
      <c r="AO382" s="193">
        <f t="shared" si="487"/>
        <v>205</v>
      </c>
      <c r="AP382" s="191">
        <f t="shared" si="487"/>
        <v>117</v>
      </c>
      <c r="AQ382" s="189">
        <f t="shared" si="487"/>
        <v>495</v>
      </c>
      <c r="AR382" s="194">
        <f t="shared" si="487"/>
        <v>684</v>
      </c>
      <c r="AS382" s="195">
        <f t="shared" si="487"/>
        <v>1112</v>
      </c>
      <c r="AT382" s="189">
        <f t="shared" si="487"/>
        <v>408</v>
      </c>
      <c r="AU382" s="193">
        <f t="shared" si="487"/>
        <v>483</v>
      </c>
      <c r="AV382" s="191">
        <f t="shared" si="487"/>
        <v>847</v>
      </c>
      <c r="AW382" s="192">
        <f t="shared" si="487"/>
        <v>737</v>
      </c>
      <c r="AX382" s="189">
        <f t="shared" si="487"/>
        <v>107</v>
      </c>
      <c r="AY382" s="193">
        <f t="shared" si="487"/>
        <v>208</v>
      </c>
      <c r="AZ382" s="191">
        <f t="shared" si="487"/>
        <v>389</v>
      </c>
      <c r="BA382" s="192">
        <f t="shared" si="487"/>
        <v>858</v>
      </c>
      <c r="BB382" s="189">
        <f t="shared" si="487"/>
        <v>446</v>
      </c>
      <c r="BC382" s="193">
        <f t="shared" si="487"/>
        <v>365</v>
      </c>
      <c r="BD382" s="191">
        <f t="shared" si="487"/>
        <v>1818</v>
      </c>
      <c r="BE382" s="189">
        <f t="shared" si="487"/>
        <v>1438</v>
      </c>
      <c r="BF382" s="169">
        <f>SUM(AF382,AH382,AJ382,AL382,AN382,AP382,AR382,AT382,AV382,AX382,AZ382,BB382,BD382)</f>
        <v>8962</v>
      </c>
      <c r="BG382" s="170">
        <f>SUM(AG382,AI382,AK382,AM382,AO382,AQ382,AS382,AU382,AW382,AY382,BA382,BC382,BE382)</f>
        <v>7991</v>
      </c>
      <c r="BI382" s="134" t="s">
        <v>21</v>
      </c>
      <c r="BJ382" s="126">
        <f t="shared" ref="BJ382:CK382" si="490">B382/B405</f>
        <v>3.7677017019618034E-3</v>
      </c>
      <c r="BK382" s="127">
        <f t="shared" si="490"/>
        <v>0</v>
      </c>
      <c r="BL382" s="128">
        <f t="shared" si="490"/>
        <v>6.6137566137566134E-3</v>
      </c>
      <c r="BM382" s="129">
        <f t="shared" si="490"/>
        <v>0</v>
      </c>
      <c r="BN382" s="126">
        <f t="shared" si="490"/>
        <v>5.4337982249592466E-3</v>
      </c>
      <c r="BO382" s="127">
        <f t="shared" si="490"/>
        <v>0</v>
      </c>
      <c r="BP382" s="128">
        <f t="shared" si="490"/>
        <v>5.540032758454572E-3</v>
      </c>
      <c r="BQ382" s="129">
        <f t="shared" si="490"/>
        <v>1.2635303036684497E-4</v>
      </c>
      <c r="BR382" s="126">
        <f t="shared" si="490"/>
        <v>9.8473658296405718E-4</v>
      </c>
      <c r="BS382" s="127">
        <f t="shared" si="490"/>
        <v>3.6023054755043225E-4</v>
      </c>
      <c r="BT382" s="128">
        <f t="shared" si="490"/>
        <v>8.2895827576678644E-4</v>
      </c>
      <c r="BU382" s="126">
        <f t="shared" si="490"/>
        <v>9.2517636174395748E-4</v>
      </c>
      <c r="BV382" s="130">
        <f t="shared" si="490"/>
        <v>1.820830298616169E-3</v>
      </c>
      <c r="BW382" s="131">
        <f t="shared" si="490"/>
        <v>5.614507888383583E-5</v>
      </c>
      <c r="BX382" s="126">
        <f t="shared" si="490"/>
        <v>7.4220682830282035E-4</v>
      </c>
      <c r="BY382" s="127">
        <f t="shared" si="490"/>
        <v>5.2252063956526279E-4</v>
      </c>
      <c r="BZ382" s="128">
        <f t="shared" si="490"/>
        <v>2.2451728783116299E-4</v>
      </c>
      <c r="CA382" s="129">
        <f t="shared" si="490"/>
        <v>4.0309035942223714E-4</v>
      </c>
      <c r="CB382" s="126">
        <f t="shared" si="490"/>
        <v>0</v>
      </c>
      <c r="CC382" s="127">
        <f t="shared" si="490"/>
        <v>0</v>
      </c>
      <c r="CD382" s="128">
        <f t="shared" si="490"/>
        <v>1.7728924740714476E-4</v>
      </c>
      <c r="CE382" s="129">
        <f t="shared" si="490"/>
        <v>0</v>
      </c>
      <c r="CF382" s="126">
        <f t="shared" si="490"/>
        <v>1.2495314257153568E-4</v>
      </c>
      <c r="CG382" s="127">
        <f t="shared" si="490"/>
        <v>0</v>
      </c>
      <c r="CH382" s="128">
        <f t="shared" si="490"/>
        <v>0</v>
      </c>
      <c r="CI382" s="126">
        <f t="shared" si="490"/>
        <v>0</v>
      </c>
      <c r="CJ382" s="132">
        <f t="shared" si="490"/>
        <v>2.3153099872909614E-3</v>
      </c>
      <c r="CK382" s="133">
        <f t="shared" si="490"/>
        <v>1.5134603378800206E-4</v>
      </c>
    </row>
    <row r="383" spans="1:89" ht="13.5" thickBot="1" x14ac:dyDescent="0.25">
      <c r="A383" s="143" t="s">
        <v>23</v>
      </c>
      <c r="B383" s="196">
        <v>732</v>
      </c>
      <c r="C383" s="197">
        <v>1</v>
      </c>
      <c r="D383" s="198">
        <v>256</v>
      </c>
      <c r="E383" s="199">
        <v>39</v>
      </c>
      <c r="F383" s="196">
        <v>106</v>
      </c>
      <c r="G383" s="200">
        <v>11</v>
      </c>
      <c r="H383" s="198">
        <v>446</v>
      </c>
      <c r="I383" s="199">
        <v>94</v>
      </c>
      <c r="J383" s="196">
        <v>20</v>
      </c>
      <c r="K383" s="200">
        <v>18</v>
      </c>
      <c r="L383" s="198">
        <v>17</v>
      </c>
      <c r="M383" s="196">
        <v>118</v>
      </c>
      <c r="N383" s="201">
        <v>162</v>
      </c>
      <c r="O383" s="202">
        <v>189</v>
      </c>
      <c r="P383" s="196">
        <v>84</v>
      </c>
      <c r="Q383" s="200">
        <v>98</v>
      </c>
      <c r="R383" s="198">
        <v>175</v>
      </c>
      <c r="S383" s="199">
        <v>146</v>
      </c>
      <c r="T383" s="196">
        <v>24</v>
      </c>
      <c r="U383" s="200">
        <v>104</v>
      </c>
      <c r="V383" s="198">
        <v>73</v>
      </c>
      <c r="W383" s="199">
        <v>188</v>
      </c>
      <c r="X383" s="196">
        <v>129</v>
      </c>
      <c r="Y383" s="200">
        <v>140</v>
      </c>
      <c r="Z383" s="198">
        <v>451</v>
      </c>
      <c r="AA383" s="196">
        <v>290</v>
      </c>
      <c r="AB383" s="169">
        <f t="shared" si="489"/>
        <v>2675</v>
      </c>
      <c r="AC383" s="170">
        <f t="shared" si="489"/>
        <v>1436</v>
      </c>
      <c r="AE383" s="249" t="str">
        <f>$AE$11</f>
        <v>09:00 - 09:59</v>
      </c>
      <c r="AF383" s="123">
        <f>SUMIF($A$9:$A$32,$AE383,B$381:B$404)</f>
        <v>2199</v>
      </c>
      <c r="AG383" s="197">
        <f t="shared" si="487"/>
        <v>975</v>
      </c>
      <c r="AH383" s="198">
        <f t="shared" si="487"/>
        <v>717</v>
      </c>
      <c r="AI383" s="199">
        <f t="shared" si="487"/>
        <v>414</v>
      </c>
      <c r="AJ383" s="196">
        <f t="shared" si="487"/>
        <v>294</v>
      </c>
      <c r="AK383" s="200">
        <f t="shared" si="487"/>
        <v>209</v>
      </c>
      <c r="AL383" s="198">
        <f t="shared" si="487"/>
        <v>1194</v>
      </c>
      <c r="AM383" s="199">
        <f t="shared" si="487"/>
        <v>1193</v>
      </c>
      <c r="AN383" s="196">
        <f t="shared" si="487"/>
        <v>115</v>
      </c>
      <c r="AO383" s="200">
        <f t="shared" si="487"/>
        <v>322</v>
      </c>
      <c r="AP383" s="198">
        <f t="shared" si="487"/>
        <v>102</v>
      </c>
      <c r="AQ383" s="196">
        <f t="shared" si="487"/>
        <v>733</v>
      </c>
      <c r="AR383" s="201">
        <f t="shared" si="487"/>
        <v>845</v>
      </c>
      <c r="AS383" s="202">
        <f t="shared" si="487"/>
        <v>1460</v>
      </c>
      <c r="AT383" s="196">
        <f t="shared" si="487"/>
        <v>537</v>
      </c>
      <c r="AU383" s="200">
        <f t="shared" si="487"/>
        <v>516</v>
      </c>
      <c r="AV383" s="198">
        <f t="shared" si="487"/>
        <v>1039</v>
      </c>
      <c r="AW383" s="199">
        <f t="shared" si="487"/>
        <v>806</v>
      </c>
      <c r="AX383" s="196">
        <f t="shared" si="487"/>
        <v>99</v>
      </c>
      <c r="AY383" s="200">
        <f t="shared" si="487"/>
        <v>145</v>
      </c>
      <c r="AZ383" s="198">
        <f t="shared" si="487"/>
        <v>378</v>
      </c>
      <c r="BA383" s="199">
        <f t="shared" si="487"/>
        <v>1194</v>
      </c>
      <c r="BB383" s="196">
        <f t="shared" si="487"/>
        <v>451</v>
      </c>
      <c r="BC383" s="200">
        <f t="shared" si="487"/>
        <v>359</v>
      </c>
      <c r="BD383" s="198">
        <f t="shared" si="487"/>
        <v>1982</v>
      </c>
      <c r="BE383" s="196">
        <f t="shared" si="487"/>
        <v>1665</v>
      </c>
      <c r="BF383" s="169">
        <f>SUM(AF383,AH383,AJ383,AL383,AN383,AP383,AR383,AT383,AV383,AX383,AZ383,BB383,BD383)</f>
        <v>9952</v>
      </c>
      <c r="BG383" s="170">
        <f>SUM(AG383,AI383,AK383,AM383,AO383,AQ383,AS383,AU383,AW383,AY383,BA383,BC383,BE383)</f>
        <v>9991</v>
      </c>
      <c r="BI383" s="143" t="s">
        <v>23</v>
      </c>
      <c r="BJ383" s="126">
        <f t="shared" ref="BJ383:CK383" si="491">B383/B405</f>
        <v>2.3775496946862415E-2</v>
      </c>
      <c r="BK383" s="127">
        <f t="shared" si="491"/>
        <v>5.290445455507354E-5</v>
      </c>
      <c r="BL383" s="128">
        <f t="shared" si="491"/>
        <v>2.6048026048026047E-2</v>
      </c>
      <c r="BM383" s="129">
        <f t="shared" si="491"/>
        <v>4.9700522492672362E-3</v>
      </c>
      <c r="BN383" s="126">
        <f t="shared" si="491"/>
        <v>1.9199420394856004E-2</v>
      </c>
      <c r="BO383" s="127">
        <f t="shared" si="491"/>
        <v>3.2079323417906094E-3</v>
      </c>
      <c r="BP383" s="128">
        <f t="shared" si="491"/>
        <v>2.1485692263223818E-2</v>
      </c>
      <c r="BQ383" s="129">
        <f t="shared" si="491"/>
        <v>3.9590616181611419E-3</v>
      </c>
      <c r="BR383" s="126">
        <f t="shared" si="491"/>
        <v>9.8473658296405718E-3</v>
      </c>
      <c r="BS383" s="127">
        <f t="shared" si="491"/>
        <v>6.4841498559077811E-3</v>
      </c>
      <c r="BT383" s="128">
        <f t="shared" si="491"/>
        <v>4.6974302293451226E-3</v>
      </c>
      <c r="BU383" s="126">
        <f t="shared" si="491"/>
        <v>1.3646351335723372E-2</v>
      </c>
      <c r="BV383" s="130">
        <f t="shared" si="491"/>
        <v>1.1798980335032775E-2</v>
      </c>
      <c r="BW383" s="131">
        <f t="shared" si="491"/>
        <v>1.0611419909044972E-2</v>
      </c>
      <c r="BX383" s="126">
        <f t="shared" si="491"/>
        <v>1.0390895596239486E-2</v>
      </c>
      <c r="BY383" s="127">
        <f t="shared" si="491"/>
        <v>1.0241404535479151E-2</v>
      </c>
      <c r="BZ383" s="128">
        <f t="shared" si="491"/>
        <v>1.3096841790151175E-2</v>
      </c>
      <c r="CA383" s="129">
        <f t="shared" si="491"/>
        <v>9.8085320792744377E-3</v>
      </c>
      <c r="CB383" s="126">
        <f t="shared" si="491"/>
        <v>1.288936627282492E-2</v>
      </c>
      <c r="CC383" s="127">
        <f t="shared" si="491"/>
        <v>3.8053421148920602E-2</v>
      </c>
      <c r="CD383" s="128">
        <f t="shared" si="491"/>
        <v>6.4710575303607836E-3</v>
      </c>
      <c r="CE383" s="129">
        <f t="shared" si="491"/>
        <v>1.3367463026166098E-2</v>
      </c>
      <c r="CF383" s="126">
        <f t="shared" si="491"/>
        <v>1.6118955391728102E-2</v>
      </c>
      <c r="CG383" s="127">
        <f t="shared" si="491"/>
        <v>2.4595924104005622E-2</v>
      </c>
      <c r="CH383" s="128">
        <f t="shared" si="491"/>
        <v>1.4995843724023275E-2</v>
      </c>
      <c r="CI383" s="126">
        <f t="shared" si="491"/>
        <v>1.0182941816777275E-2</v>
      </c>
      <c r="CJ383" s="132">
        <f t="shared" si="491"/>
        <v>1.683003863044381E-2</v>
      </c>
      <c r="CK383" s="133">
        <f t="shared" si="491"/>
        <v>9.0555376883154556E-3</v>
      </c>
    </row>
    <row r="384" spans="1:89" ht="14.25" thickTop="1" thickBot="1" x14ac:dyDescent="0.25">
      <c r="A384" s="134" t="s">
        <v>25</v>
      </c>
      <c r="B384" s="189">
        <v>660</v>
      </c>
      <c r="C384" s="190">
        <v>245</v>
      </c>
      <c r="D384" s="191">
        <v>294</v>
      </c>
      <c r="E384" s="192">
        <v>151</v>
      </c>
      <c r="F384" s="189">
        <v>72</v>
      </c>
      <c r="G384" s="193">
        <v>323</v>
      </c>
      <c r="H384" s="191">
        <v>185</v>
      </c>
      <c r="I384" s="192">
        <v>481</v>
      </c>
      <c r="J384" s="189">
        <v>27</v>
      </c>
      <c r="K384" s="193">
        <v>46</v>
      </c>
      <c r="L384" s="191">
        <v>52</v>
      </c>
      <c r="M384" s="189">
        <v>87</v>
      </c>
      <c r="N384" s="194">
        <v>205</v>
      </c>
      <c r="O384" s="195">
        <v>265</v>
      </c>
      <c r="P384" s="189">
        <v>162</v>
      </c>
      <c r="Q384" s="193">
        <v>145</v>
      </c>
      <c r="R384" s="191">
        <v>409</v>
      </c>
      <c r="S384" s="192">
        <v>194</v>
      </c>
      <c r="T384" s="189">
        <v>77</v>
      </c>
      <c r="U384" s="193">
        <v>61</v>
      </c>
      <c r="V384" s="191">
        <v>172</v>
      </c>
      <c r="W384" s="192">
        <v>229</v>
      </c>
      <c r="X384" s="189">
        <v>228</v>
      </c>
      <c r="Y384" s="193">
        <v>141</v>
      </c>
      <c r="Z384" s="191">
        <v>840</v>
      </c>
      <c r="AA384" s="189">
        <v>442</v>
      </c>
      <c r="AB384" s="169">
        <f>B384+D384+F384+H384+J384+L384+N384+P384+R384+T384+V384+X384+Z384</f>
        <v>3383</v>
      </c>
      <c r="AC384" s="170">
        <f t="shared" si="489"/>
        <v>2810</v>
      </c>
      <c r="AE384" s="299" t="s">
        <v>26</v>
      </c>
      <c r="AF384" s="18">
        <f t="shared" ref="AF384:BG384" si="492">SUM(AF381:AF383)</f>
        <v>5426</v>
      </c>
      <c r="AG384" s="19">
        <f t="shared" si="492"/>
        <v>1790</v>
      </c>
      <c r="AH384" s="18">
        <f t="shared" si="492"/>
        <v>1735</v>
      </c>
      <c r="AI384" s="19">
        <f t="shared" si="492"/>
        <v>1042</v>
      </c>
      <c r="AJ384" s="18">
        <f t="shared" si="492"/>
        <v>735</v>
      </c>
      <c r="AK384" s="19">
        <f t="shared" si="492"/>
        <v>517</v>
      </c>
      <c r="AL384" s="18">
        <f t="shared" si="492"/>
        <v>2898</v>
      </c>
      <c r="AM384" s="19">
        <f t="shared" si="492"/>
        <v>2506</v>
      </c>
      <c r="AN384" s="18">
        <f t="shared" si="492"/>
        <v>256</v>
      </c>
      <c r="AO384" s="19">
        <f t="shared" si="492"/>
        <v>646</v>
      </c>
      <c r="AP384" s="18">
        <f t="shared" si="492"/>
        <v>246</v>
      </c>
      <c r="AQ384" s="19">
        <f t="shared" si="492"/>
        <v>1391</v>
      </c>
      <c r="AR384" s="18">
        <f t="shared" si="492"/>
        <v>1723</v>
      </c>
      <c r="AS384" s="19">
        <f t="shared" si="492"/>
        <v>2681</v>
      </c>
      <c r="AT384" s="18">
        <f t="shared" si="492"/>
        <v>1041</v>
      </c>
      <c r="AU384" s="19">
        <f t="shared" si="492"/>
        <v>1089</v>
      </c>
      <c r="AV384" s="18">
        <f t="shared" si="492"/>
        <v>2263</v>
      </c>
      <c r="AW384" s="19">
        <f t="shared" si="492"/>
        <v>1582</v>
      </c>
      <c r="AX384" s="18">
        <f t="shared" si="492"/>
        <v>206</v>
      </c>
      <c r="AY384" s="19">
        <f t="shared" si="492"/>
        <v>370</v>
      </c>
      <c r="AZ384" s="18">
        <f t="shared" si="492"/>
        <v>767</v>
      </c>
      <c r="BA384" s="19">
        <f t="shared" si="492"/>
        <v>2099</v>
      </c>
      <c r="BB384" s="18">
        <f t="shared" si="492"/>
        <v>1006</v>
      </c>
      <c r="BC384" s="19">
        <f t="shared" si="492"/>
        <v>765</v>
      </c>
      <c r="BD384" s="18">
        <f t="shared" si="492"/>
        <v>4092</v>
      </c>
      <c r="BE384" s="19">
        <f t="shared" si="492"/>
        <v>3358</v>
      </c>
      <c r="BF384" s="171">
        <f t="shared" si="492"/>
        <v>22394</v>
      </c>
      <c r="BG384" s="172">
        <f t="shared" si="492"/>
        <v>19836</v>
      </c>
      <c r="BI384" s="134" t="s">
        <v>25</v>
      </c>
      <c r="BJ384" s="126">
        <f t="shared" ref="BJ384:CK384" si="493">B384/B405</f>
        <v>2.1436923476679224E-2</v>
      </c>
      <c r="BK384" s="127">
        <f t="shared" si="493"/>
        <v>1.2961591365993017E-2</v>
      </c>
      <c r="BL384" s="128">
        <f t="shared" si="493"/>
        <v>2.9914529914529916E-2</v>
      </c>
      <c r="BM384" s="129">
        <f t="shared" si="493"/>
        <v>1.9243022811265453E-2</v>
      </c>
      <c r="BN384" s="126">
        <f t="shared" si="493"/>
        <v>1.3041115739902192E-2</v>
      </c>
      <c r="BO384" s="127">
        <f t="shared" si="493"/>
        <v>9.4196558763487898E-2</v>
      </c>
      <c r="BP384" s="128">
        <f t="shared" si="493"/>
        <v>8.91222661142692E-3</v>
      </c>
      <c r="BQ384" s="129">
        <f t="shared" si="493"/>
        <v>2.0258602535484144E-2</v>
      </c>
      <c r="BR384" s="126">
        <f t="shared" si="493"/>
        <v>1.3293943870014771E-2</v>
      </c>
      <c r="BS384" s="127">
        <f t="shared" si="493"/>
        <v>1.6570605187319884E-2</v>
      </c>
      <c r="BT384" s="128">
        <f t="shared" si="493"/>
        <v>1.4368610113290964E-2</v>
      </c>
      <c r="BU384" s="126">
        <f t="shared" si="493"/>
        <v>1.0061292933965538E-2</v>
      </c>
      <c r="BV384" s="130">
        <f t="shared" si="493"/>
        <v>1.4930808448652586E-2</v>
      </c>
      <c r="BW384" s="131">
        <f t="shared" si="493"/>
        <v>1.4878445904216496E-2</v>
      </c>
      <c r="BX384" s="126">
        <f t="shared" si="493"/>
        <v>2.003958436417615E-2</v>
      </c>
      <c r="BY384" s="127">
        <f t="shared" si="493"/>
        <v>1.5153098547392623E-2</v>
      </c>
      <c r="BZ384" s="128">
        <f t="shared" si="493"/>
        <v>3.0609190240981889E-2</v>
      </c>
      <c r="CA384" s="129">
        <f t="shared" si="493"/>
        <v>1.3033254954652334E-2</v>
      </c>
      <c r="CB384" s="126">
        <f t="shared" si="493"/>
        <v>4.1353383458646614E-2</v>
      </c>
      <c r="CC384" s="127">
        <f t="shared" si="493"/>
        <v>2.2319795096963045E-2</v>
      </c>
      <c r="CD384" s="128">
        <f t="shared" si="493"/>
        <v>1.524687527701445E-2</v>
      </c>
      <c r="CE384" s="129">
        <f t="shared" si="493"/>
        <v>1.6282707622298068E-2</v>
      </c>
      <c r="CF384" s="126">
        <f t="shared" si="493"/>
        <v>2.8489316506310133E-2</v>
      </c>
      <c r="CG384" s="127">
        <f t="shared" si="493"/>
        <v>2.4771609276177092E-2</v>
      </c>
      <c r="CH384" s="128">
        <f t="shared" si="493"/>
        <v>2.7930174563591023E-2</v>
      </c>
      <c r="CI384" s="126">
        <f t="shared" si="493"/>
        <v>1.5520207872467433E-2</v>
      </c>
      <c r="CJ384" s="132">
        <f t="shared" si="493"/>
        <v>2.1284493714688376E-2</v>
      </c>
      <c r="CK384" s="133">
        <f t="shared" si="493"/>
        <v>1.7720098122678572E-2</v>
      </c>
    </row>
    <row r="385" spans="1:89" ht="13.5" thickTop="1" x14ac:dyDescent="0.2">
      <c r="A385" s="143" t="s">
        <v>20</v>
      </c>
      <c r="B385" s="196">
        <v>1136</v>
      </c>
      <c r="C385" s="197">
        <v>283</v>
      </c>
      <c r="D385" s="198">
        <v>373</v>
      </c>
      <c r="E385" s="199">
        <v>199</v>
      </c>
      <c r="F385" s="196">
        <v>193</v>
      </c>
      <c r="G385" s="200">
        <v>171</v>
      </c>
      <c r="H385" s="198">
        <v>618</v>
      </c>
      <c r="I385" s="199">
        <v>321</v>
      </c>
      <c r="J385" s="196">
        <v>65</v>
      </c>
      <c r="K385" s="200">
        <v>119</v>
      </c>
      <c r="L385" s="198">
        <v>27</v>
      </c>
      <c r="M385" s="196">
        <v>163</v>
      </c>
      <c r="N385" s="201">
        <v>194</v>
      </c>
      <c r="O385" s="202">
        <v>109</v>
      </c>
      <c r="P385" s="196">
        <v>96</v>
      </c>
      <c r="Q385" s="200">
        <v>90</v>
      </c>
      <c r="R385" s="198">
        <v>377</v>
      </c>
      <c r="S385" s="199">
        <v>39</v>
      </c>
      <c r="T385" s="196">
        <v>0</v>
      </c>
      <c r="U385" s="200">
        <v>17</v>
      </c>
      <c r="V385" s="198">
        <v>0</v>
      </c>
      <c r="W385" s="199">
        <v>47</v>
      </c>
      <c r="X385" s="196">
        <v>109</v>
      </c>
      <c r="Y385" s="200">
        <v>41</v>
      </c>
      <c r="Z385" s="198">
        <v>292</v>
      </c>
      <c r="AA385" s="196">
        <v>255</v>
      </c>
      <c r="AB385" s="169">
        <f t="shared" ref="AB385:AC402" si="494">B385+D385+F385+H385+J385+L385+N385+P385+R385+T385+V385+X385+Z385</f>
        <v>3480</v>
      </c>
      <c r="AC385" s="170">
        <f t="shared" si="489"/>
        <v>1854</v>
      </c>
      <c r="BI385" s="143" t="s">
        <v>20</v>
      </c>
      <c r="BJ385" s="126">
        <f t="shared" ref="BJ385:CK385" si="495">B385/B405</f>
        <v>3.6897492529556972E-2</v>
      </c>
      <c r="BK385" s="127">
        <f t="shared" si="495"/>
        <v>1.4971960639085811E-2</v>
      </c>
      <c r="BL385" s="128">
        <f t="shared" si="495"/>
        <v>3.7952787952787954E-2</v>
      </c>
      <c r="BM385" s="129">
        <f t="shared" si="495"/>
        <v>2.5360010194978973E-2</v>
      </c>
      <c r="BN385" s="126">
        <f t="shared" si="495"/>
        <v>3.4957435247237822E-2</v>
      </c>
      <c r="BO385" s="127">
        <f t="shared" si="495"/>
        <v>4.9868766404199474E-2</v>
      </c>
      <c r="BP385" s="128">
        <f t="shared" si="495"/>
        <v>2.9771654301955872E-2</v>
      </c>
      <c r="BQ385" s="129">
        <f t="shared" si="495"/>
        <v>1.351977424925241E-2</v>
      </c>
      <c r="BR385" s="126">
        <f t="shared" si="495"/>
        <v>3.2003938946331856E-2</v>
      </c>
      <c r="BS385" s="127">
        <f t="shared" si="495"/>
        <v>4.2867435158501443E-2</v>
      </c>
      <c r="BT385" s="128">
        <f t="shared" si="495"/>
        <v>7.460624481901078E-3</v>
      </c>
      <c r="BU385" s="126">
        <f t="shared" si="495"/>
        <v>1.8850468370533134E-2</v>
      </c>
      <c r="BV385" s="130">
        <f t="shared" si="495"/>
        <v>1.412964311726147E-2</v>
      </c>
      <c r="BW385" s="131">
        <f t="shared" si="495"/>
        <v>6.1198135983381056E-3</v>
      </c>
      <c r="BX385" s="126">
        <f t="shared" si="495"/>
        <v>1.1875309252845126E-2</v>
      </c>
      <c r="BY385" s="127">
        <f t="shared" si="495"/>
        <v>9.4053715121747306E-3</v>
      </c>
      <c r="BZ385" s="128">
        <f t="shared" si="495"/>
        <v>2.8214339170782816E-2</v>
      </c>
      <c r="CA385" s="129">
        <f t="shared" si="495"/>
        <v>2.6200873362445414E-3</v>
      </c>
      <c r="CB385" s="126">
        <f t="shared" si="495"/>
        <v>0</v>
      </c>
      <c r="CC385" s="127">
        <f t="shared" si="495"/>
        <v>6.2202707647274055E-3</v>
      </c>
      <c r="CD385" s="128">
        <f t="shared" si="495"/>
        <v>0</v>
      </c>
      <c r="CE385" s="129">
        <f t="shared" si="495"/>
        <v>3.3418657565415246E-3</v>
      </c>
      <c r="CF385" s="126">
        <f t="shared" si="495"/>
        <v>1.3619892540297388E-2</v>
      </c>
      <c r="CG385" s="127">
        <f t="shared" si="495"/>
        <v>7.2030920590302177E-3</v>
      </c>
      <c r="CH385" s="128">
        <f t="shared" si="495"/>
        <v>9.7090606816292602E-3</v>
      </c>
      <c r="CI385" s="126">
        <f t="shared" si="495"/>
        <v>8.9539660802696718E-3</v>
      </c>
      <c r="CJ385" s="132">
        <f t="shared" si="495"/>
        <v>2.189477922764279E-2</v>
      </c>
      <c r="CK385" s="133">
        <f t="shared" si="495"/>
        <v>1.1691481110123157E-2</v>
      </c>
    </row>
    <row r="386" spans="1:89" ht="13.5" thickBot="1" x14ac:dyDescent="0.25">
      <c r="A386" s="134" t="s">
        <v>22</v>
      </c>
      <c r="B386" s="189">
        <v>2091</v>
      </c>
      <c r="C386" s="190">
        <v>532</v>
      </c>
      <c r="D386" s="191">
        <v>645</v>
      </c>
      <c r="E386" s="192">
        <v>429</v>
      </c>
      <c r="F386" s="189">
        <v>248</v>
      </c>
      <c r="G386" s="193">
        <v>137</v>
      </c>
      <c r="H386" s="191">
        <v>1086</v>
      </c>
      <c r="I386" s="192">
        <v>992</v>
      </c>
      <c r="J386" s="189">
        <v>76</v>
      </c>
      <c r="K386" s="193">
        <v>205</v>
      </c>
      <c r="L386" s="191">
        <v>117</v>
      </c>
      <c r="M386" s="189">
        <v>495</v>
      </c>
      <c r="N386" s="194">
        <v>684</v>
      </c>
      <c r="O386" s="195">
        <v>1112</v>
      </c>
      <c r="P386" s="189">
        <v>408</v>
      </c>
      <c r="Q386" s="193">
        <v>483</v>
      </c>
      <c r="R386" s="191">
        <v>847</v>
      </c>
      <c r="S386" s="192">
        <v>737</v>
      </c>
      <c r="T386" s="189">
        <v>107</v>
      </c>
      <c r="U386" s="193">
        <v>208</v>
      </c>
      <c r="V386" s="191">
        <v>389</v>
      </c>
      <c r="W386" s="192">
        <v>858</v>
      </c>
      <c r="X386" s="189">
        <v>446</v>
      </c>
      <c r="Y386" s="193">
        <v>365</v>
      </c>
      <c r="Z386" s="191">
        <v>1818</v>
      </c>
      <c r="AA386" s="189">
        <v>1438</v>
      </c>
      <c r="AB386" s="169">
        <f t="shared" si="494"/>
        <v>8962</v>
      </c>
      <c r="AC386" s="170">
        <f t="shared" si="489"/>
        <v>7991</v>
      </c>
      <c r="AE386" s="242" t="s">
        <v>27</v>
      </c>
      <c r="BI386" s="134" t="s">
        <v>22</v>
      </c>
      <c r="BJ386" s="126">
        <f t="shared" ref="BJ386:CK386" si="496">B386/B405</f>
        <v>6.7916071196570088E-2</v>
      </c>
      <c r="BK386" s="127">
        <f t="shared" si="496"/>
        <v>2.8145169823299121E-2</v>
      </c>
      <c r="BL386" s="128">
        <f t="shared" si="496"/>
        <v>6.5628815628815632E-2</v>
      </c>
      <c r="BM386" s="129">
        <f t="shared" si="496"/>
        <v>5.4670574741939593E-2</v>
      </c>
      <c r="BN386" s="126">
        <f t="shared" si="496"/>
        <v>4.4919398659663101E-2</v>
      </c>
      <c r="BO386" s="127">
        <f t="shared" si="496"/>
        <v>3.9953339165937594E-2</v>
      </c>
      <c r="BP386" s="128">
        <f t="shared" si="496"/>
        <v>5.2317178918971002E-2</v>
      </c>
      <c r="BQ386" s="129">
        <f t="shared" si="496"/>
        <v>4.1780735374636738E-2</v>
      </c>
      <c r="BR386" s="126">
        <f t="shared" si="496"/>
        <v>3.7419990152634169E-2</v>
      </c>
      <c r="BS386" s="127">
        <f t="shared" si="496"/>
        <v>7.3847262247838621E-2</v>
      </c>
      <c r="BT386" s="128">
        <f t="shared" si="496"/>
        <v>3.2329372754904669E-2</v>
      </c>
      <c r="BU386" s="126">
        <f t="shared" si="496"/>
        <v>5.7245287382907364E-2</v>
      </c>
      <c r="BV386" s="130">
        <f t="shared" si="496"/>
        <v>4.9817916970138383E-2</v>
      </c>
      <c r="BW386" s="131">
        <f t="shared" si="496"/>
        <v>6.2433327718825447E-2</v>
      </c>
      <c r="BX386" s="126">
        <f t="shared" si="496"/>
        <v>5.0470064324591786E-2</v>
      </c>
      <c r="BY386" s="127">
        <f t="shared" si="496"/>
        <v>5.0475493782004388E-2</v>
      </c>
      <c r="BZ386" s="128">
        <f t="shared" si="496"/>
        <v>6.338871426433168E-2</v>
      </c>
      <c r="CA386" s="129">
        <f t="shared" si="496"/>
        <v>4.9512932482364796E-2</v>
      </c>
      <c r="CB386" s="126">
        <f t="shared" si="496"/>
        <v>5.7465091299677765E-2</v>
      </c>
      <c r="CC386" s="127">
        <f t="shared" si="496"/>
        <v>7.6106842297841204E-2</v>
      </c>
      <c r="CD386" s="128">
        <f t="shared" si="496"/>
        <v>3.4482758620689655E-2</v>
      </c>
      <c r="CE386" s="129">
        <f t="shared" si="496"/>
        <v>6.1006825938566552E-2</v>
      </c>
      <c r="CF386" s="126">
        <f t="shared" si="496"/>
        <v>5.572910158690491E-2</v>
      </c>
      <c r="CG386" s="127">
        <f t="shared" si="496"/>
        <v>6.4125087842586082E-2</v>
      </c>
      <c r="CH386" s="128">
        <f t="shared" si="496"/>
        <v>6.0448877805486287E-2</v>
      </c>
      <c r="CI386" s="126">
        <f t="shared" si="496"/>
        <v>5.0493345974226625E-2</v>
      </c>
      <c r="CJ386" s="132">
        <f t="shared" si="496"/>
        <v>5.6385348114406514E-2</v>
      </c>
      <c r="CK386" s="133">
        <f t="shared" si="496"/>
        <v>5.0391923166663515E-2</v>
      </c>
    </row>
    <row r="387" spans="1:89" ht="14.25" thickTop="1" thickBot="1" x14ac:dyDescent="0.25">
      <c r="A387" s="143" t="s">
        <v>24</v>
      </c>
      <c r="B387" s="196">
        <v>2199</v>
      </c>
      <c r="C387" s="197">
        <v>975</v>
      </c>
      <c r="D387" s="198">
        <v>717</v>
      </c>
      <c r="E387" s="199">
        <v>414</v>
      </c>
      <c r="F387" s="196">
        <v>294</v>
      </c>
      <c r="G387" s="200">
        <v>209</v>
      </c>
      <c r="H387" s="198">
        <v>1194</v>
      </c>
      <c r="I387" s="199">
        <v>1193</v>
      </c>
      <c r="J387" s="196">
        <v>115</v>
      </c>
      <c r="K387" s="200">
        <v>322</v>
      </c>
      <c r="L387" s="198">
        <v>102</v>
      </c>
      <c r="M387" s="196">
        <v>733</v>
      </c>
      <c r="N387" s="201">
        <v>845</v>
      </c>
      <c r="O387" s="202">
        <v>1460</v>
      </c>
      <c r="P387" s="196">
        <v>537</v>
      </c>
      <c r="Q387" s="200">
        <v>516</v>
      </c>
      <c r="R387" s="198">
        <v>1039</v>
      </c>
      <c r="S387" s="199">
        <v>806</v>
      </c>
      <c r="T387" s="196">
        <v>99</v>
      </c>
      <c r="U387" s="200">
        <v>145</v>
      </c>
      <c r="V387" s="198">
        <v>378</v>
      </c>
      <c r="W387" s="199">
        <v>1194</v>
      </c>
      <c r="X387" s="196">
        <v>451</v>
      </c>
      <c r="Y387" s="200">
        <v>359</v>
      </c>
      <c r="Z387" s="198">
        <v>1982</v>
      </c>
      <c r="AA387" s="196">
        <v>1665</v>
      </c>
      <c r="AB387" s="169">
        <f t="shared" si="494"/>
        <v>9952</v>
      </c>
      <c r="AC387" s="170">
        <f t="shared" si="489"/>
        <v>9991</v>
      </c>
      <c r="AE387" s="302" t="s">
        <v>2</v>
      </c>
      <c r="AF387" s="304" t="s">
        <v>3</v>
      </c>
      <c r="AG387" s="305"/>
      <c r="AH387" s="304" t="s">
        <v>4</v>
      </c>
      <c r="AI387" s="305"/>
      <c r="AJ387" s="304" t="s">
        <v>5</v>
      </c>
      <c r="AK387" s="305"/>
      <c r="AL387" s="304" t="s">
        <v>6</v>
      </c>
      <c r="AM387" s="305"/>
      <c r="AN387" s="304" t="s">
        <v>7</v>
      </c>
      <c r="AO387" s="305"/>
      <c r="AP387" s="304" t="s">
        <v>8</v>
      </c>
      <c r="AQ387" s="305"/>
      <c r="AR387" s="304" t="s">
        <v>9</v>
      </c>
      <c r="AS387" s="305"/>
      <c r="AT387" s="304" t="s">
        <v>10</v>
      </c>
      <c r="AU387" s="305"/>
      <c r="AV387" s="304" t="s">
        <v>11</v>
      </c>
      <c r="AW387" s="305"/>
      <c r="AX387" s="304" t="s">
        <v>12</v>
      </c>
      <c r="AY387" s="305"/>
      <c r="AZ387" s="304" t="s">
        <v>13</v>
      </c>
      <c r="BA387" s="305"/>
      <c r="BB387" s="304" t="s">
        <v>14</v>
      </c>
      <c r="BC387" s="305"/>
      <c r="BD387" s="307" t="s">
        <v>15</v>
      </c>
      <c r="BE387" s="308"/>
      <c r="BF387" s="309" t="s">
        <v>16</v>
      </c>
      <c r="BG387" s="310"/>
      <c r="BI387" s="143" t="s">
        <v>24</v>
      </c>
      <c r="BJ387" s="126">
        <f t="shared" ref="BJ387:CK387" si="497">B387/B405</f>
        <v>7.1423931401844873E-2</v>
      </c>
      <c r="BK387" s="127">
        <f t="shared" si="497"/>
        <v>5.15818431911967E-2</v>
      </c>
      <c r="BL387" s="128">
        <f t="shared" si="497"/>
        <v>7.2954822954822959E-2</v>
      </c>
      <c r="BM387" s="129">
        <f t="shared" si="497"/>
        <v>5.275901618452912E-2</v>
      </c>
      <c r="BN387" s="126">
        <f t="shared" si="497"/>
        <v>5.3251222604600613E-2</v>
      </c>
      <c r="BO387" s="127">
        <f t="shared" si="497"/>
        <v>6.0950714494021584E-2</v>
      </c>
      <c r="BP387" s="128">
        <f t="shared" si="497"/>
        <v>5.7519992292128334E-2</v>
      </c>
      <c r="BQ387" s="129">
        <f t="shared" si="497"/>
        <v>5.0246388409215345E-2</v>
      </c>
      <c r="BR387" s="126">
        <f t="shared" si="497"/>
        <v>5.6622353520433287E-2</v>
      </c>
      <c r="BS387" s="127">
        <f t="shared" si="497"/>
        <v>0.11599423631123919</v>
      </c>
      <c r="BT387" s="128">
        <f t="shared" si="497"/>
        <v>2.8184581376070737E-2</v>
      </c>
      <c r="BU387" s="126">
        <f t="shared" si="497"/>
        <v>8.4769284144790097E-2</v>
      </c>
      <c r="BV387" s="130">
        <f t="shared" si="497"/>
        <v>6.1544064093226512E-2</v>
      </c>
      <c r="BW387" s="131">
        <f t="shared" si="497"/>
        <v>8.1971815170400308E-2</v>
      </c>
      <c r="BX387" s="126">
        <f t="shared" si="497"/>
        <v>6.6427511133102426E-2</v>
      </c>
      <c r="BY387" s="127">
        <f t="shared" si="497"/>
        <v>5.3924130003135125E-2</v>
      </c>
      <c r="BZ387" s="128">
        <f t="shared" si="497"/>
        <v>7.7757820685526113E-2</v>
      </c>
      <c r="CA387" s="129">
        <f t="shared" si="497"/>
        <v>5.4148471615720527E-2</v>
      </c>
      <c r="CB387" s="126">
        <f t="shared" si="497"/>
        <v>5.3168635875402791E-2</v>
      </c>
      <c r="CC387" s="127">
        <f t="shared" si="497"/>
        <v>5.3055250640321988E-2</v>
      </c>
      <c r="CD387" s="128">
        <f t="shared" si="497"/>
        <v>3.3507667759950358E-2</v>
      </c>
      <c r="CE387" s="129">
        <f t="shared" si="497"/>
        <v>8.4897610921501707E-2</v>
      </c>
      <c r="CF387" s="126">
        <f t="shared" si="497"/>
        <v>5.6353867299762592E-2</v>
      </c>
      <c r="CG387" s="127">
        <f t="shared" si="497"/>
        <v>6.3070976809557269E-2</v>
      </c>
      <c r="CH387" s="128">
        <f t="shared" si="497"/>
        <v>6.5901911886949299E-2</v>
      </c>
      <c r="CI387" s="126">
        <f t="shared" si="497"/>
        <v>5.8464131465290212E-2</v>
      </c>
      <c r="CJ387" s="132">
        <f t="shared" si="497"/>
        <v>6.2614035308477312E-2</v>
      </c>
      <c r="CK387" s="133">
        <f t="shared" si="497"/>
        <v>6.300409264899702E-2</v>
      </c>
    </row>
    <row r="388" spans="1:89" ht="15" thickTop="1" thickBot="1" x14ac:dyDescent="0.3">
      <c r="A388" s="134" t="s">
        <v>28</v>
      </c>
      <c r="B388" s="189">
        <v>2421</v>
      </c>
      <c r="C388" s="190">
        <v>997</v>
      </c>
      <c r="D388" s="191">
        <v>799</v>
      </c>
      <c r="E388" s="192">
        <v>403</v>
      </c>
      <c r="F388" s="189">
        <v>334</v>
      </c>
      <c r="G388" s="193">
        <v>210</v>
      </c>
      <c r="H388" s="191">
        <v>1332</v>
      </c>
      <c r="I388" s="192">
        <v>1344</v>
      </c>
      <c r="J388" s="189">
        <v>110</v>
      </c>
      <c r="K388" s="193">
        <v>269</v>
      </c>
      <c r="L388" s="191">
        <v>135</v>
      </c>
      <c r="M388" s="189">
        <v>672</v>
      </c>
      <c r="N388" s="194">
        <v>780</v>
      </c>
      <c r="O388" s="195">
        <v>1228</v>
      </c>
      <c r="P388" s="189">
        <v>630</v>
      </c>
      <c r="Q388" s="193">
        <v>498</v>
      </c>
      <c r="R388" s="191">
        <v>1051</v>
      </c>
      <c r="S388" s="192">
        <v>810</v>
      </c>
      <c r="T388" s="189">
        <v>82</v>
      </c>
      <c r="U388" s="193">
        <v>172</v>
      </c>
      <c r="V388" s="191">
        <v>370</v>
      </c>
      <c r="W388" s="192">
        <v>1166</v>
      </c>
      <c r="X388" s="189">
        <v>497</v>
      </c>
      <c r="Y388" s="193">
        <v>319</v>
      </c>
      <c r="Z388" s="191">
        <v>2059</v>
      </c>
      <c r="AA388" s="189">
        <v>1791</v>
      </c>
      <c r="AB388" s="169">
        <f t="shared" si="494"/>
        <v>10600</v>
      </c>
      <c r="AC388" s="170">
        <f t="shared" si="489"/>
        <v>9879</v>
      </c>
      <c r="AE388" s="303"/>
      <c r="AF388" s="113" t="s">
        <v>17</v>
      </c>
      <c r="AG388" s="114" t="s">
        <v>18</v>
      </c>
      <c r="AH388" s="115" t="s">
        <v>17</v>
      </c>
      <c r="AI388" s="116" t="s">
        <v>18</v>
      </c>
      <c r="AJ388" s="113" t="s">
        <v>17</v>
      </c>
      <c r="AK388" s="114" t="s">
        <v>18</v>
      </c>
      <c r="AL388" s="115" t="s">
        <v>17</v>
      </c>
      <c r="AM388" s="116" t="s">
        <v>18</v>
      </c>
      <c r="AN388" s="113" t="s">
        <v>17</v>
      </c>
      <c r="AO388" s="114" t="s">
        <v>18</v>
      </c>
      <c r="AP388" s="115" t="s">
        <v>17</v>
      </c>
      <c r="AQ388" s="113" t="s">
        <v>18</v>
      </c>
      <c r="AR388" s="117" t="s">
        <v>17</v>
      </c>
      <c r="AS388" s="118" t="s">
        <v>18</v>
      </c>
      <c r="AT388" s="113" t="s">
        <v>17</v>
      </c>
      <c r="AU388" s="114" t="s">
        <v>18</v>
      </c>
      <c r="AV388" s="115" t="s">
        <v>17</v>
      </c>
      <c r="AW388" s="116" t="s">
        <v>18</v>
      </c>
      <c r="AX388" s="113" t="s">
        <v>17</v>
      </c>
      <c r="AY388" s="114" t="s">
        <v>18</v>
      </c>
      <c r="AZ388" s="115" t="s">
        <v>17</v>
      </c>
      <c r="BA388" s="116" t="s">
        <v>18</v>
      </c>
      <c r="BB388" s="113" t="s">
        <v>17</v>
      </c>
      <c r="BC388" s="114" t="s">
        <v>18</v>
      </c>
      <c r="BD388" s="26" t="s">
        <v>17</v>
      </c>
      <c r="BE388" s="119" t="s">
        <v>18</v>
      </c>
      <c r="BF388" s="173" t="s">
        <v>17</v>
      </c>
      <c r="BG388" s="174" t="s">
        <v>18</v>
      </c>
      <c r="BI388" s="134" t="s">
        <v>28</v>
      </c>
      <c r="BJ388" s="126">
        <f t="shared" ref="BJ388:CK388" si="498">B388/B405</f>
        <v>7.8634532934909698E-2</v>
      </c>
      <c r="BK388" s="127">
        <f t="shared" si="498"/>
        <v>5.2745741191408319E-2</v>
      </c>
      <c r="BL388" s="128">
        <f t="shared" si="498"/>
        <v>8.1298331298331292E-2</v>
      </c>
      <c r="BM388" s="129">
        <f t="shared" si="498"/>
        <v>5.1357206575761434E-2</v>
      </c>
      <c r="BN388" s="126">
        <f t="shared" si="498"/>
        <v>6.0496286904546274E-2</v>
      </c>
      <c r="BO388" s="127">
        <f t="shared" si="498"/>
        <v>6.1242344706911638E-2</v>
      </c>
      <c r="BP388" s="128">
        <f t="shared" si="498"/>
        <v>6.4168031602273828E-2</v>
      </c>
      <c r="BQ388" s="129">
        <f t="shared" si="498"/>
        <v>5.6606157604346542E-2</v>
      </c>
      <c r="BR388" s="126">
        <f t="shared" si="498"/>
        <v>5.4160512063023143E-2</v>
      </c>
      <c r="BS388" s="127">
        <f t="shared" si="498"/>
        <v>9.6902017291066289E-2</v>
      </c>
      <c r="BT388" s="128">
        <f t="shared" si="498"/>
        <v>3.7303122409505389E-2</v>
      </c>
      <c r="BU388" s="126">
        <f t="shared" si="498"/>
        <v>7.7714814386492428E-2</v>
      </c>
      <c r="BV388" s="130">
        <f t="shared" si="498"/>
        <v>5.680990531682447E-2</v>
      </c>
      <c r="BW388" s="131">
        <f t="shared" si="498"/>
        <v>6.8946156869350406E-2</v>
      </c>
      <c r="BX388" s="126">
        <f t="shared" si="498"/>
        <v>7.7931716971796142E-2</v>
      </c>
      <c r="BY388" s="127">
        <f t="shared" si="498"/>
        <v>5.2043055700700176E-2</v>
      </c>
      <c r="BZ388" s="128">
        <f t="shared" si="498"/>
        <v>7.8655889836850776E-2</v>
      </c>
      <c r="CA388" s="129">
        <f t="shared" si="498"/>
        <v>5.4417198522002018E-2</v>
      </c>
      <c r="CB388" s="126">
        <f t="shared" si="498"/>
        <v>4.4038668098818477E-2</v>
      </c>
      <c r="CC388" s="127">
        <f t="shared" si="498"/>
        <v>6.2934504207830227E-2</v>
      </c>
      <c r="CD388" s="128">
        <f t="shared" si="498"/>
        <v>3.2798510770321782E-2</v>
      </c>
      <c r="CE388" s="129">
        <f t="shared" si="498"/>
        <v>8.290671217292378E-2</v>
      </c>
      <c r="CF388" s="126">
        <f t="shared" si="498"/>
        <v>6.210171185805323E-2</v>
      </c>
      <c r="CG388" s="127">
        <f t="shared" si="498"/>
        <v>5.6043569922698523E-2</v>
      </c>
      <c r="CH388" s="128">
        <f t="shared" si="498"/>
        <v>6.8462177888611808E-2</v>
      </c>
      <c r="CI388" s="126">
        <f t="shared" si="498"/>
        <v>6.2888444116717582E-2</v>
      </c>
      <c r="CJ388" s="132">
        <f t="shared" si="498"/>
        <v>6.6690994199141831E-2</v>
      </c>
      <c r="CK388" s="133">
        <f t="shared" si="498"/>
        <v>6.2297811157986341E-2</v>
      </c>
    </row>
    <row r="389" spans="1:89" ht="13.5" thickTop="1" x14ac:dyDescent="0.2">
      <c r="A389" s="143" t="s">
        <v>29</v>
      </c>
      <c r="B389" s="203">
        <v>2459</v>
      </c>
      <c r="C389" s="197">
        <v>1312</v>
      </c>
      <c r="D389" s="198">
        <v>861</v>
      </c>
      <c r="E389" s="199">
        <v>434</v>
      </c>
      <c r="F389" s="196">
        <v>438</v>
      </c>
      <c r="G389" s="200">
        <v>186</v>
      </c>
      <c r="H389" s="198">
        <v>1580</v>
      </c>
      <c r="I389" s="199">
        <v>1433</v>
      </c>
      <c r="J389" s="196">
        <v>139</v>
      </c>
      <c r="K389" s="200">
        <v>317</v>
      </c>
      <c r="L389" s="198">
        <v>170</v>
      </c>
      <c r="M389" s="196">
        <v>922</v>
      </c>
      <c r="N389" s="201">
        <v>887</v>
      </c>
      <c r="O389" s="204">
        <v>1543</v>
      </c>
      <c r="P389" s="196">
        <v>603</v>
      </c>
      <c r="Q389" s="200">
        <v>508</v>
      </c>
      <c r="R389" s="198">
        <v>1109</v>
      </c>
      <c r="S389" s="199">
        <v>843</v>
      </c>
      <c r="T389" s="196">
        <v>116</v>
      </c>
      <c r="U389" s="200">
        <v>166</v>
      </c>
      <c r="V389" s="198">
        <v>469</v>
      </c>
      <c r="W389" s="205">
        <v>1594</v>
      </c>
      <c r="X389" s="196">
        <v>530</v>
      </c>
      <c r="Y389" s="200">
        <v>362</v>
      </c>
      <c r="Z389" s="198">
        <v>2351</v>
      </c>
      <c r="AA389" s="196">
        <v>1610</v>
      </c>
      <c r="AB389" s="169">
        <f t="shared" si="494"/>
        <v>11712</v>
      </c>
      <c r="AC389" s="170">
        <f t="shared" si="489"/>
        <v>11230</v>
      </c>
      <c r="AE389" s="249" t="str">
        <f>$AE$17</f>
        <v>17:00 - 17:59</v>
      </c>
      <c r="AF389" s="123">
        <f t="shared" ref="AF389:AO391" si="499">SUMIF($A$9:$A$32,$AE389,B$381:B$404)</f>
        <v>2055</v>
      </c>
      <c r="AG389" s="186">
        <f t="shared" si="499"/>
        <v>1659</v>
      </c>
      <c r="AH389" s="124">
        <f t="shared" si="499"/>
        <v>714</v>
      </c>
      <c r="AI389" s="177">
        <f t="shared" si="499"/>
        <v>717</v>
      </c>
      <c r="AJ389" s="123">
        <f t="shared" si="499"/>
        <v>443</v>
      </c>
      <c r="AK389" s="125">
        <f t="shared" si="499"/>
        <v>210</v>
      </c>
      <c r="AL389" s="124">
        <f t="shared" si="499"/>
        <v>1621</v>
      </c>
      <c r="AM389" s="177">
        <f t="shared" si="499"/>
        <v>1975</v>
      </c>
      <c r="AN389" s="123">
        <f t="shared" si="499"/>
        <v>202</v>
      </c>
      <c r="AO389" s="125">
        <f t="shared" si="499"/>
        <v>163</v>
      </c>
      <c r="AP389" s="124">
        <f t="shared" ref="AP389:AY391" si="500">SUMIF($A$9:$A$32,$AE389,L$381:L$404)</f>
        <v>368</v>
      </c>
      <c r="AQ389" s="123">
        <f t="shared" si="500"/>
        <v>579</v>
      </c>
      <c r="AR389" s="176">
        <f t="shared" si="500"/>
        <v>1037</v>
      </c>
      <c r="AS389" s="178">
        <f t="shared" si="500"/>
        <v>1252</v>
      </c>
      <c r="AT389" s="123">
        <f t="shared" si="500"/>
        <v>565</v>
      </c>
      <c r="AU389" s="125">
        <f t="shared" si="500"/>
        <v>807</v>
      </c>
      <c r="AV389" s="124">
        <f t="shared" si="500"/>
        <v>830</v>
      </c>
      <c r="AW389" s="177">
        <f t="shared" si="500"/>
        <v>1320</v>
      </c>
      <c r="AX389" s="123">
        <f t="shared" si="500"/>
        <v>161</v>
      </c>
      <c r="AY389" s="125">
        <f t="shared" si="500"/>
        <v>216</v>
      </c>
      <c r="AZ389" s="124">
        <f t="shared" ref="AZ389:BE391" si="501">SUMIF($A$9:$A$32,$AE389,V$381:V$404)</f>
        <v>894</v>
      </c>
      <c r="BA389" s="177">
        <f t="shared" si="501"/>
        <v>974</v>
      </c>
      <c r="BB389" s="123">
        <f t="shared" si="501"/>
        <v>649</v>
      </c>
      <c r="BC389" s="125">
        <f t="shared" si="501"/>
        <v>456</v>
      </c>
      <c r="BD389" s="183">
        <f t="shared" si="501"/>
        <v>2380</v>
      </c>
      <c r="BE389" s="184">
        <f t="shared" si="501"/>
        <v>2099</v>
      </c>
      <c r="BF389" s="167">
        <f>AF389+AH389+AJ389+AL389+AN389+AP389+AR389+AT389+AV389+AX389+AZ389+BB389+BD389</f>
        <v>11919</v>
      </c>
      <c r="BG389" s="168">
        <f>AG389+AI389+AK389+AM389+AO389+AQ389+AS389+AU389+AW389+AY389+BA389+BC389+BE389</f>
        <v>12427</v>
      </c>
      <c r="BI389" s="143" t="s">
        <v>29</v>
      </c>
      <c r="BJ389" s="126">
        <f t="shared" ref="BJ389:CK389" si="502">B389/B405</f>
        <v>7.9868780044173054E-2</v>
      </c>
      <c r="BK389" s="127">
        <f t="shared" si="502"/>
        <v>6.9410644376256478E-2</v>
      </c>
      <c r="BL389" s="128">
        <f t="shared" si="502"/>
        <v>8.7606837606837601E-2</v>
      </c>
      <c r="BM389" s="129">
        <f t="shared" si="502"/>
        <v>5.5307760927743088E-2</v>
      </c>
      <c r="BN389" s="126">
        <f t="shared" si="502"/>
        <v>7.9333454084404995E-2</v>
      </c>
      <c r="BO389" s="127">
        <f t="shared" si="502"/>
        <v>5.4243219597550303E-2</v>
      </c>
      <c r="BP389" s="128">
        <f t="shared" si="502"/>
        <v>7.611523268137585E-2</v>
      </c>
      <c r="BQ389" s="129">
        <f t="shared" si="502"/>
        <v>6.0354630838562948E-2</v>
      </c>
      <c r="BR389" s="126">
        <f t="shared" si="502"/>
        <v>6.8439192516001973E-2</v>
      </c>
      <c r="BS389" s="127">
        <f t="shared" si="502"/>
        <v>0.11419308357348704</v>
      </c>
      <c r="BT389" s="128">
        <f t="shared" si="502"/>
        <v>4.6974302293451231E-2</v>
      </c>
      <c r="BU389" s="126">
        <f t="shared" si="502"/>
        <v>0.1066265756909911</v>
      </c>
      <c r="BV389" s="130">
        <f t="shared" si="502"/>
        <v>6.460305899490168E-2</v>
      </c>
      <c r="BW389" s="131">
        <f t="shared" si="502"/>
        <v>8.6631856717758693E-2</v>
      </c>
      <c r="BX389" s="126">
        <f t="shared" si="502"/>
        <v>7.4591786244433453E-2</v>
      </c>
      <c r="BY389" s="127">
        <f t="shared" si="502"/>
        <v>5.3088096979830704E-2</v>
      </c>
      <c r="BZ389" s="128">
        <f t="shared" si="502"/>
        <v>8.2996557401586582E-2</v>
      </c>
      <c r="CA389" s="129">
        <f t="shared" si="502"/>
        <v>5.663419549882432E-2</v>
      </c>
      <c r="CB389" s="126">
        <f t="shared" si="502"/>
        <v>6.2298603651987111E-2</v>
      </c>
      <c r="CC389" s="127">
        <f t="shared" si="502"/>
        <v>6.0739114526161729E-2</v>
      </c>
      <c r="CD389" s="128">
        <f t="shared" si="502"/>
        <v>4.1574328516975442E-2</v>
      </c>
      <c r="CE389" s="129">
        <f t="shared" si="502"/>
        <v>0.11333902161547213</v>
      </c>
      <c r="CF389" s="126">
        <f t="shared" si="502"/>
        <v>6.6225165562913912E-2</v>
      </c>
      <c r="CG389" s="127">
        <f t="shared" si="502"/>
        <v>6.3598032326071682E-2</v>
      </c>
      <c r="CH389" s="128">
        <f t="shared" si="502"/>
        <v>7.8171238570241067E-2</v>
      </c>
      <c r="CI389" s="126">
        <f t="shared" si="502"/>
        <v>5.6532883879349696E-2</v>
      </c>
      <c r="CJ389" s="132">
        <f t="shared" si="502"/>
        <v>7.3687256986825378E-2</v>
      </c>
      <c r="CK389" s="133">
        <f t="shared" si="502"/>
        <v>7.0817331643302617E-2</v>
      </c>
    </row>
    <row r="390" spans="1:89" x14ac:dyDescent="0.2">
      <c r="A390" s="134" t="s">
        <v>31</v>
      </c>
      <c r="B390" s="206">
        <v>2365</v>
      </c>
      <c r="C390" s="190">
        <v>1197</v>
      </c>
      <c r="D390" s="191">
        <v>851</v>
      </c>
      <c r="E390" s="192">
        <v>423</v>
      </c>
      <c r="F390" s="189">
        <v>400</v>
      </c>
      <c r="G390" s="193">
        <v>198</v>
      </c>
      <c r="H390" s="191">
        <v>1647</v>
      </c>
      <c r="I390" s="192">
        <v>1608</v>
      </c>
      <c r="J390" s="189">
        <v>114</v>
      </c>
      <c r="K390" s="190">
        <v>199</v>
      </c>
      <c r="L390" s="191">
        <v>218</v>
      </c>
      <c r="M390" s="189">
        <v>998</v>
      </c>
      <c r="N390" s="194">
        <v>966</v>
      </c>
      <c r="O390" s="207">
        <v>1498</v>
      </c>
      <c r="P390" s="189">
        <v>725</v>
      </c>
      <c r="Q390" s="190">
        <v>540</v>
      </c>
      <c r="R390" s="191">
        <v>1028</v>
      </c>
      <c r="S390" s="192">
        <v>981</v>
      </c>
      <c r="T390" s="198">
        <v>116</v>
      </c>
      <c r="U390" s="189">
        <v>190</v>
      </c>
      <c r="V390" s="191">
        <v>536</v>
      </c>
      <c r="W390" s="208">
        <v>1206</v>
      </c>
      <c r="X390" s="189">
        <v>549</v>
      </c>
      <c r="Y390" s="193">
        <v>387</v>
      </c>
      <c r="Z390" s="191">
        <v>2227</v>
      </c>
      <c r="AA390" s="189">
        <v>2264</v>
      </c>
      <c r="AB390" s="169">
        <f t="shared" si="494"/>
        <v>11742</v>
      </c>
      <c r="AC390" s="170">
        <f t="shared" si="489"/>
        <v>11689</v>
      </c>
      <c r="AE390" s="250" t="str">
        <f>$AE$18</f>
        <v>18:00 - 18:59</v>
      </c>
      <c r="AF390" s="123">
        <f t="shared" si="499"/>
        <v>2076</v>
      </c>
      <c r="AG390" s="190">
        <f t="shared" si="499"/>
        <v>1390</v>
      </c>
      <c r="AH390" s="191">
        <f t="shared" si="499"/>
        <v>624</v>
      </c>
      <c r="AI390" s="192">
        <f t="shared" si="499"/>
        <v>600</v>
      </c>
      <c r="AJ390" s="189">
        <f t="shared" si="499"/>
        <v>442</v>
      </c>
      <c r="AK390" s="193">
        <f t="shared" si="499"/>
        <v>238</v>
      </c>
      <c r="AL390" s="191">
        <f t="shared" si="499"/>
        <v>1470</v>
      </c>
      <c r="AM390" s="192">
        <f t="shared" si="499"/>
        <v>1889</v>
      </c>
      <c r="AN390" s="189">
        <f t="shared" si="499"/>
        <v>163</v>
      </c>
      <c r="AO390" s="193">
        <f t="shared" si="499"/>
        <v>148</v>
      </c>
      <c r="AP390" s="191">
        <f t="shared" si="500"/>
        <v>385</v>
      </c>
      <c r="AQ390" s="189">
        <f t="shared" si="500"/>
        <v>450</v>
      </c>
      <c r="AR390" s="194">
        <f t="shared" si="500"/>
        <v>1117</v>
      </c>
      <c r="AS390" s="195">
        <f t="shared" si="500"/>
        <v>1154</v>
      </c>
      <c r="AT390" s="189">
        <f t="shared" si="500"/>
        <v>609</v>
      </c>
      <c r="AU390" s="193">
        <f t="shared" si="500"/>
        <v>768</v>
      </c>
      <c r="AV390" s="191">
        <f t="shared" si="500"/>
        <v>726</v>
      </c>
      <c r="AW390" s="192">
        <f t="shared" si="500"/>
        <v>1214</v>
      </c>
      <c r="AX390" s="189">
        <f t="shared" si="500"/>
        <v>138</v>
      </c>
      <c r="AY390" s="193">
        <f t="shared" si="500"/>
        <v>207</v>
      </c>
      <c r="AZ390" s="191">
        <f t="shared" si="501"/>
        <v>1072</v>
      </c>
      <c r="BA390" s="192">
        <f t="shared" si="501"/>
        <v>775</v>
      </c>
      <c r="BB390" s="189">
        <f t="shared" si="501"/>
        <v>526</v>
      </c>
      <c r="BC390" s="193">
        <f t="shared" si="501"/>
        <v>422</v>
      </c>
      <c r="BD390" s="191">
        <f t="shared" si="501"/>
        <v>1935</v>
      </c>
      <c r="BE390" s="189">
        <f t="shared" si="501"/>
        <v>1796</v>
      </c>
      <c r="BF390" s="169">
        <f>SUM(AF390,AH390,AJ390,AL390,AN390,AP390,AR390,AT390,AV390,AX390,AZ390,BB390,BD390)</f>
        <v>11283</v>
      </c>
      <c r="BG390" s="170">
        <f>SUM(AG390,AI390,AK390,AM390,AO390,AQ390,AS390,AU390,AW390,AY390,BA390,BC390,BE390)</f>
        <v>11051</v>
      </c>
      <c r="BI390" s="134" t="s">
        <v>31</v>
      </c>
      <c r="BJ390" s="126">
        <f t="shared" ref="BJ390:CK390" si="503">B390/B405</f>
        <v>7.6815642458100561E-2</v>
      </c>
      <c r="BK390" s="127">
        <f t="shared" si="503"/>
        <v>6.3326632102423022E-2</v>
      </c>
      <c r="BL390" s="128">
        <f t="shared" si="503"/>
        <v>8.6589336589336596E-2</v>
      </c>
      <c r="BM390" s="129">
        <f t="shared" si="503"/>
        <v>5.3905951318975402E-2</v>
      </c>
      <c r="BN390" s="126">
        <f t="shared" si="503"/>
        <v>7.2450642999456624E-2</v>
      </c>
      <c r="BO390" s="127">
        <f t="shared" si="503"/>
        <v>5.774278215223097E-2</v>
      </c>
      <c r="BP390" s="128">
        <f t="shared" si="503"/>
        <v>7.9342903940649384E-2</v>
      </c>
      <c r="BQ390" s="129">
        <f t="shared" si="503"/>
        <v>6.7725224276628901E-2</v>
      </c>
      <c r="BR390" s="126">
        <f t="shared" si="503"/>
        <v>5.6129985228951254E-2</v>
      </c>
      <c r="BS390" s="127">
        <f t="shared" si="503"/>
        <v>7.1685878962536018E-2</v>
      </c>
      <c r="BT390" s="128">
        <f t="shared" si="503"/>
        <v>6.0237634705719814E-2</v>
      </c>
      <c r="BU390" s="126">
        <f t="shared" si="503"/>
        <v>0.1154157511275587</v>
      </c>
      <c r="BV390" s="130">
        <f t="shared" si="503"/>
        <v>7.0356882738528775E-2</v>
      </c>
      <c r="BW390" s="131">
        <f t="shared" si="503"/>
        <v>8.4105328167986076E-2</v>
      </c>
      <c r="BX390" s="126">
        <f t="shared" si="503"/>
        <v>8.9683325086590798E-2</v>
      </c>
      <c r="BY390" s="127">
        <f t="shared" si="503"/>
        <v>5.6432229073048387E-2</v>
      </c>
      <c r="BZ390" s="128">
        <f t="shared" si="503"/>
        <v>7.6934590630145183E-2</v>
      </c>
      <c r="CA390" s="129">
        <f t="shared" si="503"/>
        <v>6.5905273765535774E-2</v>
      </c>
      <c r="CB390" s="126">
        <f t="shared" si="503"/>
        <v>6.2298603651987111E-2</v>
      </c>
      <c r="CC390" s="127">
        <f t="shared" si="503"/>
        <v>6.9520673252835716E-2</v>
      </c>
      <c r="CD390" s="128">
        <f t="shared" si="503"/>
        <v>4.7513518305114792E-2</v>
      </c>
      <c r="CE390" s="129">
        <f t="shared" si="503"/>
        <v>8.5750853242320818E-2</v>
      </c>
      <c r="CF390" s="126">
        <f t="shared" si="503"/>
        <v>6.8599275271773091E-2</v>
      </c>
      <c r="CG390" s="127">
        <f t="shared" si="503"/>
        <v>6.7990161630358398E-2</v>
      </c>
      <c r="CH390" s="128">
        <f t="shared" si="503"/>
        <v>7.4048212801330004E-2</v>
      </c>
      <c r="CI390" s="126">
        <f t="shared" si="503"/>
        <v>7.9497173355806028E-2</v>
      </c>
      <c r="CJ390" s="132">
        <f t="shared" si="503"/>
        <v>7.3876005083615401E-2</v>
      </c>
      <c r="CK390" s="133">
        <f t="shared" si="503"/>
        <v>7.3711824539498164E-2</v>
      </c>
    </row>
    <row r="391" spans="1:89" ht="13.5" thickBot="1" x14ac:dyDescent="0.25">
      <c r="A391" s="143" t="s">
        <v>33</v>
      </c>
      <c r="B391" s="203">
        <v>2046</v>
      </c>
      <c r="C391" s="197">
        <v>1485</v>
      </c>
      <c r="D391" s="198">
        <v>702</v>
      </c>
      <c r="E391" s="199">
        <v>585</v>
      </c>
      <c r="F391" s="196">
        <v>389</v>
      </c>
      <c r="G391" s="200">
        <v>172</v>
      </c>
      <c r="H391" s="198">
        <v>1681</v>
      </c>
      <c r="I391" s="199">
        <v>1749</v>
      </c>
      <c r="J391" s="196">
        <v>138</v>
      </c>
      <c r="K391" s="197">
        <v>190</v>
      </c>
      <c r="L391" s="198">
        <v>220</v>
      </c>
      <c r="M391" s="196">
        <v>694</v>
      </c>
      <c r="N391" s="201">
        <v>1032</v>
      </c>
      <c r="O391" s="204">
        <v>1234</v>
      </c>
      <c r="P391" s="196">
        <v>699</v>
      </c>
      <c r="Q391" s="197">
        <v>706</v>
      </c>
      <c r="R391" s="198">
        <v>1108</v>
      </c>
      <c r="S391" s="199">
        <v>1056</v>
      </c>
      <c r="T391" s="196">
        <v>131</v>
      </c>
      <c r="U391" s="200">
        <v>185</v>
      </c>
      <c r="V391" s="198">
        <v>612</v>
      </c>
      <c r="W391" s="205">
        <v>1143</v>
      </c>
      <c r="X391" s="196">
        <v>559</v>
      </c>
      <c r="Y391" s="200">
        <v>439</v>
      </c>
      <c r="Z391" s="198">
        <v>2219</v>
      </c>
      <c r="AA391" s="196">
        <v>2215</v>
      </c>
      <c r="AB391" s="169">
        <f t="shared" si="494"/>
        <v>11536</v>
      </c>
      <c r="AC391" s="170">
        <f t="shared" si="489"/>
        <v>11853</v>
      </c>
      <c r="AE391" s="249" t="str">
        <f>$AE$19</f>
        <v>19:00 - 19:59</v>
      </c>
      <c r="AF391" s="123">
        <f t="shared" si="499"/>
        <v>2223</v>
      </c>
      <c r="AG391" s="197">
        <f t="shared" si="499"/>
        <v>1395</v>
      </c>
      <c r="AH391" s="198">
        <f t="shared" si="499"/>
        <v>580</v>
      </c>
      <c r="AI391" s="199">
        <f t="shared" si="499"/>
        <v>565</v>
      </c>
      <c r="AJ391" s="196">
        <f t="shared" si="499"/>
        <v>383</v>
      </c>
      <c r="AK391" s="200">
        <f t="shared" si="499"/>
        <v>220</v>
      </c>
      <c r="AL391" s="198">
        <f t="shared" si="499"/>
        <v>1392</v>
      </c>
      <c r="AM391" s="199">
        <f t="shared" si="499"/>
        <v>1614</v>
      </c>
      <c r="AN391" s="196">
        <f t="shared" si="499"/>
        <v>148</v>
      </c>
      <c r="AO391" s="200">
        <f t="shared" si="499"/>
        <v>118</v>
      </c>
      <c r="AP391" s="198">
        <f t="shared" si="500"/>
        <v>305</v>
      </c>
      <c r="AQ391" s="196">
        <f t="shared" si="500"/>
        <v>373</v>
      </c>
      <c r="AR391" s="201">
        <f t="shared" si="500"/>
        <v>1050</v>
      </c>
      <c r="AS391" s="202">
        <f t="shared" si="500"/>
        <v>1152</v>
      </c>
      <c r="AT391" s="196">
        <f t="shared" si="500"/>
        <v>374</v>
      </c>
      <c r="AU391" s="200">
        <f t="shared" si="500"/>
        <v>843</v>
      </c>
      <c r="AV391" s="198">
        <f t="shared" si="500"/>
        <v>706</v>
      </c>
      <c r="AW391" s="199">
        <f t="shared" si="500"/>
        <v>1196</v>
      </c>
      <c r="AX391" s="196">
        <f t="shared" si="500"/>
        <v>105</v>
      </c>
      <c r="AY391" s="200">
        <f t="shared" si="500"/>
        <v>203</v>
      </c>
      <c r="AZ391" s="198">
        <f t="shared" si="501"/>
        <v>1188</v>
      </c>
      <c r="BA391" s="199">
        <f t="shared" si="501"/>
        <v>675</v>
      </c>
      <c r="BB391" s="196">
        <f t="shared" si="501"/>
        <v>496</v>
      </c>
      <c r="BC391" s="200">
        <f t="shared" si="501"/>
        <v>459</v>
      </c>
      <c r="BD391" s="198">
        <f t="shared" si="501"/>
        <v>1845</v>
      </c>
      <c r="BE391" s="196">
        <f t="shared" si="501"/>
        <v>2299</v>
      </c>
      <c r="BF391" s="169">
        <f>SUM(AF391,AH391,AJ391,AL391,AN391,AP391,AR391,AT391,AV391,AX391,AZ391,BB391,BD391)</f>
        <v>10795</v>
      </c>
      <c r="BG391" s="170">
        <f>SUM(AG391,AI391,AK391,AM391,AO391,AQ391,AS391,AU391,AW391,AY391,BA391,BC391,BE391)</f>
        <v>11112</v>
      </c>
      <c r="BI391" s="143" t="s">
        <v>33</v>
      </c>
      <c r="BJ391" s="126">
        <f t="shared" ref="BJ391:CK391" si="504">B391/B405</f>
        <v>6.64544627777056E-2</v>
      </c>
      <c r="BK391" s="127">
        <f t="shared" si="504"/>
        <v>7.8563115014284202E-2</v>
      </c>
      <c r="BL391" s="128">
        <f t="shared" si="504"/>
        <v>7.1428571428571425E-2</v>
      </c>
      <c r="BM391" s="129">
        <f t="shared" si="504"/>
        <v>7.4550783739008544E-2</v>
      </c>
      <c r="BN391" s="126">
        <f t="shared" si="504"/>
        <v>7.045825031697156E-2</v>
      </c>
      <c r="BO391" s="127">
        <f t="shared" si="504"/>
        <v>5.0160396617089528E-2</v>
      </c>
      <c r="BP391" s="128">
        <f t="shared" si="504"/>
        <v>8.0980826669235964E-2</v>
      </c>
      <c r="BQ391" s="129">
        <f t="shared" si="504"/>
        <v>7.3663816703870608E-2</v>
      </c>
      <c r="BR391" s="126">
        <f t="shared" si="504"/>
        <v>6.7946824224519947E-2</v>
      </c>
      <c r="BS391" s="127">
        <f t="shared" si="504"/>
        <v>6.8443804034582126E-2</v>
      </c>
      <c r="BT391" s="128">
        <f t="shared" si="504"/>
        <v>6.0790273556231005E-2</v>
      </c>
      <c r="BU391" s="126">
        <f t="shared" si="504"/>
        <v>8.0259049381288305E-2</v>
      </c>
      <c r="BV391" s="130">
        <f t="shared" si="504"/>
        <v>7.5163874726875454E-2</v>
      </c>
      <c r="BW391" s="131">
        <f t="shared" si="504"/>
        <v>6.9283027342653417E-2</v>
      </c>
      <c r="BX391" s="126">
        <f t="shared" si="504"/>
        <v>8.6467095497278573E-2</v>
      </c>
      <c r="BY391" s="127">
        <f t="shared" si="504"/>
        <v>7.377991430661511E-2</v>
      </c>
      <c r="BZ391" s="128">
        <f t="shared" si="504"/>
        <v>8.2921718305642864E-2</v>
      </c>
      <c r="CA391" s="129">
        <f t="shared" si="504"/>
        <v>7.0943903258313734E-2</v>
      </c>
      <c r="CB391" s="126">
        <f t="shared" si="504"/>
        <v>7.0354457572502679E-2</v>
      </c>
      <c r="CC391" s="127">
        <f t="shared" si="504"/>
        <v>6.7691181851445292E-2</v>
      </c>
      <c r="CD391" s="128">
        <f t="shared" si="504"/>
        <v>5.4250509706586299E-2</v>
      </c>
      <c r="CE391" s="129">
        <f t="shared" si="504"/>
        <v>8.127133105802048E-2</v>
      </c>
      <c r="CF391" s="126">
        <f t="shared" si="504"/>
        <v>6.9848806697488441E-2</v>
      </c>
      <c r="CG391" s="127">
        <f t="shared" si="504"/>
        <v>7.7125790583274775E-2</v>
      </c>
      <c r="CH391" s="128">
        <f t="shared" si="504"/>
        <v>7.3782211138819623E-2</v>
      </c>
      <c r="CI391" s="126">
        <f t="shared" si="504"/>
        <v>7.7776607324695393E-2</v>
      </c>
      <c r="CJ391" s="132">
        <f t="shared" si="504"/>
        <v>7.2579934818990569E-2</v>
      </c>
      <c r="CK391" s="133">
        <f t="shared" si="504"/>
        <v>7.4746022437049503E-2</v>
      </c>
    </row>
    <row r="392" spans="1:89" ht="14.25" thickTop="1" thickBot="1" x14ac:dyDescent="0.25">
      <c r="A392" s="134" t="s">
        <v>35</v>
      </c>
      <c r="B392" s="206">
        <v>1931</v>
      </c>
      <c r="C392" s="190">
        <v>612</v>
      </c>
      <c r="D392" s="191">
        <v>466</v>
      </c>
      <c r="E392" s="192">
        <v>252</v>
      </c>
      <c r="F392" s="189">
        <v>399</v>
      </c>
      <c r="G392" s="193">
        <v>103</v>
      </c>
      <c r="H392" s="191">
        <v>1412</v>
      </c>
      <c r="I392" s="192">
        <v>642</v>
      </c>
      <c r="J392" s="189">
        <v>129</v>
      </c>
      <c r="K392" s="190">
        <v>98</v>
      </c>
      <c r="L392" s="191">
        <v>272</v>
      </c>
      <c r="M392" s="189">
        <v>477</v>
      </c>
      <c r="N392" s="194">
        <v>1039</v>
      </c>
      <c r="O392" s="207">
        <v>1007</v>
      </c>
      <c r="P392" s="189">
        <v>693</v>
      </c>
      <c r="Q392" s="190">
        <v>463</v>
      </c>
      <c r="R392" s="191">
        <v>1042</v>
      </c>
      <c r="S392" s="192">
        <v>807</v>
      </c>
      <c r="T392" s="189">
        <v>158</v>
      </c>
      <c r="U392" s="193">
        <v>147</v>
      </c>
      <c r="V392" s="191">
        <v>722</v>
      </c>
      <c r="W392" s="208">
        <v>850</v>
      </c>
      <c r="X392" s="189">
        <v>632</v>
      </c>
      <c r="Y392" s="193">
        <v>300</v>
      </c>
      <c r="Z392" s="191">
        <v>2197</v>
      </c>
      <c r="AA392" s="189">
        <v>1876</v>
      </c>
      <c r="AB392" s="169">
        <f t="shared" si="494"/>
        <v>11092</v>
      </c>
      <c r="AC392" s="170">
        <f t="shared" si="489"/>
        <v>7634</v>
      </c>
      <c r="AE392" s="299" t="s">
        <v>26</v>
      </c>
      <c r="AF392" s="18">
        <f t="shared" ref="AF392:BG392" si="505">SUM(AF389:AF391)</f>
        <v>6354</v>
      </c>
      <c r="AG392" s="19">
        <f t="shared" si="505"/>
        <v>4444</v>
      </c>
      <c r="AH392" s="18">
        <f t="shared" si="505"/>
        <v>1918</v>
      </c>
      <c r="AI392" s="19">
        <f t="shared" si="505"/>
        <v>1882</v>
      </c>
      <c r="AJ392" s="18">
        <f t="shared" si="505"/>
        <v>1268</v>
      </c>
      <c r="AK392" s="19">
        <f t="shared" si="505"/>
        <v>668</v>
      </c>
      <c r="AL392" s="18">
        <f t="shared" si="505"/>
        <v>4483</v>
      </c>
      <c r="AM392" s="19">
        <f t="shared" si="505"/>
        <v>5478</v>
      </c>
      <c r="AN392" s="18">
        <f t="shared" si="505"/>
        <v>513</v>
      </c>
      <c r="AO392" s="19">
        <f t="shared" si="505"/>
        <v>429</v>
      </c>
      <c r="AP392" s="18">
        <f t="shared" si="505"/>
        <v>1058</v>
      </c>
      <c r="AQ392" s="19">
        <f t="shared" si="505"/>
        <v>1402</v>
      </c>
      <c r="AR392" s="18">
        <f t="shared" si="505"/>
        <v>3204</v>
      </c>
      <c r="AS392" s="19">
        <f t="shared" si="505"/>
        <v>3558</v>
      </c>
      <c r="AT392" s="18">
        <f t="shared" si="505"/>
        <v>1548</v>
      </c>
      <c r="AU392" s="19">
        <f t="shared" si="505"/>
        <v>2418</v>
      </c>
      <c r="AV392" s="18">
        <f t="shared" si="505"/>
        <v>2262</v>
      </c>
      <c r="AW392" s="19">
        <f t="shared" si="505"/>
        <v>3730</v>
      </c>
      <c r="AX392" s="18">
        <f t="shared" si="505"/>
        <v>404</v>
      </c>
      <c r="AY392" s="19">
        <f t="shared" si="505"/>
        <v>626</v>
      </c>
      <c r="AZ392" s="18">
        <f t="shared" si="505"/>
        <v>3154</v>
      </c>
      <c r="BA392" s="19">
        <f t="shared" si="505"/>
        <v>2424</v>
      </c>
      <c r="BB392" s="18">
        <f t="shared" si="505"/>
        <v>1671</v>
      </c>
      <c r="BC392" s="19">
        <f t="shared" si="505"/>
        <v>1337</v>
      </c>
      <c r="BD392" s="18">
        <f t="shared" si="505"/>
        <v>6160</v>
      </c>
      <c r="BE392" s="19">
        <f t="shared" si="505"/>
        <v>6194</v>
      </c>
      <c r="BF392" s="171">
        <f t="shared" si="505"/>
        <v>33997</v>
      </c>
      <c r="BG392" s="172">
        <f t="shared" si="505"/>
        <v>34590</v>
      </c>
      <c r="BI392" s="134" t="s">
        <v>35</v>
      </c>
      <c r="BJ392" s="126">
        <f t="shared" ref="BJ392:CK392" si="506">B392/B405</f>
        <v>6.271924126282967E-2</v>
      </c>
      <c r="BK392" s="127">
        <f t="shared" si="506"/>
        <v>3.2377526187705008E-2</v>
      </c>
      <c r="BL392" s="128">
        <f t="shared" si="506"/>
        <v>4.7415547415547418E-2</v>
      </c>
      <c r="BM392" s="129">
        <f t="shared" si="506"/>
        <v>3.2114183764495985E-2</v>
      </c>
      <c r="BN392" s="126">
        <f t="shared" si="506"/>
        <v>7.2269516391957972E-2</v>
      </c>
      <c r="BO392" s="127">
        <f t="shared" si="506"/>
        <v>3.0037911927675708E-2</v>
      </c>
      <c r="BP392" s="128">
        <f t="shared" si="506"/>
        <v>6.8021967434242214E-2</v>
      </c>
      <c r="BQ392" s="129">
        <f t="shared" si="506"/>
        <v>2.7039548498504821E-2</v>
      </c>
      <c r="BR392" s="126">
        <f t="shared" si="506"/>
        <v>6.3515509601181686E-2</v>
      </c>
      <c r="BS392" s="127">
        <f t="shared" si="506"/>
        <v>3.5302593659942365E-2</v>
      </c>
      <c r="BT392" s="128">
        <f t="shared" si="506"/>
        <v>7.5158883669521961E-2</v>
      </c>
      <c r="BU392" s="126">
        <f t="shared" si="506"/>
        <v>5.5163640568983464E-2</v>
      </c>
      <c r="BV392" s="130">
        <f t="shared" si="506"/>
        <v>7.5673707210487981E-2</v>
      </c>
      <c r="BW392" s="131">
        <f t="shared" si="506"/>
        <v>5.653809443602268E-2</v>
      </c>
      <c r="BX392" s="126">
        <f t="shared" si="506"/>
        <v>8.5724888668975749E-2</v>
      </c>
      <c r="BY392" s="127">
        <f t="shared" si="506"/>
        <v>4.838541122374334E-2</v>
      </c>
      <c r="BZ392" s="128">
        <f t="shared" si="506"/>
        <v>7.7982337973357282E-2</v>
      </c>
      <c r="CA392" s="129">
        <f t="shared" si="506"/>
        <v>5.42156533422909E-2</v>
      </c>
      <c r="CB392" s="126">
        <f t="shared" si="506"/>
        <v>8.4854994629430719E-2</v>
      </c>
      <c r="CC392" s="127">
        <f t="shared" si="506"/>
        <v>5.3787047200878159E-2</v>
      </c>
      <c r="CD392" s="128">
        <f t="shared" si="506"/>
        <v>6.4001418313979264E-2</v>
      </c>
      <c r="CE392" s="129">
        <f t="shared" si="506"/>
        <v>6.0437997724687144E-2</v>
      </c>
      <c r="CF392" s="126">
        <f t="shared" si="506"/>
        <v>7.8970386105210552E-2</v>
      </c>
      <c r="CG392" s="127">
        <f t="shared" si="506"/>
        <v>5.270555165144062E-2</v>
      </c>
      <c r="CH392" s="128">
        <f t="shared" si="506"/>
        <v>7.3050706566916049E-2</v>
      </c>
      <c r="CI392" s="126">
        <f t="shared" si="506"/>
        <v>6.5873099476807473E-2</v>
      </c>
      <c r="CJ392" s="132">
        <f t="shared" si="506"/>
        <v>6.9786462986498224E-2</v>
      </c>
      <c r="CK392" s="133">
        <f t="shared" si="506"/>
        <v>4.8140650914066982E-2</v>
      </c>
    </row>
    <row r="393" spans="1:89" ht="13.5" thickTop="1" x14ac:dyDescent="0.2">
      <c r="A393" s="143" t="s">
        <v>36</v>
      </c>
      <c r="B393" s="203">
        <v>1830</v>
      </c>
      <c r="C393" s="197">
        <v>2136</v>
      </c>
      <c r="D393" s="198">
        <v>622</v>
      </c>
      <c r="E393" s="199">
        <v>745</v>
      </c>
      <c r="F393" s="196">
        <v>410</v>
      </c>
      <c r="G393" s="200">
        <v>333</v>
      </c>
      <c r="H393" s="198">
        <v>1672</v>
      </c>
      <c r="I393" s="199">
        <v>2852</v>
      </c>
      <c r="J393" s="196">
        <v>137</v>
      </c>
      <c r="K393" s="197">
        <v>212</v>
      </c>
      <c r="L393" s="198">
        <v>375</v>
      </c>
      <c r="M393" s="196">
        <v>793</v>
      </c>
      <c r="N393" s="201">
        <v>1171</v>
      </c>
      <c r="O393" s="204">
        <v>1528</v>
      </c>
      <c r="P393" s="196">
        <v>667</v>
      </c>
      <c r="Q393" s="197">
        <v>737</v>
      </c>
      <c r="R393" s="198">
        <v>955</v>
      </c>
      <c r="S393" s="199">
        <v>1236</v>
      </c>
      <c r="T393" s="196">
        <v>204</v>
      </c>
      <c r="U393" s="200">
        <v>170</v>
      </c>
      <c r="V393" s="198">
        <v>950</v>
      </c>
      <c r="W393" s="205">
        <v>1093</v>
      </c>
      <c r="X393" s="196">
        <v>655</v>
      </c>
      <c r="Y393" s="200">
        <v>348</v>
      </c>
      <c r="Z393" s="198">
        <v>2339</v>
      </c>
      <c r="AA393" s="196">
        <v>2465</v>
      </c>
      <c r="AB393" s="169">
        <f t="shared" si="494"/>
        <v>11987</v>
      </c>
      <c r="AC393" s="170">
        <f t="shared" si="489"/>
        <v>14648</v>
      </c>
      <c r="BI393" s="143" t="s">
        <v>36</v>
      </c>
      <c r="BJ393" s="126">
        <f t="shared" ref="BJ393:CK393" si="507">B393/B405</f>
        <v>5.9438742367156037E-2</v>
      </c>
      <c r="BK393" s="127">
        <f t="shared" si="507"/>
        <v>0.11300391492963707</v>
      </c>
      <c r="BL393" s="128">
        <f t="shared" si="507"/>
        <v>6.328856328856329E-2</v>
      </c>
      <c r="BM393" s="129">
        <f t="shared" si="507"/>
        <v>9.4940741684720276E-2</v>
      </c>
      <c r="BN393" s="126">
        <f t="shared" si="507"/>
        <v>7.4261909074443036E-2</v>
      </c>
      <c r="BO393" s="127">
        <f t="shared" si="507"/>
        <v>9.711286089238845E-2</v>
      </c>
      <c r="BP393" s="128">
        <f t="shared" si="507"/>
        <v>8.0547258888139517E-2</v>
      </c>
      <c r="BQ393" s="129">
        <f t="shared" si="507"/>
        <v>0.12011961420208062</v>
      </c>
      <c r="BR393" s="126">
        <f t="shared" si="507"/>
        <v>6.7454455933037907E-2</v>
      </c>
      <c r="BS393" s="127">
        <f t="shared" si="507"/>
        <v>7.6368876080691636E-2</v>
      </c>
      <c r="BT393" s="128">
        <f t="shared" si="507"/>
        <v>0.1036197844708483</v>
      </c>
      <c r="BU393" s="126">
        <f t="shared" si="507"/>
        <v>9.1708106857869787E-2</v>
      </c>
      <c r="BV393" s="130">
        <f t="shared" si="507"/>
        <v>8.5287691187181353E-2</v>
      </c>
      <c r="BW393" s="131">
        <f t="shared" si="507"/>
        <v>8.5789680534501145E-2</v>
      </c>
      <c r="BX393" s="126">
        <f t="shared" si="507"/>
        <v>8.2508659079663538E-2</v>
      </c>
      <c r="BY393" s="127">
        <f t="shared" si="507"/>
        <v>7.7019542271919747E-2</v>
      </c>
      <c r="BZ393" s="128">
        <f t="shared" si="507"/>
        <v>7.1471336626253559E-2</v>
      </c>
      <c r="CA393" s="129">
        <f t="shared" si="507"/>
        <v>8.3036614040980852E-2</v>
      </c>
      <c r="CB393" s="126">
        <f t="shared" si="507"/>
        <v>0.10955961331901182</v>
      </c>
      <c r="CC393" s="127">
        <f t="shared" si="507"/>
        <v>6.2202707647274057E-2</v>
      </c>
      <c r="CD393" s="128">
        <f t="shared" si="507"/>
        <v>8.4212392518393756E-2</v>
      </c>
      <c r="CE393" s="129">
        <f t="shared" si="507"/>
        <v>7.7716154721274175E-2</v>
      </c>
      <c r="CF393" s="126">
        <f t="shared" si="507"/>
        <v>8.1844308384355871E-2</v>
      </c>
      <c r="CG393" s="127">
        <f t="shared" si="507"/>
        <v>6.1138439915671118E-2</v>
      </c>
      <c r="CH393" s="128">
        <f t="shared" si="507"/>
        <v>7.7772236076475473E-2</v>
      </c>
      <c r="CI393" s="126">
        <f t="shared" si="507"/>
        <v>8.655500544260683E-2</v>
      </c>
      <c r="CJ393" s="132">
        <f t="shared" si="507"/>
        <v>7.5417447874067275E-2</v>
      </c>
      <c r="CK393" s="133">
        <f t="shared" si="507"/>
        <v>9.2371529288610574E-2</v>
      </c>
    </row>
    <row r="394" spans="1:89" x14ac:dyDescent="0.2">
      <c r="A394" s="134" t="s">
        <v>37</v>
      </c>
      <c r="B394" s="206">
        <v>1928</v>
      </c>
      <c r="C394" s="190">
        <v>1807</v>
      </c>
      <c r="D394" s="191">
        <v>767</v>
      </c>
      <c r="E394" s="192">
        <v>696</v>
      </c>
      <c r="F394" s="189">
        <v>508</v>
      </c>
      <c r="G394" s="193">
        <v>259</v>
      </c>
      <c r="H394" s="191">
        <v>1671</v>
      </c>
      <c r="I394" s="192">
        <v>2106</v>
      </c>
      <c r="J394" s="189">
        <v>160</v>
      </c>
      <c r="K394" s="190">
        <v>154</v>
      </c>
      <c r="L394" s="191">
        <v>388</v>
      </c>
      <c r="M394" s="189">
        <v>565</v>
      </c>
      <c r="N394" s="194">
        <v>1104</v>
      </c>
      <c r="O394" s="207">
        <v>1199</v>
      </c>
      <c r="P394" s="189">
        <v>599</v>
      </c>
      <c r="Q394" s="190">
        <v>778</v>
      </c>
      <c r="R394" s="191">
        <v>1036</v>
      </c>
      <c r="S394" s="192">
        <v>1350</v>
      </c>
      <c r="T394" s="189">
        <v>162</v>
      </c>
      <c r="U394" s="193">
        <v>163</v>
      </c>
      <c r="V394" s="191">
        <v>1011</v>
      </c>
      <c r="W394" s="208">
        <v>947</v>
      </c>
      <c r="X394" s="189">
        <v>653</v>
      </c>
      <c r="Y394" s="193">
        <v>387</v>
      </c>
      <c r="Z394" s="191">
        <v>2512</v>
      </c>
      <c r="AA394" s="189">
        <v>2498</v>
      </c>
      <c r="AB394" s="169">
        <f t="shared" si="494"/>
        <v>12499</v>
      </c>
      <c r="AC394" s="170">
        <f t="shared" si="489"/>
        <v>12909</v>
      </c>
      <c r="BI394" s="134" t="s">
        <v>37</v>
      </c>
      <c r="BJ394" s="126">
        <f t="shared" ref="BJ394:CK394" si="508">B394/B405</f>
        <v>6.2621800701572042E-2</v>
      </c>
      <c r="BK394" s="127">
        <f t="shared" si="508"/>
        <v>9.5598349381017883E-2</v>
      </c>
      <c r="BL394" s="128">
        <f t="shared" si="508"/>
        <v>7.8042328042328038E-2</v>
      </c>
      <c r="BM394" s="129">
        <f t="shared" si="508"/>
        <v>8.869631706384605E-2</v>
      </c>
      <c r="BN394" s="126">
        <f t="shared" si="508"/>
        <v>9.2012316609309905E-2</v>
      </c>
      <c r="BO394" s="127">
        <f t="shared" si="508"/>
        <v>7.5532225138524353E-2</v>
      </c>
      <c r="BP394" s="128">
        <f t="shared" si="508"/>
        <v>8.0499084690239905E-2</v>
      </c>
      <c r="BQ394" s="129">
        <f t="shared" si="508"/>
        <v>8.8699827317525168E-2</v>
      </c>
      <c r="BR394" s="126">
        <f t="shared" si="508"/>
        <v>7.8778926637124574E-2</v>
      </c>
      <c r="BS394" s="127">
        <f t="shared" si="508"/>
        <v>5.5475504322766572E-2</v>
      </c>
      <c r="BT394" s="128">
        <f t="shared" si="508"/>
        <v>0.10721193699917105</v>
      </c>
      <c r="BU394" s="126">
        <f t="shared" si="508"/>
        <v>6.5340580548166993E-2</v>
      </c>
      <c r="BV394" s="130">
        <f t="shared" si="508"/>
        <v>8.0407865986890023E-2</v>
      </c>
      <c r="BW394" s="131">
        <f t="shared" si="508"/>
        <v>6.7317949581719161E-2</v>
      </c>
      <c r="BX394" s="126">
        <f t="shared" si="508"/>
        <v>7.409698169223157E-2</v>
      </c>
      <c r="BY394" s="127">
        <f t="shared" si="508"/>
        <v>8.1304211516354891E-2</v>
      </c>
      <c r="BZ394" s="128">
        <f t="shared" si="508"/>
        <v>7.7533303397694958E-2</v>
      </c>
      <c r="CA394" s="129">
        <f t="shared" si="508"/>
        <v>9.0695330870003366E-2</v>
      </c>
      <c r="CB394" s="126">
        <f t="shared" si="508"/>
        <v>8.7003222341568209E-2</v>
      </c>
      <c r="CC394" s="127">
        <f t="shared" si="508"/>
        <v>5.9641419685327476E-2</v>
      </c>
      <c r="CD394" s="128">
        <f t="shared" si="508"/>
        <v>8.961971456431167E-2</v>
      </c>
      <c r="CE394" s="129">
        <f t="shared" si="508"/>
        <v>6.7335039817974965E-2</v>
      </c>
      <c r="CF394" s="126">
        <f t="shared" si="508"/>
        <v>8.1594402099212801E-2</v>
      </c>
      <c r="CG394" s="127">
        <f t="shared" si="508"/>
        <v>6.7990161630358398E-2</v>
      </c>
      <c r="CH394" s="128">
        <f t="shared" si="508"/>
        <v>8.3524522028262674E-2</v>
      </c>
      <c r="CI394" s="126">
        <f t="shared" si="508"/>
        <v>8.771375399417114E-2</v>
      </c>
      <c r="CJ394" s="132">
        <f t="shared" si="508"/>
        <v>7.863874872595035E-2</v>
      </c>
      <c r="CK394" s="133">
        <f t="shared" si="508"/>
        <v>8.1405247923721599E-2</v>
      </c>
    </row>
    <row r="395" spans="1:89" x14ac:dyDescent="0.2">
      <c r="A395" s="143" t="s">
        <v>30</v>
      </c>
      <c r="B395" s="203">
        <v>2055</v>
      </c>
      <c r="C395" s="197">
        <v>1659</v>
      </c>
      <c r="D395" s="198">
        <v>714</v>
      </c>
      <c r="E395" s="199">
        <v>717</v>
      </c>
      <c r="F395" s="196">
        <v>443</v>
      </c>
      <c r="G395" s="200">
        <v>210</v>
      </c>
      <c r="H395" s="198">
        <v>1621</v>
      </c>
      <c r="I395" s="199">
        <v>1975</v>
      </c>
      <c r="J395" s="196">
        <v>202</v>
      </c>
      <c r="K395" s="197">
        <v>163</v>
      </c>
      <c r="L395" s="198">
        <v>368</v>
      </c>
      <c r="M395" s="196">
        <v>579</v>
      </c>
      <c r="N395" s="201">
        <v>1037</v>
      </c>
      <c r="O395" s="204">
        <v>1252</v>
      </c>
      <c r="P395" s="196">
        <v>565</v>
      </c>
      <c r="Q395" s="197">
        <v>807</v>
      </c>
      <c r="R395" s="198">
        <v>830</v>
      </c>
      <c r="S395" s="199">
        <v>1320</v>
      </c>
      <c r="T395" s="196">
        <v>161</v>
      </c>
      <c r="U395" s="200">
        <v>216</v>
      </c>
      <c r="V395" s="198">
        <v>894</v>
      </c>
      <c r="W395" s="205">
        <v>974</v>
      </c>
      <c r="X395" s="196">
        <v>649</v>
      </c>
      <c r="Y395" s="200">
        <v>456</v>
      </c>
      <c r="Z395" s="198">
        <v>2380</v>
      </c>
      <c r="AA395" s="196">
        <v>2099</v>
      </c>
      <c r="AB395" s="169">
        <f t="shared" si="494"/>
        <v>11919</v>
      </c>
      <c r="AC395" s="170">
        <f t="shared" si="489"/>
        <v>12427</v>
      </c>
      <c r="BI395" s="143" t="s">
        <v>30</v>
      </c>
      <c r="BJ395" s="126">
        <f t="shared" ref="BJ395:CK395" si="509">B395/B405</f>
        <v>6.6746784461478498E-2</v>
      </c>
      <c r="BK395" s="127">
        <f t="shared" si="509"/>
        <v>8.7768490106866992E-2</v>
      </c>
      <c r="BL395" s="128">
        <f t="shared" si="509"/>
        <v>7.2649572649572655E-2</v>
      </c>
      <c r="BM395" s="129">
        <f t="shared" si="509"/>
        <v>9.137249904422072E-2</v>
      </c>
      <c r="BN395" s="126">
        <f t="shared" si="509"/>
        <v>8.02390871218982E-2</v>
      </c>
      <c r="BO395" s="127">
        <f t="shared" si="509"/>
        <v>6.1242344706911638E-2</v>
      </c>
      <c r="BP395" s="128">
        <f t="shared" si="509"/>
        <v>7.8090374795259654E-2</v>
      </c>
      <c r="BQ395" s="129">
        <f t="shared" si="509"/>
        <v>8.3182411658172931E-2</v>
      </c>
      <c r="BR395" s="126">
        <f t="shared" si="509"/>
        <v>9.9458394879369763E-2</v>
      </c>
      <c r="BS395" s="127">
        <f t="shared" si="509"/>
        <v>5.8717579250720464E-2</v>
      </c>
      <c r="BT395" s="128">
        <f t="shared" si="509"/>
        <v>0.10168554849405913</v>
      </c>
      <c r="BU395" s="126">
        <f t="shared" si="509"/>
        <v>6.6959639181218916E-2</v>
      </c>
      <c r="BV395" s="130">
        <f t="shared" si="509"/>
        <v>7.5528040786598694E-2</v>
      </c>
      <c r="BW395" s="131">
        <f t="shared" si="509"/>
        <v>7.0293638762562463E-2</v>
      </c>
      <c r="BX395" s="126">
        <f t="shared" si="509"/>
        <v>6.9891142998515593E-2</v>
      </c>
      <c r="BY395" s="127">
        <f t="shared" si="509"/>
        <v>8.433483122583342E-2</v>
      </c>
      <c r="BZ395" s="128">
        <f t="shared" si="509"/>
        <v>6.2116449633288433E-2</v>
      </c>
      <c r="CA395" s="129">
        <f t="shared" si="509"/>
        <v>8.8679879072892168E-2</v>
      </c>
      <c r="CB395" s="126">
        <f t="shared" si="509"/>
        <v>8.646616541353383E-2</v>
      </c>
      <c r="CC395" s="127">
        <f t="shared" si="509"/>
        <v>7.9034028540065859E-2</v>
      </c>
      <c r="CD395" s="128">
        <f t="shared" si="509"/>
        <v>7.924829359099371E-2</v>
      </c>
      <c r="CE395" s="129">
        <f t="shared" si="509"/>
        <v>6.9254835039817969E-2</v>
      </c>
      <c r="CF395" s="126">
        <f t="shared" si="509"/>
        <v>8.1094589528926647E-2</v>
      </c>
      <c r="CG395" s="127">
        <f t="shared" si="509"/>
        <v>8.0112438510189746E-2</v>
      </c>
      <c r="CH395" s="128">
        <f t="shared" si="509"/>
        <v>7.913549459684123E-2</v>
      </c>
      <c r="CI395" s="126">
        <f t="shared" si="509"/>
        <v>7.3703430597984482E-2</v>
      </c>
      <c r="CJ395" s="132">
        <f t="shared" si="509"/>
        <v>7.4989618854676546E-2</v>
      </c>
      <c r="CK395" s="133">
        <f t="shared" si="509"/>
        <v>7.8365715078479226E-2</v>
      </c>
    </row>
    <row r="396" spans="1:89" x14ac:dyDescent="0.2">
      <c r="A396" s="134" t="s">
        <v>32</v>
      </c>
      <c r="B396" s="206">
        <v>2076</v>
      </c>
      <c r="C396" s="190">
        <v>1390</v>
      </c>
      <c r="D396" s="191">
        <v>624</v>
      </c>
      <c r="E396" s="192">
        <v>600</v>
      </c>
      <c r="F396" s="189">
        <v>442</v>
      </c>
      <c r="G396" s="193">
        <v>238</v>
      </c>
      <c r="H396" s="191">
        <v>1470</v>
      </c>
      <c r="I396" s="192">
        <v>1889</v>
      </c>
      <c r="J396" s="189">
        <v>163</v>
      </c>
      <c r="K396" s="190">
        <v>148</v>
      </c>
      <c r="L396" s="191">
        <v>385</v>
      </c>
      <c r="M396" s="189">
        <v>450</v>
      </c>
      <c r="N396" s="194">
        <v>1117</v>
      </c>
      <c r="O396" s="207">
        <v>1154</v>
      </c>
      <c r="P396" s="189">
        <v>609</v>
      </c>
      <c r="Q396" s="190">
        <v>768</v>
      </c>
      <c r="R396" s="191">
        <v>726</v>
      </c>
      <c r="S396" s="192">
        <v>1214</v>
      </c>
      <c r="T396" s="189">
        <v>138</v>
      </c>
      <c r="U396" s="193">
        <v>207</v>
      </c>
      <c r="V396" s="191">
        <v>1072</v>
      </c>
      <c r="W396" s="208">
        <v>775</v>
      </c>
      <c r="X396" s="189">
        <v>526</v>
      </c>
      <c r="Y396" s="193">
        <v>422</v>
      </c>
      <c r="Z396" s="191">
        <v>1935</v>
      </c>
      <c r="AA396" s="189">
        <v>1796</v>
      </c>
      <c r="AB396" s="169">
        <f t="shared" si="494"/>
        <v>11283</v>
      </c>
      <c r="AC396" s="170">
        <f t="shared" si="489"/>
        <v>11051</v>
      </c>
      <c r="BI396" s="134" t="s">
        <v>32</v>
      </c>
      <c r="BJ396" s="126">
        <f t="shared" ref="BJ396:CK396" si="510">B396/B405</f>
        <v>6.7428868390281935E-2</v>
      </c>
      <c r="BK396" s="127">
        <f t="shared" si="510"/>
        <v>7.3537191831552218E-2</v>
      </c>
      <c r="BL396" s="128">
        <f t="shared" si="510"/>
        <v>6.3492063492063489E-2</v>
      </c>
      <c r="BM396" s="129">
        <f t="shared" si="510"/>
        <v>7.6462342296419017E-2</v>
      </c>
      <c r="BN396" s="126">
        <f t="shared" si="510"/>
        <v>8.0057960514399562E-2</v>
      </c>
      <c r="BO396" s="127">
        <f t="shared" si="510"/>
        <v>6.9407990667833194E-2</v>
      </c>
      <c r="BP396" s="128">
        <f t="shared" si="510"/>
        <v>7.0816070912419302E-2</v>
      </c>
      <c r="BQ396" s="129">
        <f t="shared" si="510"/>
        <v>7.9560291454323376E-2</v>
      </c>
      <c r="BR396" s="126">
        <f t="shared" si="510"/>
        <v>8.0256031511570652E-2</v>
      </c>
      <c r="BS396" s="127">
        <f t="shared" si="510"/>
        <v>5.3314121037463975E-2</v>
      </c>
      <c r="BT396" s="128">
        <f t="shared" si="510"/>
        <v>0.10638297872340426</v>
      </c>
      <c r="BU396" s="126">
        <f t="shared" si="510"/>
        <v>5.2041170348097604E-2</v>
      </c>
      <c r="BV396" s="130">
        <f t="shared" si="510"/>
        <v>8.1354697742170426E-2</v>
      </c>
      <c r="BW396" s="131">
        <f t="shared" si="510"/>
        <v>6.4791421031946544E-2</v>
      </c>
      <c r="BX396" s="126">
        <f t="shared" si="510"/>
        <v>7.5333993072736263E-2</v>
      </c>
      <c r="BY396" s="127">
        <f t="shared" si="510"/>
        <v>8.025917023722437E-2</v>
      </c>
      <c r="BZ396" s="128">
        <f t="shared" si="510"/>
        <v>5.4333183655141448E-2</v>
      </c>
      <c r="CA396" s="129">
        <f t="shared" si="510"/>
        <v>8.1558616056432651E-2</v>
      </c>
      <c r="CB396" s="126">
        <f t="shared" si="510"/>
        <v>7.4113856068743281E-2</v>
      </c>
      <c r="CC396" s="127">
        <f t="shared" si="510"/>
        <v>7.5740944017563122E-2</v>
      </c>
      <c r="CD396" s="128">
        <f t="shared" si="510"/>
        <v>9.5027036610229584E-2</v>
      </c>
      <c r="CE396" s="129">
        <f t="shared" si="510"/>
        <v>5.5105233219567694E-2</v>
      </c>
      <c r="CF396" s="126">
        <f t="shared" si="510"/>
        <v>6.5725352992627759E-2</v>
      </c>
      <c r="CG396" s="127">
        <f t="shared" si="510"/>
        <v>7.4139142656359805E-2</v>
      </c>
      <c r="CH396" s="128">
        <f t="shared" si="510"/>
        <v>6.4339152119700746E-2</v>
      </c>
      <c r="CI396" s="126">
        <f t="shared" si="510"/>
        <v>6.3064012079075804E-2</v>
      </c>
      <c r="CJ396" s="132">
        <f t="shared" si="510"/>
        <v>7.0988159202728038E-2</v>
      </c>
      <c r="CK396" s="133">
        <f t="shared" si="510"/>
        <v>6.9688542474633769E-2</v>
      </c>
    </row>
    <row r="397" spans="1:89" x14ac:dyDescent="0.2">
      <c r="A397" s="143" t="s">
        <v>34</v>
      </c>
      <c r="B397" s="203">
        <v>2223</v>
      </c>
      <c r="C397" s="197">
        <v>1395</v>
      </c>
      <c r="D397" s="198">
        <v>580</v>
      </c>
      <c r="E397" s="199">
        <v>565</v>
      </c>
      <c r="F397" s="196">
        <v>383</v>
      </c>
      <c r="G397" s="200">
        <v>220</v>
      </c>
      <c r="H397" s="198">
        <v>1392</v>
      </c>
      <c r="I397" s="199">
        <v>1614</v>
      </c>
      <c r="J397" s="196">
        <v>148</v>
      </c>
      <c r="K397" s="197">
        <v>118</v>
      </c>
      <c r="L397" s="198">
        <v>305</v>
      </c>
      <c r="M397" s="196">
        <v>373</v>
      </c>
      <c r="N397" s="201">
        <v>1050</v>
      </c>
      <c r="O397" s="204">
        <v>1152</v>
      </c>
      <c r="P397" s="196">
        <v>374</v>
      </c>
      <c r="Q397" s="197">
        <v>843</v>
      </c>
      <c r="R397" s="198">
        <v>706</v>
      </c>
      <c r="S397" s="199">
        <v>1196</v>
      </c>
      <c r="T397" s="196">
        <v>105</v>
      </c>
      <c r="U397" s="200">
        <v>203</v>
      </c>
      <c r="V397" s="198">
        <v>1188</v>
      </c>
      <c r="W397" s="205">
        <v>675</v>
      </c>
      <c r="X397" s="196">
        <v>496</v>
      </c>
      <c r="Y397" s="200">
        <v>459</v>
      </c>
      <c r="Z397" s="198">
        <v>1845</v>
      </c>
      <c r="AA397" s="196">
        <v>2299</v>
      </c>
      <c r="AB397" s="169">
        <f t="shared" si="494"/>
        <v>10795</v>
      </c>
      <c r="AC397" s="170">
        <f t="shared" si="489"/>
        <v>11112</v>
      </c>
      <c r="BI397" s="143" t="s">
        <v>34</v>
      </c>
      <c r="BJ397" s="126">
        <f t="shared" ref="BJ397:CK397" si="511">B397/B405</f>
        <v>7.2203455891905938E-2</v>
      </c>
      <c r="BK397" s="127">
        <f t="shared" si="511"/>
        <v>7.3801714104327579E-2</v>
      </c>
      <c r="BL397" s="128">
        <f t="shared" si="511"/>
        <v>5.9015059015059018E-2</v>
      </c>
      <c r="BM397" s="129">
        <f t="shared" si="511"/>
        <v>7.2002038995794576E-2</v>
      </c>
      <c r="BN397" s="126">
        <f t="shared" si="511"/>
        <v>6.9371490671979716E-2</v>
      </c>
      <c r="BO397" s="127">
        <f t="shared" si="511"/>
        <v>6.4158646835812197E-2</v>
      </c>
      <c r="BP397" s="128">
        <f t="shared" si="511"/>
        <v>6.7058483476250125E-2</v>
      </c>
      <c r="BQ397" s="129">
        <f t="shared" si="511"/>
        <v>6.7977930337362588E-2</v>
      </c>
      <c r="BR397" s="126">
        <f t="shared" si="511"/>
        <v>7.2870507139340221E-2</v>
      </c>
      <c r="BS397" s="127">
        <f t="shared" si="511"/>
        <v>4.2507204610951012E-2</v>
      </c>
      <c r="BT397" s="128">
        <f t="shared" si="511"/>
        <v>8.4277424702956613E-2</v>
      </c>
      <c r="BU397" s="126">
        <f t="shared" si="511"/>
        <v>4.3136347866312014E-2</v>
      </c>
      <c r="BV397" s="130">
        <f t="shared" si="511"/>
        <v>7.6474872541879096E-2</v>
      </c>
      <c r="BW397" s="131">
        <f t="shared" si="511"/>
        <v>6.4679130874178883E-2</v>
      </c>
      <c r="BX397" s="126">
        <f t="shared" si="511"/>
        <v>4.6264225630875802E-2</v>
      </c>
      <c r="BY397" s="127">
        <f t="shared" si="511"/>
        <v>8.8096979830703318E-2</v>
      </c>
      <c r="BZ397" s="128">
        <f t="shared" si="511"/>
        <v>5.2836401736267025E-2</v>
      </c>
      <c r="CA397" s="129">
        <f t="shared" si="511"/>
        <v>8.034934497816594E-2</v>
      </c>
      <c r="CB397" s="126">
        <f t="shared" si="511"/>
        <v>5.6390977443609019E-2</v>
      </c>
      <c r="CC397" s="127">
        <f t="shared" si="511"/>
        <v>7.4277350896450781E-2</v>
      </c>
      <c r="CD397" s="128">
        <f t="shared" si="511"/>
        <v>0.10530981295984398</v>
      </c>
      <c r="CE397" s="129">
        <f t="shared" si="511"/>
        <v>4.7994880546075085E-2</v>
      </c>
      <c r="CF397" s="126">
        <f t="shared" si="511"/>
        <v>6.1976758715481695E-2</v>
      </c>
      <c r="CG397" s="127">
        <f t="shared" si="511"/>
        <v>8.0639494026704145E-2</v>
      </c>
      <c r="CH397" s="128">
        <f t="shared" si="511"/>
        <v>6.1346633416458851E-2</v>
      </c>
      <c r="CI397" s="126">
        <f t="shared" si="511"/>
        <v>8.072614909231364E-2</v>
      </c>
      <c r="CJ397" s="132">
        <f t="shared" si="511"/>
        <v>6.7917856828276987E-2</v>
      </c>
      <c r="CK397" s="133">
        <f t="shared" si="511"/>
        <v>7.0073213643844945E-2</v>
      </c>
    </row>
    <row r="398" spans="1:89" x14ac:dyDescent="0.2">
      <c r="A398" s="134" t="s">
        <v>38</v>
      </c>
      <c r="B398" s="206">
        <v>2227</v>
      </c>
      <c r="C398" s="190">
        <v>1220</v>
      </c>
      <c r="D398" s="191">
        <v>404</v>
      </c>
      <c r="E398" s="192">
        <v>510</v>
      </c>
      <c r="F398" s="189">
        <v>354</v>
      </c>
      <c r="G398" s="193">
        <v>213</v>
      </c>
      <c r="H398" s="191">
        <v>1246</v>
      </c>
      <c r="I398" s="192">
        <v>1706</v>
      </c>
      <c r="J398" s="189">
        <v>146</v>
      </c>
      <c r="K398" s="190">
        <v>89</v>
      </c>
      <c r="L398" s="191">
        <v>273</v>
      </c>
      <c r="M398" s="189">
        <v>309</v>
      </c>
      <c r="N398" s="194">
        <v>875</v>
      </c>
      <c r="O398" s="207">
        <v>1104</v>
      </c>
      <c r="P398" s="189">
        <v>334</v>
      </c>
      <c r="Q398" s="190">
        <v>876</v>
      </c>
      <c r="R398" s="191">
        <v>562</v>
      </c>
      <c r="S398" s="192">
        <v>1072</v>
      </c>
      <c r="T398" s="189">
        <v>88</v>
      </c>
      <c r="U398" s="193">
        <v>192</v>
      </c>
      <c r="V398" s="191">
        <v>1121</v>
      </c>
      <c r="W398" s="208">
        <v>630</v>
      </c>
      <c r="X398" s="189">
        <v>401</v>
      </c>
      <c r="Y398" s="193">
        <v>413</v>
      </c>
      <c r="Z398" s="191">
        <v>1564</v>
      </c>
      <c r="AA398" s="189">
        <v>1742</v>
      </c>
      <c r="AB398" s="169">
        <f t="shared" si="494"/>
        <v>9595</v>
      </c>
      <c r="AC398" s="170">
        <f t="shared" si="494"/>
        <v>10076</v>
      </c>
      <c r="BI398" s="134" t="s">
        <v>38</v>
      </c>
      <c r="BJ398" s="126">
        <f t="shared" ref="BJ398:CK398" si="512">B398/B405</f>
        <v>7.2333376640249442E-2</v>
      </c>
      <c r="BK398" s="127">
        <f t="shared" si="512"/>
        <v>6.4543434557189722E-2</v>
      </c>
      <c r="BL398" s="128">
        <f t="shared" si="512"/>
        <v>4.1107041107041109E-2</v>
      </c>
      <c r="BM398" s="129">
        <f t="shared" si="512"/>
        <v>6.4992990951956167E-2</v>
      </c>
      <c r="BN398" s="126">
        <f t="shared" si="512"/>
        <v>6.4118819054519105E-2</v>
      </c>
      <c r="BO398" s="127">
        <f t="shared" si="512"/>
        <v>6.2117235345581799E-2</v>
      </c>
      <c r="BP398" s="128">
        <f t="shared" si="512"/>
        <v>6.0025050582907795E-2</v>
      </c>
      <c r="BQ398" s="129">
        <f t="shared" si="512"/>
        <v>7.185275660194583E-2</v>
      </c>
      <c r="BR398" s="126">
        <f t="shared" si="512"/>
        <v>7.1885770556376169E-2</v>
      </c>
      <c r="BS398" s="127">
        <f t="shared" si="512"/>
        <v>3.2060518731988473E-2</v>
      </c>
      <c r="BT398" s="128">
        <f t="shared" si="512"/>
        <v>7.5435203094777567E-2</v>
      </c>
      <c r="BU398" s="126">
        <f t="shared" si="512"/>
        <v>3.5734936972360354E-2</v>
      </c>
      <c r="BV398" s="130">
        <f t="shared" si="512"/>
        <v>6.3729060451565914E-2</v>
      </c>
      <c r="BW398" s="131">
        <f t="shared" si="512"/>
        <v>6.1984167087754762E-2</v>
      </c>
      <c r="BX398" s="126">
        <f t="shared" si="512"/>
        <v>4.1316180108857001E-2</v>
      </c>
      <c r="BY398" s="127">
        <f t="shared" si="512"/>
        <v>9.1545616051834047E-2</v>
      </c>
      <c r="BZ398" s="128">
        <f t="shared" si="512"/>
        <v>4.20595719203712E-2</v>
      </c>
      <c r="CA398" s="129">
        <f t="shared" si="512"/>
        <v>7.2018810883439699E-2</v>
      </c>
      <c r="CB398" s="126">
        <f t="shared" si="512"/>
        <v>4.7261009667024706E-2</v>
      </c>
      <c r="CC398" s="127">
        <f t="shared" si="512"/>
        <v>7.025246981339188E-2</v>
      </c>
      <c r="CD398" s="128">
        <f t="shared" si="512"/>
        <v>9.9370623171704642E-2</v>
      </c>
      <c r="CE398" s="129">
        <f t="shared" si="512"/>
        <v>4.4795221843003413E-2</v>
      </c>
      <c r="CF398" s="126">
        <f t="shared" si="512"/>
        <v>5.0106210171185807E-2</v>
      </c>
      <c r="CG398" s="127">
        <f t="shared" si="512"/>
        <v>7.255797610681658E-2</v>
      </c>
      <c r="CH398" s="128">
        <f t="shared" si="512"/>
        <v>5.200332502078138E-2</v>
      </c>
      <c r="CI398" s="126">
        <f t="shared" si="512"/>
        <v>6.116787808560694E-2</v>
      </c>
      <c r="CJ398" s="132">
        <f t="shared" si="512"/>
        <v>6.0367932956676022E-2</v>
      </c>
      <c r="CK398" s="133">
        <f t="shared" si="512"/>
        <v>6.3540109851996193E-2</v>
      </c>
    </row>
    <row r="399" spans="1:89" x14ac:dyDescent="0.2">
      <c r="A399" s="143" t="s">
        <v>39</v>
      </c>
      <c r="B399" s="203">
        <v>293</v>
      </c>
      <c r="C399" s="197">
        <v>968</v>
      </c>
      <c r="D399" s="198">
        <v>87</v>
      </c>
      <c r="E399" s="199">
        <v>374</v>
      </c>
      <c r="F399" s="196">
        <v>77</v>
      </c>
      <c r="G399" s="200">
        <v>151</v>
      </c>
      <c r="H399" s="198">
        <v>374</v>
      </c>
      <c r="I399" s="199">
        <v>1341</v>
      </c>
      <c r="J399" s="196">
        <v>124</v>
      </c>
      <c r="K399" s="197">
        <v>71</v>
      </c>
      <c r="L399" s="198">
        <v>176</v>
      </c>
      <c r="M399" s="196">
        <v>199</v>
      </c>
      <c r="N399" s="201">
        <v>510</v>
      </c>
      <c r="O399" s="204">
        <v>687</v>
      </c>
      <c r="P399" s="196">
        <v>249</v>
      </c>
      <c r="Q399" s="197">
        <v>649</v>
      </c>
      <c r="R399" s="198">
        <v>307</v>
      </c>
      <c r="S399" s="199">
        <v>1015</v>
      </c>
      <c r="T399" s="196">
        <v>84</v>
      </c>
      <c r="U399" s="200">
        <v>181</v>
      </c>
      <c r="V399" s="198">
        <v>1295</v>
      </c>
      <c r="W399" s="205">
        <v>479</v>
      </c>
      <c r="X399" s="196">
        <v>468</v>
      </c>
      <c r="Y399" s="200">
        <v>351</v>
      </c>
      <c r="Z399" s="198">
        <v>1064</v>
      </c>
      <c r="AA399" s="196">
        <v>1717</v>
      </c>
      <c r="AB399" s="169">
        <f t="shared" si="494"/>
        <v>5108</v>
      </c>
      <c r="AC399" s="170">
        <f t="shared" si="494"/>
        <v>8183</v>
      </c>
      <c r="BI399" s="143" t="s">
        <v>39</v>
      </c>
      <c r="BJ399" s="126">
        <f t="shared" ref="BJ399:CK399" si="513">B399/B405</f>
        <v>9.5166948161621405E-3</v>
      </c>
      <c r="BK399" s="127">
        <f t="shared" si="513"/>
        <v>5.1211512009311184E-2</v>
      </c>
      <c r="BL399" s="128">
        <f t="shared" si="513"/>
        <v>8.852258852258852E-3</v>
      </c>
      <c r="BM399" s="129">
        <f t="shared" si="513"/>
        <v>4.7661526698101184E-2</v>
      </c>
      <c r="BN399" s="126">
        <f t="shared" si="513"/>
        <v>1.39467487773954E-2</v>
      </c>
      <c r="BO399" s="127">
        <f t="shared" si="513"/>
        <v>4.4036162146398369E-2</v>
      </c>
      <c r="BP399" s="128">
        <f t="shared" si="513"/>
        <v>1.8017150014452258E-2</v>
      </c>
      <c r="BQ399" s="129">
        <f t="shared" si="513"/>
        <v>5.6479804573979699E-2</v>
      </c>
      <c r="BR399" s="126">
        <f t="shared" si="513"/>
        <v>6.1053668143771542E-2</v>
      </c>
      <c r="BS399" s="127">
        <f t="shared" si="513"/>
        <v>2.5576368876080693E-2</v>
      </c>
      <c r="BT399" s="128">
        <f t="shared" si="513"/>
        <v>4.8632218844984802E-2</v>
      </c>
      <c r="BU399" s="126">
        <f t="shared" si="513"/>
        <v>2.3013761998380941E-2</v>
      </c>
      <c r="BV399" s="130">
        <f t="shared" si="513"/>
        <v>3.7144938091769844E-2</v>
      </c>
      <c r="BW399" s="131">
        <f t="shared" si="513"/>
        <v>3.857166919319522E-2</v>
      </c>
      <c r="BX399" s="126">
        <f t="shared" si="513"/>
        <v>3.0801583374567044E-2</v>
      </c>
      <c r="BY399" s="127">
        <f t="shared" si="513"/>
        <v>6.7823179015571111E-2</v>
      </c>
      <c r="BZ399" s="128">
        <f t="shared" si="513"/>
        <v>2.2975602454722348E-2</v>
      </c>
      <c r="CA399" s="129">
        <f t="shared" si="513"/>
        <v>6.8189452468928449E-2</v>
      </c>
      <c r="CB399" s="126">
        <f t="shared" si="513"/>
        <v>4.5112781954887216E-2</v>
      </c>
      <c r="CC399" s="127">
        <f t="shared" si="513"/>
        <v>6.6227588730332965E-2</v>
      </c>
      <c r="CD399" s="128">
        <f t="shared" si="513"/>
        <v>0.11479478769612624</v>
      </c>
      <c r="CE399" s="129">
        <f t="shared" si="513"/>
        <v>3.4058589306029577E-2</v>
      </c>
      <c r="CF399" s="126">
        <f t="shared" si="513"/>
        <v>5.8478070723478694E-2</v>
      </c>
      <c r="CG399" s="127">
        <f t="shared" si="513"/>
        <v>6.1665495432185524E-2</v>
      </c>
      <c r="CH399" s="128">
        <f t="shared" si="513"/>
        <v>3.5378221113881961E-2</v>
      </c>
      <c r="CI399" s="126">
        <f t="shared" si="513"/>
        <v>6.0290038273815794E-2</v>
      </c>
      <c r="CJ399" s="132">
        <f t="shared" si="513"/>
        <v>3.2137509280114759E-2</v>
      </c>
      <c r="CK399" s="133">
        <f t="shared" si="513"/>
        <v>5.1602691436967531E-2</v>
      </c>
    </row>
    <row r="400" spans="1:89" x14ac:dyDescent="0.2">
      <c r="A400" s="134" t="s">
        <v>40</v>
      </c>
      <c r="B400" s="206">
        <v>0</v>
      </c>
      <c r="C400" s="190">
        <v>688</v>
      </c>
      <c r="D400" s="191">
        <v>1</v>
      </c>
      <c r="E400" s="192">
        <v>311</v>
      </c>
      <c r="F400" s="189">
        <v>1</v>
      </c>
      <c r="G400" s="193">
        <v>85</v>
      </c>
      <c r="H400" s="191">
        <v>16</v>
      </c>
      <c r="I400" s="192">
        <v>400</v>
      </c>
      <c r="J400" s="189">
        <v>16</v>
      </c>
      <c r="K400" s="190">
        <v>37</v>
      </c>
      <c r="L400" s="191">
        <v>16</v>
      </c>
      <c r="M400" s="189">
        <v>12</v>
      </c>
      <c r="N400" s="194">
        <v>47</v>
      </c>
      <c r="O400" s="207">
        <v>89</v>
      </c>
      <c r="P400" s="189">
        <v>44</v>
      </c>
      <c r="Q400" s="190">
        <v>59</v>
      </c>
      <c r="R400" s="191">
        <v>52</v>
      </c>
      <c r="S400" s="192">
        <v>57</v>
      </c>
      <c r="T400" s="189">
        <v>10</v>
      </c>
      <c r="U400" s="193">
        <v>6</v>
      </c>
      <c r="V400" s="191">
        <v>27</v>
      </c>
      <c r="W400" s="208">
        <v>16</v>
      </c>
      <c r="X400" s="189">
        <v>24</v>
      </c>
      <c r="Y400" s="193">
        <v>3</v>
      </c>
      <c r="Z400" s="191">
        <v>0</v>
      </c>
      <c r="AA400" s="189">
        <v>0</v>
      </c>
      <c r="AB400" s="169">
        <f t="shared" si="494"/>
        <v>254</v>
      </c>
      <c r="AC400" s="170">
        <f t="shared" si="494"/>
        <v>1763</v>
      </c>
      <c r="BI400" s="134" t="s">
        <v>40</v>
      </c>
      <c r="BJ400" s="126">
        <f t="shared" ref="BJ400:CK400" si="514">B400/B405</f>
        <v>0</v>
      </c>
      <c r="BK400" s="127">
        <f t="shared" si="514"/>
        <v>3.6398264733890594E-2</v>
      </c>
      <c r="BL400" s="128">
        <f t="shared" si="514"/>
        <v>1.0175010175010175E-4</v>
      </c>
      <c r="BM400" s="129">
        <f t="shared" si="514"/>
        <v>3.9632980756977187E-2</v>
      </c>
      <c r="BN400" s="126">
        <f t="shared" si="514"/>
        <v>1.8112660749864155E-4</v>
      </c>
      <c r="BO400" s="127">
        <f t="shared" si="514"/>
        <v>2.478856809565471E-2</v>
      </c>
      <c r="BP400" s="128">
        <f t="shared" si="514"/>
        <v>7.7078716639367953E-4</v>
      </c>
      <c r="BQ400" s="129">
        <f t="shared" si="514"/>
        <v>1.6847070715579327E-2</v>
      </c>
      <c r="BR400" s="126">
        <f t="shared" si="514"/>
        <v>7.8778926637124574E-3</v>
      </c>
      <c r="BS400" s="127">
        <f t="shared" si="514"/>
        <v>1.3328530259365994E-2</v>
      </c>
      <c r="BT400" s="128">
        <f t="shared" si="514"/>
        <v>4.4211108040895274E-3</v>
      </c>
      <c r="BU400" s="126">
        <f t="shared" si="514"/>
        <v>1.3877645426159362E-3</v>
      </c>
      <c r="BV400" s="130">
        <f t="shared" si="514"/>
        <v>3.4231609613983977E-3</v>
      </c>
      <c r="BW400" s="131">
        <f t="shared" si="514"/>
        <v>4.9969120206613893E-3</v>
      </c>
      <c r="BX400" s="126">
        <f t="shared" si="514"/>
        <v>5.4428500742206825E-3</v>
      </c>
      <c r="BY400" s="127">
        <f t="shared" si="514"/>
        <v>6.1657435468701017E-3</v>
      </c>
      <c r="BZ400" s="128">
        <f t="shared" si="514"/>
        <v>3.8916329890734918E-3</v>
      </c>
      <c r="CA400" s="129">
        <f t="shared" si="514"/>
        <v>3.8293584145112527E-3</v>
      </c>
      <c r="CB400" s="126">
        <f t="shared" si="514"/>
        <v>5.3705692803437165E-3</v>
      </c>
      <c r="CC400" s="127">
        <f t="shared" si="514"/>
        <v>2.1953896816684962E-3</v>
      </c>
      <c r="CD400" s="128">
        <f t="shared" si="514"/>
        <v>2.3934048399964544E-3</v>
      </c>
      <c r="CE400" s="129">
        <f t="shared" si="514"/>
        <v>1.1376564277588168E-3</v>
      </c>
      <c r="CF400" s="126">
        <f t="shared" si="514"/>
        <v>2.9988754217168561E-3</v>
      </c>
      <c r="CG400" s="127">
        <f t="shared" si="514"/>
        <v>5.2705551651440613E-4</v>
      </c>
      <c r="CH400" s="128">
        <f t="shared" si="514"/>
        <v>0</v>
      </c>
      <c r="CI400" s="126">
        <f t="shared" si="514"/>
        <v>0</v>
      </c>
      <c r="CJ400" s="132">
        <f t="shared" si="514"/>
        <v>1.5980672194888701E-3</v>
      </c>
      <c r="CK400" s="133">
        <f t="shared" si="514"/>
        <v>1.1117627398676984E-2</v>
      </c>
    </row>
    <row r="401" spans="1:89" x14ac:dyDescent="0.2">
      <c r="A401" s="143" t="s">
        <v>41</v>
      </c>
      <c r="B401" s="203">
        <v>0</v>
      </c>
      <c r="C401" s="197">
        <v>0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17</v>
      </c>
      <c r="AB401" s="169">
        <f t="shared" si="494"/>
        <v>0</v>
      </c>
      <c r="AC401" s="170">
        <f t="shared" si="494"/>
        <v>17</v>
      </c>
      <c r="BI401" s="143" t="s">
        <v>41</v>
      </c>
      <c r="BJ401" s="126">
        <f t="shared" ref="BJ401:CK401" si="515">B401/B405</f>
        <v>0</v>
      </c>
      <c r="BK401" s="127">
        <f t="shared" si="515"/>
        <v>0</v>
      </c>
      <c r="BL401" s="128">
        <f t="shared" si="515"/>
        <v>0</v>
      </c>
      <c r="BM401" s="129">
        <f t="shared" si="515"/>
        <v>0</v>
      </c>
      <c r="BN401" s="126">
        <f t="shared" si="515"/>
        <v>0</v>
      </c>
      <c r="BO401" s="127">
        <f t="shared" si="515"/>
        <v>0</v>
      </c>
      <c r="BP401" s="128">
        <f t="shared" si="515"/>
        <v>0</v>
      </c>
      <c r="BQ401" s="129">
        <f t="shared" si="515"/>
        <v>0</v>
      </c>
      <c r="BR401" s="126">
        <f t="shared" si="515"/>
        <v>0</v>
      </c>
      <c r="BS401" s="127">
        <f t="shared" si="515"/>
        <v>0</v>
      </c>
      <c r="BT401" s="128">
        <f t="shared" si="515"/>
        <v>0</v>
      </c>
      <c r="BU401" s="126">
        <f t="shared" si="515"/>
        <v>0</v>
      </c>
      <c r="BV401" s="130">
        <f t="shared" si="515"/>
        <v>0</v>
      </c>
      <c r="BW401" s="131">
        <f t="shared" si="515"/>
        <v>0</v>
      </c>
      <c r="BX401" s="126">
        <f t="shared" si="515"/>
        <v>0</v>
      </c>
      <c r="BY401" s="127">
        <f t="shared" si="515"/>
        <v>0</v>
      </c>
      <c r="BZ401" s="128">
        <f t="shared" si="515"/>
        <v>0</v>
      </c>
      <c r="CA401" s="129">
        <f t="shared" si="515"/>
        <v>0</v>
      </c>
      <c r="CB401" s="126">
        <f t="shared" si="515"/>
        <v>0</v>
      </c>
      <c r="CC401" s="127">
        <f t="shared" si="515"/>
        <v>0</v>
      </c>
      <c r="CD401" s="128">
        <f t="shared" si="515"/>
        <v>0</v>
      </c>
      <c r="CE401" s="129">
        <f t="shared" si="515"/>
        <v>0</v>
      </c>
      <c r="CF401" s="126">
        <f t="shared" si="515"/>
        <v>0</v>
      </c>
      <c r="CG401" s="127">
        <f t="shared" si="515"/>
        <v>0</v>
      </c>
      <c r="CH401" s="128">
        <f t="shared" si="515"/>
        <v>0</v>
      </c>
      <c r="CI401" s="126">
        <f t="shared" si="515"/>
        <v>5.9693107201797815E-4</v>
      </c>
      <c r="CJ401" s="132">
        <f t="shared" si="515"/>
        <v>0</v>
      </c>
      <c r="CK401" s="133">
        <f t="shared" si="515"/>
        <v>1.0720344059983478E-4</v>
      </c>
    </row>
    <row r="402" spans="1:89" x14ac:dyDescent="0.2">
      <c r="A402" s="134" t="s">
        <v>42</v>
      </c>
      <c r="B402" s="58"/>
      <c r="C402" s="59"/>
      <c r="D402" s="136"/>
      <c r="E402" s="137"/>
      <c r="F402" s="135"/>
      <c r="G402" s="138"/>
      <c r="H402" s="136"/>
      <c r="I402" s="137"/>
      <c r="J402" s="135"/>
      <c r="K402" s="138"/>
      <c r="L402" s="136"/>
      <c r="M402" s="135"/>
      <c r="N402" s="139"/>
      <c r="O402" s="140"/>
      <c r="P402" s="135"/>
      <c r="Q402" s="138"/>
      <c r="R402" s="136"/>
      <c r="S402" s="137"/>
      <c r="T402" s="135"/>
      <c r="U402" s="138"/>
      <c r="V402" s="136"/>
      <c r="W402" s="137"/>
      <c r="X402" s="135"/>
      <c r="Y402" s="138"/>
      <c r="Z402" s="141"/>
      <c r="AA402" s="142"/>
      <c r="AB402" s="169">
        <f t="shared" si="494"/>
        <v>0</v>
      </c>
      <c r="AC402" s="170">
        <f t="shared" si="494"/>
        <v>0</v>
      </c>
      <c r="BI402" s="134" t="s">
        <v>42</v>
      </c>
      <c r="BJ402" s="126">
        <f t="shared" ref="BJ402:CK402" si="516">B402/B405</f>
        <v>0</v>
      </c>
      <c r="BK402" s="127">
        <f t="shared" si="516"/>
        <v>0</v>
      </c>
      <c r="BL402" s="128">
        <f t="shared" si="516"/>
        <v>0</v>
      </c>
      <c r="BM402" s="129">
        <f t="shared" si="516"/>
        <v>0</v>
      </c>
      <c r="BN402" s="126">
        <f t="shared" si="516"/>
        <v>0</v>
      </c>
      <c r="BO402" s="127">
        <f t="shared" si="516"/>
        <v>0</v>
      </c>
      <c r="BP402" s="128">
        <f t="shared" si="516"/>
        <v>0</v>
      </c>
      <c r="BQ402" s="129">
        <f t="shared" si="516"/>
        <v>0</v>
      </c>
      <c r="BR402" s="126">
        <f t="shared" si="516"/>
        <v>0</v>
      </c>
      <c r="BS402" s="127">
        <f t="shared" si="516"/>
        <v>0</v>
      </c>
      <c r="BT402" s="128">
        <f t="shared" si="516"/>
        <v>0</v>
      </c>
      <c r="BU402" s="126">
        <f t="shared" si="516"/>
        <v>0</v>
      </c>
      <c r="BV402" s="130">
        <f t="shared" si="516"/>
        <v>0</v>
      </c>
      <c r="BW402" s="131">
        <f t="shared" si="516"/>
        <v>0</v>
      </c>
      <c r="BX402" s="126">
        <f t="shared" si="516"/>
        <v>0</v>
      </c>
      <c r="BY402" s="127">
        <f t="shared" si="516"/>
        <v>0</v>
      </c>
      <c r="BZ402" s="128">
        <f t="shared" si="516"/>
        <v>0</v>
      </c>
      <c r="CA402" s="129">
        <f t="shared" si="516"/>
        <v>0</v>
      </c>
      <c r="CB402" s="126">
        <f t="shared" si="516"/>
        <v>0</v>
      </c>
      <c r="CC402" s="127">
        <f t="shared" si="516"/>
        <v>0</v>
      </c>
      <c r="CD402" s="128">
        <f t="shared" si="516"/>
        <v>0</v>
      </c>
      <c r="CE402" s="129">
        <f t="shared" si="516"/>
        <v>0</v>
      </c>
      <c r="CF402" s="126">
        <f t="shared" si="516"/>
        <v>0</v>
      </c>
      <c r="CG402" s="127">
        <f t="shared" si="516"/>
        <v>0</v>
      </c>
      <c r="CH402" s="128">
        <f t="shared" si="516"/>
        <v>0</v>
      </c>
      <c r="CI402" s="126">
        <f t="shared" si="516"/>
        <v>0</v>
      </c>
      <c r="CJ402" s="132">
        <f t="shared" si="516"/>
        <v>0</v>
      </c>
      <c r="CK402" s="133">
        <f t="shared" si="516"/>
        <v>0</v>
      </c>
    </row>
    <row r="403" spans="1:89" x14ac:dyDescent="0.2">
      <c r="A403" s="143" t="s">
        <v>43</v>
      </c>
      <c r="B403" s="56"/>
      <c r="C403" s="57"/>
      <c r="D403" s="149"/>
      <c r="E403" s="146"/>
      <c r="F403" s="147"/>
      <c r="G403" s="148"/>
      <c r="H403" s="149"/>
      <c r="I403" s="146"/>
      <c r="J403" s="147"/>
      <c r="K403" s="148"/>
      <c r="L403" s="149"/>
      <c r="M403" s="147"/>
      <c r="N403" s="151"/>
      <c r="O403" s="150"/>
      <c r="P403" s="147"/>
      <c r="Q403" s="148"/>
      <c r="R403" s="149"/>
      <c r="S403" s="146"/>
      <c r="T403" s="147"/>
      <c r="U403" s="148"/>
      <c r="V403" s="149"/>
      <c r="W403" s="146"/>
      <c r="X403" s="147"/>
      <c r="Y403" s="148"/>
      <c r="Z403" s="145"/>
      <c r="AA403" s="144"/>
      <c r="AB403" s="169"/>
      <c r="AC403" s="170"/>
      <c r="BI403" s="143" t="s">
        <v>43</v>
      </c>
      <c r="BJ403" s="126">
        <f t="shared" ref="BJ403:CK403" si="517">B403/B405</f>
        <v>0</v>
      </c>
      <c r="BK403" s="127">
        <f t="shared" si="517"/>
        <v>0</v>
      </c>
      <c r="BL403" s="128">
        <f t="shared" si="517"/>
        <v>0</v>
      </c>
      <c r="BM403" s="129">
        <f t="shared" si="517"/>
        <v>0</v>
      </c>
      <c r="BN403" s="126">
        <f t="shared" si="517"/>
        <v>0</v>
      </c>
      <c r="BO403" s="127">
        <f t="shared" si="517"/>
        <v>0</v>
      </c>
      <c r="BP403" s="128">
        <f t="shared" si="517"/>
        <v>0</v>
      </c>
      <c r="BQ403" s="129">
        <f t="shared" si="517"/>
        <v>0</v>
      </c>
      <c r="BR403" s="126">
        <f t="shared" si="517"/>
        <v>0</v>
      </c>
      <c r="BS403" s="127">
        <f t="shared" si="517"/>
        <v>0</v>
      </c>
      <c r="BT403" s="128">
        <f t="shared" si="517"/>
        <v>0</v>
      </c>
      <c r="BU403" s="126">
        <f t="shared" si="517"/>
        <v>0</v>
      </c>
      <c r="BV403" s="130">
        <f t="shared" si="517"/>
        <v>0</v>
      </c>
      <c r="BW403" s="131">
        <f t="shared" si="517"/>
        <v>0</v>
      </c>
      <c r="BX403" s="126">
        <f t="shared" si="517"/>
        <v>0</v>
      </c>
      <c r="BY403" s="127">
        <f t="shared" si="517"/>
        <v>0</v>
      </c>
      <c r="BZ403" s="128">
        <f t="shared" si="517"/>
        <v>0</v>
      </c>
      <c r="CA403" s="129">
        <f t="shared" si="517"/>
        <v>0</v>
      </c>
      <c r="CB403" s="126">
        <f t="shared" si="517"/>
        <v>0</v>
      </c>
      <c r="CC403" s="127">
        <f t="shared" si="517"/>
        <v>0</v>
      </c>
      <c r="CD403" s="128">
        <f t="shared" si="517"/>
        <v>0</v>
      </c>
      <c r="CE403" s="129">
        <f t="shared" si="517"/>
        <v>0</v>
      </c>
      <c r="CF403" s="126">
        <f t="shared" si="517"/>
        <v>0</v>
      </c>
      <c r="CG403" s="127">
        <f t="shared" si="517"/>
        <v>0</v>
      </c>
      <c r="CH403" s="128">
        <f t="shared" si="517"/>
        <v>0</v>
      </c>
      <c r="CI403" s="126">
        <f t="shared" si="517"/>
        <v>0</v>
      </c>
      <c r="CJ403" s="132">
        <f t="shared" si="517"/>
        <v>0</v>
      </c>
      <c r="CK403" s="133">
        <f t="shared" si="517"/>
        <v>0</v>
      </c>
    </row>
    <row r="404" spans="1:89" ht="13.5" thickBot="1" x14ac:dyDescent="0.25">
      <c r="A404" s="134" t="s">
        <v>44</v>
      </c>
      <c r="B404" s="58"/>
      <c r="C404" s="59"/>
      <c r="D404" s="136"/>
      <c r="E404" s="137"/>
      <c r="F404" s="135"/>
      <c r="G404" s="138"/>
      <c r="H404" s="136"/>
      <c r="I404" s="137"/>
      <c r="J404" s="135"/>
      <c r="K404" s="138"/>
      <c r="L404" s="136"/>
      <c r="M404" s="135"/>
      <c r="N404" s="139"/>
      <c r="O404" s="140"/>
      <c r="P404" s="135"/>
      <c r="Q404" s="138"/>
      <c r="R404" s="136"/>
      <c r="S404" s="137"/>
      <c r="T404" s="135"/>
      <c r="U404" s="138"/>
      <c r="V404" s="136"/>
      <c r="W404" s="137"/>
      <c r="X404" s="135"/>
      <c r="Y404" s="138"/>
      <c r="Z404" s="141"/>
      <c r="AA404" s="142"/>
      <c r="AB404" s="169"/>
      <c r="AC404" s="170"/>
      <c r="BI404" s="134" t="s">
        <v>44</v>
      </c>
      <c r="BJ404" s="126">
        <f t="shared" ref="BJ404:CK404" si="518">B404/B405</f>
        <v>0</v>
      </c>
      <c r="BK404" s="127">
        <f t="shared" si="518"/>
        <v>0</v>
      </c>
      <c r="BL404" s="128">
        <f t="shared" si="518"/>
        <v>0</v>
      </c>
      <c r="BM404" s="129">
        <f t="shared" si="518"/>
        <v>0</v>
      </c>
      <c r="BN404" s="126">
        <f t="shared" si="518"/>
        <v>0</v>
      </c>
      <c r="BO404" s="127">
        <f t="shared" si="518"/>
        <v>0</v>
      </c>
      <c r="BP404" s="128">
        <f t="shared" si="518"/>
        <v>0</v>
      </c>
      <c r="BQ404" s="129">
        <f t="shared" si="518"/>
        <v>0</v>
      </c>
      <c r="BR404" s="126">
        <f t="shared" si="518"/>
        <v>0</v>
      </c>
      <c r="BS404" s="127">
        <f t="shared" si="518"/>
        <v>0</v>
      </c>
      <c r="BT404" s="128">
        <f t="shared" si="518"/>
        <v>0</v>
      </c>
      <c r="BU404" s="126">
        <f t="shared" si="518"/>
        <v>0</v>
      </c>
      <c r="BV404" s="130">
        <f t="shared" si="518"/>
        <v>0</v>
      </c>
      <c r="BW404" s="131">
        <f t="shared" si="518"/>
        <v>0</v>
      </c>
      <c r="BX404" s="126">
        <f t="shared" si="518"/>
        <v>0</v>
      </c>
      <c r="BY404" s="127">
        <f t="shared" si="518"/>
        <v>0</v>
      </c>
      <c r="BZ404" s="128">
        <f t="shared" si="518"/>
        <v>0</v>
      </c>
      <c r="CA404" s="129">
        <f t="shared" si="518"/>
        <v>0</v>
      </c>
      <c r="CB404" s="126">
        <f t="shared" si="518"/>
        <v>0</v>
      </c>
      <c r="CC404" s="127">
        <f t="shared" si="518"/>
        <v>0</v>
      </c>
      <c r="CD404" s="128">
        <f t="shared" si="518"/>
        <v>0</v>
      </c>
      <c r="CE404" s="129">
        <f t="shared" si="518"/>
        <v>0</v>
      </c>
      <c r="CF404" s="126">
        <f t="shared" si="518"/>
        <v>0</v>
      </c>
      <c r="CG404" s="127">
        <f t="shared" si="518"/>
        <v>0</v>
      </c>
      <c r="CH404" s="128">
        <f t="shared" si="518"/>
        <v>0</v>
      </c>
      <c r="CI404" s="126">
        <f t="shared" si="518"/>
        <v>0</v>
      </c>
      <c r="CJ404" s="132">
        <f t="shared" si="518"/>
        <v>0</v>
      </c>
      <c r="CK404" s="133">
        <f t="shared" si="518"/>
        <v>0</v>
      </c>
    </row>
    <row r="405" spans="1:89" ht="14.25" thickTop="1" thickBot="1" x14ac:dyDescent="0.25">
      <c r="A405" s="299" t="s">
        <v>26</v>
      </c>
      <c r="B405" s="275">
        <f>SUM(B381:B404)</f>
        <v>30788</v>
      </c>
      <c r="C405" s="275">
        <f t="shared" ref="C405" si="519">SUM(C381:C404)</f>
        <v>18902</v>
      </c>
      <c r="D405" s="275">
        <f t="shared" ref="D405" si="520">SUM(D381:D404)</f>
        <v>9828</v>
      </c>
      <c r="E405" s="275">
        <f t="shared" ref="E405" si="521">SUM(E381:E404)</f>
        <v>7847</v>
      </c>
      <c r="F405" s="275">
        <f t="shared" ref="F405" si="522">SUM(F381:F404)</f>
        <v>5521</v>
      </c>
      <c r="G405" s="275">
        <f t="shared" ref="G405" si="523">SUM(G381:G404)</f>
        <v>3429</v>
      </c>
      <c r="H405" s="275">
        <f t="shared" ref="H405" si="524">SUM(H381:H404)</f>
        <v>20758</v>
      </c>
      <c r="I405" s="275">
        <f t="shared" ref="I405" si="525">SUM(I381:I404)</f>
        <v>23743</v>
      </c>
      <c r="J405" s="275">
        <f t="shared" ref="J405" si="526">SUM(J381:J404)</f>
        <v>2031</v>
      </c>
      <c r="K405" s="275">
        <f t="shared" ref="K405" si="527">SUM(K381:K404)</f>
        <v>2776</v>
      </c>
      <c r="L405" s="275">
        <f t="shared" ref="L405" si="528">SUM(L381:L404)</f>
        <v>3619</v>
      </c>
      <c r="M405" s="275">
        <f t="shared" ref="M405" si="529">SUM(M381:M404)</f>
        <v>8647</v>
      </c>
      <c r="N405" s="275">
        <f t="shared" ref="N405" si="530">SUM(N381:N404)</f>
        <v>13730</v>
      </c>
      <c r="O405" s="275">
        <f t="shared" ref="O405" si="531">SUM(O381:O404)</f>
        <v>17811</v>
      </c>
      <c r="P405" s="275">
        <f t="shared" ref="P405" si="532">SUM(P381:P404)</f>
        <v>8084</v>
      </c>
      <c r="Q405" s="275">
        <f t="shared" ref="Q405" si="533">SUM(Q381:Q404)</f>
        <v>9569</v>
      </c>
      <c r="R405" s="275">
        <f t="shared" ref="R405" si="534">SUM(R381:R404)</f>
        <v>13362</v>
      </c>
      <c r="S405" s="275">
        <f t="shared" ref="S405" si="535">SUM(S381:S404)</f>
        <v>14885</v>
      </c>
      <c r="T405" s="275">
        <f t="shared" ref="T405" si="536">SUM(T381:T404)</f>
        <v>1862</v>
      </c>
      <c r="U405" s="275">
        <f t="shared" ref="U405" si="537">SUM(U381:U404)</f>
        <v>2733</v>
      </c>
      <c r="V405" s="275">
        <f t="shared" ref="V405" si="538">SUM(V381:V404)</f>
        <v>11281</v>
      </c>
      <c r="W405" s="275">
        <f t="shared" ref="W405" si="539">SUM(W381:W404)</f>
        <v>14064</v>
      </c>
      <c r="X405" s="275">
        <f t="shared" ref="X405" si="540">SUM(X381:X404)</f>
        <v>8003</v>
      </c>
      <c r="Y405" s="275">
        <f t="shared" ref="Y405" si="541">SUM(Y381:Y404)</f>
        <v>5692</v>
      </c>
      <c r="Z405" s="275">
        <f t="shared" ref="Z405" si="542">SUM(Z381:Z404)</f>
        <v>30075</v>
      </c>
      <c r="AA405" s="275">
        <f t="shared" ref="AA405" si="543">SUM(AA381:AA404)</f>
        <v>28479</v>
      </c>
      <c r="AB405" s="171">
        <f>SUM(AB381:AB404)</f>
        <v>158942</v>
      </c>
      <c r="AC405" s="172">
        <f>SUM(AC381:AC404)</f>
        <v>158577</v>
      </c>
      <c r="BI405" s="299" t="s">
        <v>26</v>
      </c>
      <c r="BJ405" s="152">
        <f>SUM(BJ381:BJ404)</f>
        <v>1.0000000000000002</v>
      </c>
      <c r="BK405" s="153">
        <f t="shared" ref="BK405:CK405" si="544">SUM(BK381:BK404)</f>
        <v>1</v>
      </c>
      <c r="BL405" s="152">
        <f t="shared" si="544"/>
        <v>0.99999999999999989</v>
      </c>
      <c r="BM405" s="153">
        <f t="shared" si="544"/>
        <v>1</v>
      </c>
      <c r="BN405" s="152">
        <f t="shared" si="544"/>
        <v>1</v>
      </c>
      <c r="BO405" s="153">
        <f t="shared" si="544"/>
        <v>0.99999999999999989</v>
      </c>
      <c r="BP405" s="152">
        <f t="shared" si="544"/>
        <v>0.99999999999999978</v>
      </c>
      <c r="BQ405" s="153">
        <f t="shared" si="544"/>
        <v>1</v>
      </c>
      <c r="BR405" s="152">
        <f t="shared" si="544"/>
        <v>1</v>
      </c>
      <c r="BS405" s="153">
        <f t="shared" si="544"/>
        <v>1.0000000000000002</v>
      </c>
      <c r="BT405" s="152">
        <f t="shared" si="544"/>
        <v>1</v>
      </c>
      <c r="BU405" s="153">
        <f t="shared" si="544"/>
        <v>1.0000000000000002</v>
      </c>
      <c r="BV405" s="152">
        <f t="shared" si="544"/>
        <v>1</v>
      </c>
      <c r="BW405" s="153">
        <f t="shared" si="544"/>
        <v>1</v>
      </c>
      <c r="BX405" s="152">
        <f t="shared" si="544"/>
        <v>1</v>
      </c>
      <c r="BY405" s="153">
        <f t="shared" si="544"/>
        <v>1</v>
      </c>
      <c r="BZ405" s="152">
        <f t="shared" si="544"/>
        <v>0.99999999999999989</v>
      </c>
      <c r="CA405" s="153">
        <f t="shared" si="544"/>
        <v>1</v>
      </c>
      <c r="CB405" s="152">
        <f t="shared" si="544"/>
        <v>1</v>
      </c>
      <c r="CC405" s="153">
        <f t="shared" si="544"/>
        <v>1</v>
      </c>
      <c r="CD405" s="152">
        <f t="shared" si="544"/>
        <v>1</v>
      </c>
      <c r="CE405" s="153">
        <f t="shared" si="544"/>
        <v>1</v>
      </c>
      <c r="CF405" s="152">
        <f t="shared" si="544"/>
        <v>0.99999999999999978</v>
      </c>
      <c r="CG405" s="153">
        <f t="shared" si="544"/>
        <v>1</v>
      </c>
      <c r="CH405" s="152">
        <f t="shared" si="544"/>
        <v>1</v>
      </c>
      <c r="CI405" s="153">
        <f t="shared" si="544"/>
        <v>1</v>
      </c>
      <c r="CJ405" s="152">
        <f t="shared" si="544"/>
        <v>0.99999999999999989</v>
      </c>
      <c r="CK405" s="153">
        <f t="shared" si="544"/>
        <v>1</v>
      </c>
    </row>
    <row r="406" spans="1:89" ht="13.5" thickTop="1" x14ac:dyDescent="0.2">
      <c r="A406" s="187"/>
    </row>
    <row r="408" spans="1:89" x14ac:dyDescent="0.2">
      <c r="A408" s="306">
        <f>+A377+1</f>
        <v>43479</v>
      </c>
      <c r="B408" s="306"/>
      <c r="C408" s="306"/>
      <c r="D408" s="306"/>
      <c r="BI408" s="311">
        <f>+BI377+1</f>
        <v>43479</v>
      </c>
      <c r="BJ408" s="311"/>
      <c r="BK408" s="311"/>
      <c r="BL408" s="311"/>
    </row>
    <row r="409" spans="1:89" ht="13.5" thickBot="1" x14ac:dyDescent="0.25">
      <c r="AE409" s="242" t="s">
        <v>1</v>
      </c>
    </row>
    <row r="410" spans="1:89" ht="14.25" thickTop="1" thickBot="1" x14ac:dyDescent="0.25">
      <c r="A410" s="302" t="s">
        <v>2</v>
      </c>
      <c r="B410" s="304" t="s">
        <v>3</v>
      </c>
      <c r="C410" s="305"/>
      <c r="D410" s="304" t="s">
        <v>4</v>
      </c>
      <c r="E410" s="305"/>
      <c r="F410" s="304" t="s">
        <v>5</v>
      </c>
      <c r="G410" s="305"/>
      <c r="H410" s="304" t="s">
        <v>6</v>
      </c>
      <c r="I410" s="305"/>
      <c r="J410" s="304" t="s">
        <v>7</v>
      </c>
      <c r="K410" s="305"/>
      <c r="L410" s="304" t="s">
        <v>8</v>
      </c>
      <c r="M410" s="305"/>
      <c r="N410" s="304" t="s">
        <v>9</v>
      </c>
      <c r="O410" s="305"/>
      <c r="P410" s="304" t="s">
        <v>10</v>
      </c>
      <c r="Q410" s="305"/>
      <c r="R410" s="304" t="s">
        <v>11</v>
      </c>
      <c r="S410" s="305"/>
      <c r="T410" s="304" t="s">
        <v>12</v>
      </c>
      <c r="U410" s="305"/>
      <c r="V410" s="304" t="s">
        <v>13</v>
      </c>
      <c r="W410" s="305"/>
      <c r="X410" s="304" t="s">
        <v>14</v>
      </c>
      <c r="Y410" s="305"/>
      <c r="Z410" s="307" t="s">
        <v>15</v>
      </c>
      <c r="AA410" s="308"/>
      <c r="AB410" s="309" t="s">
        <v>16</v>
      </c>
      <c r="AC410" s="310"/>
      <c r="AE410" s="302" t="s">
        <v>2</v>
      </c>
      <c r="AF410" s="304" t="s">
        <v>3</v>
      </c>
      <c r="AG410" s="305"/>
      <c r="AH410" s="304" t="s">
        <v>4</v>
      </c>
      <c r="AI410" s="305"/>
      <c r="AJ410" s="304" t="s">
        <v>5</v>
      </c>
      <c r="AK410" s="305"/>
      <c r="AL410" s="304" t="s">
        <v>6</v>
      </c>
      <c r="AM410" s="305"/>
      <c r="AN410" s="304" t="s">
        <v>7</v>
      </c>
      <c r="AO410" s="305"/>
      <c r="AP410" s="304" t="s">
        <v>8</v>
      </c>
      <c r="AQ410" s="305"/>
      <c r="AR410" s="304" t="s">
        <v>9</v>
      </c>
      <c r="AS410" s="305"/>
      <c r="AT410" s="304" t="s">
        <v>10</v>
      </c>
      <c r="AU410" s="305"/>
      <c r="AV410" s="304" t="s">
        <v>11</v>
      </c>
      <c r="AW410" s="305"/>
      <c r="AX410" s="304" t="s">
        <v>12</v>
      </c>
      <c r="AY410" s="305"/>
      <c r="AZ410" s="304" t="s">
        <v>13</v>
      </c>
      <c r="BA410" s="305"/>
      <c r="BB410" s="304" t="s">
        <v>14</v>
      </c>
      <c r="BC410" s="305"/>
      <c r="BD410" s="307" t="s">
        <v>15</v>
      </c>
      <c r="BE410" s="308"/>
      <c r="BF410" s="309" t="s">
        <v>16</v>
      </c>
      <c r="BG410" s="310"/>
      <c r="BI410" s="302" t="s">
        <v>2</v>
      </c>
      <c r="BJ410" s="304" t="s">
        <v>3</v>
      </c>
      <c r="BK410" s="305"/>
      <c r="BL410" s="304" t="s">
        <v>4</v>
      </c>
      <c r="BM410" s="305"/>
      <c r="BN410" s="304" t="s">
        <v>5</v>
      </c>
      <c r="BO410" s="305"/>
      <c r="BP410" s="304" t="s">
        <v>6</v>
      </c>
      <c r="BQ410" s="305"/>
      <c r="BR410" s="304" t="s">
        <v>7</v>
      </c>
      <c r="BS410" s="305"/>
      <c r="BT410" s="304" t="s">
        <v>8</v>
      </c>
      <c r="BU410" s="305"/>
      <c r="BV410" s="304" t="s">
        <v>9</v>
      </c>
      <c r="BW410" s="305"/>
      <c r="BX410" s="304" t="s">
        <v>10</v>
      </c>
      <c r="BY410" s="305"/>
      <c r="BZ410" s="304" t="s">
        <v>11</v>
      </c>
      <c r="CA410" s="305"/>
      <c r="CB410" s="304" t="s">
        <v>12</v>
      </c>
      <c r="CC410" s="305"/>
      <c r="CD410" s="304" t="s">
        <v>13</v>
      </c>
      <c r="CE410" s="305"/>
      <c r="CF410" s="304" t="s">
        <v>14</v>
      </c>
      <c r="CG410" s="305"/>
      <c r="CH410" s="307" t="s">
        <v>15</v>
      </c>
      <c r="CI410" s="308"/>
      <c r="CJ410" s="304" t="s">
        <v>16</v>
      </c>
      <c r="CK410" s="305"/>
    </row>
    <row r="411" spans="1:89" ht="15" thickTop="1" thickBot="1" x14ac:dyDescent="0.3">
      <c r="A411" s="303"/>
      <c r="B411" s="113" t="s">
        <v>17</v>
      </c>
      <c r="C411" s="114" t="s">
        <v>18</v>
      </c>
      <c r="D411" s="115" t="s">
        <v>17</v>
      </c>
      <c r="E411" s="116" t="s">
        <v>18</v>
      </c>
      <c r="F411" s="113" t="s">
        <v>17</v>
      </c>
      <c r="G411" s="114" t="s">
        <v>18</v>
      </c>
      <c r="H411" s="115" t="s">
        <v>17</v>
      </c>
      <c r="I411" s="116" t="s">
        <v>18</v>
      </c>
      <c r="J411" s="113" t="s">
        <v>17</v>
      </c>
      <c r="K411" s="114" t="s">
        <v>18</v>
      </c>
      <c r="L411" s="115" t="s">
        <v>17</v>
      </c>
      <c r="M411" s="113" t="s">
        <v>18</v>
      </c>
      <c r="N411" s="117" t="s">
        <v>17</v>
      </c>
      <c r="O411" s="118" t="s">
        <v>18</v>
      </c>
      <c r="P411" s="113" t="s">
        <v>17</v>
      </c>
      <c r="Q411" s="114" t="s">
        <v>18</v>
      </c>
      <c r="R411" s="115" t="s">
        <v>17</v>
      </c>
      <c r="S411" s="116" t="s">
        <v>18</v>
      </c>
      <c r="T411" s="113" t="s">
        <v>17</v>
      </c>
      <c r="U411" s="114" t="s">
        <v>18</v>
      </c>
      <c r="V411" s="115" t="s">
        <v>17</v>
      </c>
      <c r="W411" s="116" t="s">
        <v>18</v>
      </c>
      <c r="X411" s="113" t="s">
        <v>17</v>
      </c>
      <c r="Y411" s="114" t="s">
        <v>18</v>
      </c>
      <c r="Z411" s="26" t="s">
        <v>17</v>
      </c>
      <c r="AA411" s="119" t="s">
        <v>18</v>
      </c>
      <c r="AB411" s="173" t="s">
        <v>17</v>
      </c>
      <c r="AC411" s="174" t="s">
        <v>18</v>
      </c>
      <c r="AE411" s="303"/>
      <c r="AF411" s="113" t="s">
        <v>17</v>
      </c>
      <c r="AG411" s="114" t="s">
        <v>18</v>
      </c>
      <c r="AH411" s="115" t="s">
        <v>17</v>
      </c>
      <c r="AI411" s="116" t="s">
        <v>18</v>
      </c>
      <c r="AJ411" s="113" t="s">
        <v>17</v>
      </c>
      <c r="AK411" s="114" t="s">
        <v>18</v>
      </c>
      <c r="AL411" s="115" t="s">
        <v>17</v>
      </c>
      <c r="AM411" s="116" t="s">
        <v>18</v>
      </c>
      <c r="AN411" s="113" t="s">
        <v>17</v>
      </c>
      <c r="AO411" s="114" t="s">
        <v>18</v>
      </c>
      <c r="AP411" s="115" t="s">
        <v>17</v>
      </c>
      <c r="AQ411" s="113" t="s">
        <v>18</v>
      </c>
      <c r="AR411" s="117" t="s">
        <v>17</v>
      </c>
      <c r="AS411" s="118" t="s">
        <v>18</v>
      </c>
      <c r="AT411" s="113" t="s">
        <v>17</v>
      </c>
      <c r="AU411" s="114" t="s">
        <v>18</v>
      </c>
      <c r="AV411" s="115" t="s">
        <v>17</v>
      </c>
      <c r="AW411" s="116" t="s">
        <v>18</v>
      </c>
      <c r="AX411" s="113" t="s">
        <v>17</v>
      </c>
      <c r="AY411" s="114" t="s">
        <v>18</v>
      </c>
      <c r="AZ411" s="115" t="s">
        <v>17</v>
      </c>
      <c r="BA411" s="116" t="s">
        <v>18</v>
      </c>
      <c r="BB411" s="113" t="s">
        <v>17</v>
      </c>
      <c r="BC411" s="114" t="s">
        <v>18</v>
      </c>
      <c r="BD411" s="26" t="s">
        <v>17</v>
      </c>
      <c r="BE411" s="119" t="s">
        <v>18</v>
      </c>
      <c r="BF411" s="173" t="s">
        <v>17</v>
      </c>
      <c r="BG411" s="174" t="s">
        <v>18</v>
      </c>
      <c r="BI411" s="303"/>
      <c r="BJ411" s="113" t="s">
        <v>17</v>
      </c>
      <c r="BK411" s="114" t="s">
        <v>18</v>
      </c>
      <c r="BL411" s="115" t="s">
        <v>17</v>
      </c>
      <c r="BM411" s="116" t="s">
        <v>18</v>
      </c>
      <c r="BN411" s="113" t="s">
        <v>17</v>
      </c>
      <c r="BO411" s="114" t="s">
        <v>18</v>
      </c>
      <c r="BP411" s="115" t="s">
        <v>17</v>
      </c>
      <c r="BQ411" s="116" t="s">
        <v>18</v>
      </c>
      <c r="BR411" s="113" t="s">
        <v>17</v>
      </c>
      <c r="BS411" s="114" t="s">
        <v>18</v>
      </c>
      <c r="BT411" s="115" t="s">
        <v>17</v>
      </c>
      <c r="BU411" s="113" t="s">
        <v>18</v>
      </c>
      <c r="BV411" s="117" t="s">
        <v>17</v>
      </c>
      <c r="BW411" s="118" t="s">
        <v>18</v>
      </c>
      <c r="BX411" s="113" t="s">
        <v>17</v>
      </c>
      <c r="BY411" s="114" t="s">
        <v>18</v>
      </c>
      <c r="BZ411" s="115" t="s">
        <v>17</v>
      </c>
      <c r="CA411" s="116" t="s">
        <v>18</v>
      </c>
      <c r="CB411" s="113" t="s">
        <v>17</v>
      </c>
      <c r="CC411" s="114" t="s">
        <v>18</v>
      </c>
      <c r="CD411" s="115" t="s">
        <v>17</v>
      </c>
      <c r="CE411" s="116" t="s">
        <v>18</v>
      </c>
      <c r="CF411" s="113" t="s">
        <v>17</v>
      </c>
      <c r="CG411" s="114" t="s">
        <v>18</v>
      </c>
      <c r="CH411" s="26" t="s">
        <v>17</v>
      </c>
      <c r="CI411" s="119" t="s">
        <v>18</v>
      </c>
      <c r="CJ411" s="117" t="s">
        <v>17</v>
      </c>
      <c r="CK411" s="118" t="s">
        <v>18</v>
      </c>
    </row>
    <row r="412" spans="1:89" ht="13.5" thickTop="1" x14ac:dyDescent="0.2">
      <c r="A412" s="122" t="s">
        <v>19</v>
      </c>
      <c r="B412" s="123"/>
      <c r="C412" s="186"/>
      <c r="D412" s="124"/>
      <c r="E412" s="177"/>
      <c r="F412" s="123"/>
      <c r="G412" s="125"/>
      <c r="H412" s="124"/>
      <c r="I412" s="177"/>
      <c r="J412" s="123"/>
      <c r="K412" s="125"/>
      <c r="L412" s="124"/>
      <c r="M412" s="123"/>
      <c r="N412" s="176"/>
      <c r="O412" s="178"/>
      <c r="P412" s="123"/>
      <c r="Q412" s="125"/>
      <c r="R412" s="124"/>
      <c r="S412" s="177"/>
      <c r="T412" s="123"/>
      <c r="U412" s="125"/>
      <c r="V412" s="124"/>
      <c r="W412" s="177"/>
      <c r="X412" s="123"/>
      <c r="Y412" s="125"/>
      <c r="Z412" s="183"/>
      <c r="AA412" s="184"/>
      <c r="AB412" s="167">
        <f>B412+D412+F412+H412+J412+L412+N412+P412+R412+T412+V412+X412+Z412</f>
        <v>0</v>
      </c>
      <c r="AC412" s="168">
        <f>C412+E412+G412+I412+K412+M412+O412+Q412+S412+U412+W412+Y412+AA412</f>
        <v>0</v>
      </c>
      <c r="AE412" s="249" t="str">
        <f>$AE$9</f>
        <v>07:00 - 07:59</v>
      </c>
      <c r="AF412" s="123">
        <f>SUMIF($A$9:$A$32,$AE412,B$412:B$435)</f>
        <v>6062</v>
      </c>
      <c r="AG412" s="186">
        <f t="shared" ref="AG412:BE414" si="545">SUMIF($A$9:$A$32,$AE412,C$412:C$435)</f>
        <v>855</v>
      </c>
      <c r="AH412" s="124">
        <f t="shared" si="545"/>
        <v>1385</v>
      </c>
      <c r="AI412" s="177">
        <f t="shared" si="545"/>
        <v>1389</v>
      </c>
      <c r="AJ412" s="123">
        <f t="shared" si="545"/>
        <v>1145</v>
      </c>
      <c r="AK412" s="125">
        <f t="shared" si="545"/>
        <v>690</v>
      </c>
      <c r="AL412" s="124">
        <f t="shared" si="545"/>
        <v>1132</v>
      </c>
      <c r="AM412" s="177">
        <f t="shared" si="545"/>
        <v>1582</v>
      </c>
      <c r="AN412" s="123">
        <f t="shared" si="545"/>
        <v>453</v>
      </c>
      <c r="AO412" s="125">
        <f t="shared" si="545"/>
        <v>777</v>
      </c>
      <c r="AP412" s="124">
        <f t="shared" si="545"/>
        <v>447</v>
      </c>
      <c r="AQ412" s="123">
        <f t="shared" si="545"/>
        <v>2284</v>
      </c>
      <c r="AR412" s="176">
        <f t="shared" si="545"/>
        <v>1774</v>
      </c>
      <c r="AS412" s="178">
        <f t="shared" si="545"/>
        <v>3181</v>
      </c>
      <c r="AT412" s="123">
        <f t="shared" si="545"/>
        <v>1537</v>
      </c>
      <c r="AU412" s="125">
        <f t="shared" si="545"/>
        <v>1579</v>
      </c>
      <c r="AV412" s="124">
        <f t="shared" si="545"/>
        <v>1978</v>
      </c>
      <c r="AW412" s="177">
        <f t="shared" si="545"/>
        <v>1837</v>
      </c>
      <c r="AX412" s="123">
        <f t="shared" si="545"/>
        <v>311</v>
      </c>
      <c r="AY412" s="125">
        <f t="shared" si="545"/>
        <v>1796</v>
      </c>
      <c r="AZ412" s="124">
        <f t="shared" si="545"/>
        <v>685</v>
      </c>
      <c r="BA412" s="177">
        <f t="shared" si="545"/>
        <v>3058</v>
      </c>
      <c r="BB412" s="123">
        <f t="shared" si="545"/>
        <v>1280</v>
      </c>
      <c r="BC412" s="125">
        <f t="shared" si="545"/>
        <v>1872</v>
      </c>
      <c r="BD412" s="183">
        <f t="shared" si="545"/>
        <v>5332</v>
      </c>
      <c r="BE412" s="184">
        <f t="shared" si="545"/>
        <v>2379</v>
      </c>
      <c r="BF412" s="167">
        <f>AF412+AH412+AJ412+AL412+AN412+AP412+AR412+AT412+AV412+AX412+AZ412+BB412+BD412</f>
        <v>23521</v>
      </c>
      <c r="BG412" s="168">
        <f>AG412+AI412+AK412+AM412+AO412+AQ412+AS412+AU412+AW412+AY412+BA412+BC412+BE412</f>
        <v>23279</v>
      </c>
      <c r="BI412" s="122" t="s">
        <v>19</v>
      </c>
      <c r="BJ412" s="126">
        <f t="shared" ref="BJ412:CK412" si="546">B412/B436</f>
        <v>0</v>
      </c>
      <c r="BK412" s="127">
        <f t="shared" si="546"/>
        <v>0</v>
      </c>
      <c r="BL412" s="128">
        <f t="shared" si="546"/>
        <v>0</v>
      </c>
      <c r="BM412" s="129">
        <f t="shared" si="546"/>
        <v>0</v>
      </c>
      <c r="BN412" s="126">
        <f t="shared" si="546"/>
        <v>0</v>
      </c>
      <c r="BO412" s="127">
        <f t="shared" si="546"/>
        <v>0</v>
      </c>
      <c r="BP412" s="128">
        <f t="shared" si="546"/>
        <v>0</v>
      </c>
      <c r="BQ412" s="129">
        <f t="shared" si="546"/>
        <v>0</v>
      </c>
      <c r="BR412" s="126">
        <f t="shared" si="546"/>
        <v>0</v>
      </c>
      <c r="BS412" s="127">
        <f t="shared" si="546"/>
        <v>0</v>
      </c>
      <c r="BT412" s="128">
        <f t="shared" si="546"/>
        <v>0</v>
      </c>
      <c r="BU412" s="126">
        <f t="shared" si="546"/>
        <v>0</v>
      </c>
      <c r="BV412" s="130">
        <f t="shared" si="546"/>
        <v>0</v>
      </c>
      <c r="BW412" s="131">
        <f t="shared" si="546"/>
        <v>0</v>
      </c>
      <c r="BX412" s="126">
        <f t="shared" si="546"/>
        <v>0</v>
      </c>
      <c r="BY412" s="127">
        <f t="shared" si="546"/>
        <v>0</v>
      </c>
      <c r="BZ412" s="128">
        <f t="shared" si="546"/>
        <v>0</v>
      </c>
      <c r="CA412" s="129">
        <f t="shared" si="546"/>
        <v>0</v>
      </c>
      <c r="CB412" s="126">
        <f t="shared" si="546"/>
        <v>0</v>
      </c>
      <c r="CC412" s="127">
        <f t="shared" si="546"/>
        <v>0</v>
      </c>
      <c r="CD412" s="128">
        <f t="shared" si="546"/>
        <v>0</v>
      </c>
      <c r="CE412" s="129">
        <f t="shared" si="546"/>
        <v>0</v>
      </c>
      <c r="CF412" s="126">
        <f t="shared" si="546"/>
        <v>0</v>
      </c>
      <c r="CG412" s="127">
        <f t="shared" si="546"/>
        <v>0</v>
      </c>
      <c r="CH412" s="128">
        <f t="shared" si="546"/>
        <v>0</v>
      </c>
      <c r="CI412" s="126">
        <f t="shared" si="546"/>
        <v>0</v>
      </c>
      <c r="CJ412" s="132">
        <f t="shared" si="546"/>
        <v>0</v>
      </c>
      <c r="CK412" s="133">
        <f t="shared" si="546"/>
        <v>0</v>
      </c>
    </row>
    <row r="413" spans="1:89" x14ac:dyDescent="0.2">
      <c r="A413" s="134" t="s">
        <v>21</v>
      </c>
      <c r="B413" s="189">
        <v>826</v>
      </c>
      <c r="C413" s="190">
        <v>0</v>
      </c>
      <c r="D413" s="191">
        <v>208</v>
      </c>
      <c r="E413" s="192">
        <v>0</v>
      </c>
      <c r="F413" s="189">
        <v>163</v>
      </c>
      <c r="G413" s="193">
        <v>0</v>
      </c>
      <c r="H413" s="191">
        <v>412</v>
      </c>
      <c r="I413" s="192">
        <v>7</v>
      </c>
      <c r="J413" s="189">
        <v>18</v>
      </c>
      <c r="K413" s="193">
        <v>6</v>
      </c>
      <c r="L413" s="191">
        <v>12</v>
      </c>
      <c r="M413" s="189">
        <v>25</v>
      </c>
      <c r="N413" s="194">
        <v>75</v>
      </c>
      <c r="O413" s="195">
        <v>12</v>
      </c>
      <c r="P413" s="189">
        <v>26</v>
      </c>
      <c r="Q413" s="193">
        <v>12</v>
      </c>
      <c r="R413" s="191">
        <v>23</v>
      </c>
      <c r="S413" s="192">
        <v>24</v>
      </c>
      <c r="T413" s="189">
        <v>1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69">
        <f>B413+D413+F413+H413+J413+L413+N413+P413+R413+T413+V413+X413+Z413</f>
        <v>1764</v>
      </c>
      <c r="AC413" s="170">
        <f t="shared" ref="AC413:AC432" si="547">C413+E413+G413+I413+K413+M413+O413+Q413+S413+U413+W413+Y413+AA413</f>
        <v>86</v>
      </c>
      <c r="AE413" s="250" t="str">
        <f>$AE$10</f>
        <v>08:00 - 08:59</v>
      </c>
      <c r="AF413" s="123">
        <f>SUMIF($A$9:$A$32,$AE413,B$412:B$435)</f>
        <v>6343</v>
      </c>
      <c r="AG413" s="190">
        <f t="shared" si="545"/>
        <v>955</v>
      </c>
      <c r="AH413" s="191">
        <f t="shared" si="545"/>
        <v>1800</v>
      </c>
      <c r="AI413" s="192">
        <f t="shared" si="545"/>
        <v>1252</v>
      </c>
      <c r="AJ413" s="189">
        <f t="shared" si="545"/>
        <v>804</v>
      </c>
      <c r="AK413" s="193">
        <f t="shared" si="545"/>
        <v>640</v>
      </c>
      <c r="AL413" s="191">
        <f t="shared" si="545"/>
        <v>1695</v>
      </c>
      <c r="AM413" s="192">
        <f t="shared" si="545"/>
        <v>1701</v>
      </c>
      <c r="AN413" s="189">
        <f t="shared" si="545"/>
        <v>384</v>
      </c>
      <c r="AO413" s="193">
        <f t="shared" si="545"/>
        <v>965</v>
      </c>
      <c r="AP413" s="191">
        <f t="shared" si="545"/>
        <v>473</v>
      </c>
      <c r="AQ413" s="189">
        <f t="shared" si="545"/>
        <v>2673</v>
      </c>
      <c r="AR413" s="194">
        <f t="shared" si="545"/>
        <v>1520</v>
      </c>
      <c r="AS413" s="195">
        <f t="shared" si="545"/>
        <v>3179</v>
      </c>
      <c r="AT413" s="189">
        <f t="shared" si="545"/>
        <v>1245</v>
      </c>
      <c r="AU413" s="193">
        <f t="shared" si="545"/>
        <v>1563</v>
      </c>
      <c r="AV413" s="191">
        <f t="shared" si="545"/>
        <v>1631</v>
      </c>
      <c r="AW413" s="192">
        <f t="shared" si="545"/>
        <v>1434</v>
      </c>
      <c r="AX413" s="189">
        <f t="shared" si="545"/>
        <v>285</v>
      </c>
      <c r="AY413" s="193">
        <f t="shared" si="545"/>
        <v>1599</v>
      </c>
      <c r="AZ413" s="191">
        <f t="shared" si="545"/>
        <v>619</v>
      </c>
      <c r="BA413" s="192">
        <f t="shared" si="545"/>
        <v>2213</v>
      </c>
      <c r="BB413" s="189">
        <f t="shared" si="545"/>
        <v>1252</v>
      </c>
      <c r="BC413" s="193">
        <f t="shared" si="545"/>
        <v>1427</v>
      </c>
      <c r="BD413" s="191">
        <f t="shared" si="545"/>
        <v>4637</v>
      </c>
      <c r="BE413" s="189">
        <f t="shared" si="545"/>
        <v>1532</v>
      </c>
      <c r="BF413" s="169">
        <f>SUM(AF413,AH413,AJ413,AL413,AN413,AP413,AR413,AT413,AV413,AX413,AZ413,BB413,BD413)</f>
        <v>22688</v>
      </c>
      <c r="BG413" s="170">
        <f>SUM(AG413,AI413,AK413,AM413,AO413,AQ413,AS413,AU413,AW413,AY413,BA413,BC413,BE413)</f>
        <v>21133</v>
      </c>
      <c r="BI413" s="134" t="s">
        <v>21</v>
      </c>
      <c r="BJ413" s="126">
        <f t="shared" ref="BJ413:CK413" si="548">B413/B436</f>
        <v>1.3102791878172589E-2</v>
      </c>
      <c r="BK413" s="127">
        <f t="shared" si="548"/>
        <v>0</v>
      </c>
      <c r="BL413" s="128">
        <f t="shared" si="548"/>
        <v>8.3070410160150168E-3</v>
      </c>
      <c r="BM413" s="129">
        <f t="shared" si="548"/>
        <v>0</v>
      </c>
      <c r="BN413" s="126">
        <f t="shared" si="548"/>
        <v>1.1761310339851359E-2</v>
      </c>
      <c r="BO413" s="127">
        <f t="shared" si="548"/>
        <v>0</v>
      </c>
      <c r="BP413" s="128">
        <f t="shared" si="548"/>
        <v>1.3779264214046823E-2</v>
      </c>
      <c r="BQ413" s="129">
        <f t="shared" si="548"/>
        <v>1.6976693425169159E-4</v>
      </c>
      <c r="BR413" s="126">
        <f t="shared" si="548"/>
        <v>2.5692263773908078E-3</v>
      </c>
      <c r="BS413" s="127">
        <f t="shared" si="548"/>
        <v>6.8997240110395589E-4</v>
      </c>
      <c r="BT413" s="128">
        <f t="shared" si="548"/>
        <v>9.5026924295216978E-4</v>
      </c>
      <c r="BU413" s="126">
        <f t="shared" si="548"/>
        <v>1.0664164142814487E-3</v>
      </c>
      <c r="BV413" s="130">
        <f t="shared" si="548"/>
        <v>2.7444379391100703E-3</v>
      </c>
      <c r="BW413" s="131">
        <f t="shared" si="548"/>
        <v>3.1385677669090338E-4</v>
      </c>
      <c r="BX413" s="126">
        <f t="shared" si="548"/>
        <v>1.5306723183798423E-3</v>
      </c>
      <c r="BY413" s="127">
        <f t="shared" si="548"/>
        <v>5.4562815441276766E-4</v>
      </c>
      <c r="BZ413" s="128">
        <f t="shared" si="548"/>
        <v>1.0294512577208844E-3</v>
      </c>
      <c r="CA413" s="129">
        <f t="shared" si="548"/>
        <v>9.2969203951191173E-4</v>
      </c>
      <c r="CB413" s="126">
        <f t="shared" si="548"/>
        <v>1.0686044026501389E-4</v>
      </c>
      <c r="CC413" s="127">
        <f t="shared" si="548"/>
        <v>0</v>
      </c>
      <c r="CD413" s="128">
        <f t="shared" si="548"/>
        <v>0</v>
      </c>
      <c r="CE413" s="129">
        <f t="shared" si="548"/>
        <v>0</v>
      </c>
      <c r="CF413" s="126">
        <f t="shared" si="548"/>
        <v>0</v>
      </c>
      <c r="CG413" s="127">
        <f t="shared" si="548"/>
        <v>0</v>
      </c>
      <c r="CH413" s="128">
        <f t="shared" si="548"/>
        <v>0</v>
      </c>
      <c r="CI413" s="126">
        <f t="shared" si="548"/>
        <v>0</v>
      </c>
      <c r="CJ413" s="132">
        <f t="shared" si="548"/>
        <v>5.2518756698821008E-3</v>
      </c>
      <c r="CK413" s="133">
        <f t="shared" si="548"/>
        <v>2.5641713701321739E-4</v>
      </c>
    </row>
    <row r="414" spans="1:89" ht="13.5" thickBot="1" x14ac:dyDescent="0.25">
      <c r="A414" s="143" t="s">
        <v>23</v>
      </c>
      <c r="B414" s="196">
        <v>4191</v>
      </c>
      <c r="C414" s="197">
        <v>52</v>
      </c>
      <c r="D414" s="198">
        <v>1530</v>
      </c>
      <c r="E414" s="199">
        <v>83</v>
      </c>
      <c r="F414" s="196">
        <v>732</v>
      </c>
      <c r="G414" s="200">
        <v>49</v>
      </c>
      <c r="H414" s="198">
        <v>1424</v>
      </c>
      <c r="I414" s="199">
        <v>255</v>
      </c>
      <c r="J414" s="196">
        <v>102</v>
      </c>
      <c r="K414" s="200">
        <v>123</v>
      </c>
      <c r="L414" s="198">
        <v>81</v>
      </c>
      <c r="M414" s="196">
        <v>509</v>
      </c>
      <c r="N414" s="201">
        <v>643</v>
      </c>
      <c r="O414" s="202">
        <v>804</v>
      </c>
      <c r="P414" s="196">
        <v>314</v>
      </c>
      <c r="Q414" s="200">
        <v>484</v>
      </c>
      <c r="R414" s="198">
        <v>476</v>
      </c>
      <c r="S414" s="199">
        <v>771</v>
      </c>
      <c r="T414" s="196">
        <v>62</v>
      </c>
      <c r="U414" s="200">
        <v>441</v>
      </c>
      <c r="V414" s="198">
        <v>146</v>
      </c>
      <c r="W414" s="199">
        <v>1093</v>
      </c>
      <c r="X414" s="196">
        <v>456</v>
      </c>
      <c r="Y414" s="200">
        <v>672</v>
      </c>
      <c r="Z414" s="198">
        <v>1528</v>
      </c>
      <c r="AA414" s="196">
        <v>923</v>
      </c>
      <c r="AB414" s="169">
        <f>B414+D414+F414+H414+J414+L414+N414+P414+R414+T414+V414+X414+Z414</f>
        <v>11685</v>
      </c>
      <c r="AC414" s="170">
        <f t="shared" si="547"/>
        <v>6259</v>
      </c>
      <c r="AE414" s="249" t="str">
        <f>$AE$11</f>
        <v>09:00 - 09:59</v>
      </c>
      <c r="AF414" s="123">
        <f>SUMIF($A$9:$A$32,$AE414,B$412:B$435)</f>
        <v>4622</v>
      </c>
      <c r="AG414" s="197">
        <f t="shared" si="545"/>
        <v>1181</v>
      </c>
      <c r="AH414" s="198">
        <f t="shared" si="545"/>
        <v>1300</v>
      </c>
      <c r="AI414" s="199">
        <f t="shared" si="545"/>
        <v>1171</v>
      </c>
      <c r="AJ414" s="196">
        <f t="shared" si="545"/>
        <v>963</v>
      </c>
      <c r="AK414" s="200">
        <f t="shared" si="545"/>
        <v>583</v>
      </c>
      <c r="AL414" s="198">
        <f t="shared" si="545"/>
        <v>1379</v>
      </c>
      <c r="AM414" s="199">
        <f t="shared" si="545"/>
        <v>1861</v>
      </c>
      <c r="AN414" s="196">
        <f t="shared" si="545"/>
        <v>315</v>
      </c>
      <c r="AO414" s="200">
        <f t="shared" si="545"/>
        <v>1141</v>
      </c>
      <c r="AP414" s="198">
        <f t="shared" si="545"/>
        <v>460</v>
      </c>
      <c r="AQ414" s="196">
        <f t="shared" si="545"/>
        <v>2551</v>
      </c>
      <c r="AR414" s="201">
        <f t="shared" si="545"/>
        <v>1417</v>
      </c>
      <c r="AS414" s="202">
        <f t="shared" si="545"/>
        <v>3147</v>
      </c>
      <c r="AT414" s="196">
        <f t="shared" si="545"/>
        <v>912</v>
      </c>
      <c r="AU414" s="200">
        <f t="shared" si="545"/>
        <v>1568</v>
      </c>
      <c r="AV414" s="198">
        <f t="shared" si="545"/>
        <v>1676</v>
      </c>
      <c r="AW414" s="199">
        <f t="shared" si="545"/>
        <v>1397</v>
      </c>
      <c r="AX414" s="196">
        <f t="shared" si="545"/>
        <v>281</v>
      </c>
      <c r="AY414" s="200">
        <f t="shared" si="545"/>
        <v>1417</v>
      </c>
      <c r="AZ414" s="198">
        <f t="shared" si="545"/>
        <v>690</v>
      </c>
      <c r="BA414" s="199">
        <f t="shared" si="545"/>
        <v>3132</v>
      </c>
      <c r="BB414" s="196">
        <f t="shared" si="545"/>
        <v>1274</v>
      </c>
      <c r="BC414" s="200">
        <f t="shared" si="545"/>
        <v>1718</v>
      </c>
      <c r="BD414" s="198">
        <f t="shared" si="545"/>
        <v>4935</v>
      </c>
      <c r="BE414" s="196">
        <f t="shared" si="545"/>
        <v>3039</v>
      </c>
      <c r="BF414" s="169">
        <f>SUM(AF414,AH414,AJ414,AL414,AN414,AP414,AR414,AT414,AV414,AX414,AZ414,BB414,BD414)</f>
        <v>20224</v>
      </c>
      <c r="BG414" s="170">
        <f>SUM(AG414,AI414,AK414,AM414,AO414,AQ414,AS414,AU414,AW414,AY414,BA414,BC414,BE414)</f>
        <v>23906</v>
      </c>
      <c r="BI414" s="143" t="s">
        <v>23</v>
      </c>
      <c r="BJ414" s="126">
        <f t="shared" ref="BJ414:CK414" si="549">B414/B436</f>
        <v>6.6481598984771573E-2</v>
      </c>
      <c r="BK414" s="127">
        <f t="shared" si="549"/>
        <v>1.4803849000740192E-3</v>
      </c>
      <c r="BL414" s="128">
        <f t="shared" si="549"/>
        <v>6.1104676704341228E-2</v>
      </c>
      <c r="BM414" s="129">
        <f t="shared" si="549"/>
        <v>3.9473058448661249E-3</v>
      </c>
      <c r="BN414" s="126">
        <f t="shared" si="549"/>
        <v>5.2817663612093224E-2</v>
      </c>
      <c r="BO414" s="127">
        <f t="shared" si="549"/>
        <v>5.8250118877793628E-3</v>
      </c>
      <c r="BP414" s="128">
        <f t="shared" si="549"/>
        <v>4.7625418060200667E-2</v>
      </c>
      <c r="BQ414" s="129">
        <f t="shared" si="549"/>
        <v>6.1843668905973374E-3</v>
      </c>
      <c r="BR414" s="126">
        <f t="shared" si="549"/>
        <v>1.4558949471881244E-2</v>
      </c>
      <c r="BS414" s="127">
        <f t="shared" si="549"/>
        <v>1.4144434222631095E-2</v>
      </c>
      <c r="BT414" s="128">
        <f t="shared" si="549"/>
        <v>6.4143173899271462E-3</v>
      </c>
      <c r="BU414" s="126">
        <f t="shared" si="549"/>
        <v>2.1712238194770295E-2</v>
      </c>
      <c r="BV414" s="130">
        <f t="shared" si="549"/>
        <v>2.3528981264637001E-2</v>
      </c>
      <c r="BW414" s="131">
        <f t="shared" si="549"/>
        <v>2.1028404038290528E-2</v>
      </c>
      <c r="BX414" s="126">
        <f t="shared" si="549"/>
        <v>1.8485811845048862E-2</v>
      </c>
      <c r="BY414" s="127">
        <f t="shared" si="549"/>
        <v>2.2007002227981631E-2</v>
      </c>
      <c r="BZ414" s="128">
        <f t="shared" si="549"/>
        <v>2.1305165159788739E-2</v>
      </c>
      <c r="CA414" s="129">
        <f t="shared" si="549"/>
        <v>2.9866356769320163E-2</v>
      </c>
      <c r="CB414" s="126">
        <f t="shared" si="549"/>
        <v>6.6253472964308609E-3</v>
      </c>
      <c r="CC414" s="127">
        <f t="shared" si="549"/>
        <v>3.4241788958770093E-2</v>
      </c>
      <c r="CD414" s="128">
        <f t="shared" si="549"/>
        <v>5.9207591548724606E-3</v>
      </c>
      <c r="CE414" s="129">
        <f t="shared" si="549"/>
        <v>3.3991603172134968E-2</v>
      </c>
      <c r="CF414" s="126">
        <f t="shared" si="549"/>
        <v>1.8967597021754504E-2</v>
      </c>
      <c r="CG414" s="127">
        <f t="shared" si="549"/>
        <v>3.9160839160839164E-2</v>
      </c>
      <c r="CH414" s="128">
        <f t="shared" si="549"/>
        <v>2.5597212450162495E-2</v>
      </c>
      <c r="CI414" s="126">
        <f t="shared" si="549"/>
        <v>1.8753301637612255E-2</v>
      </c>
      <c r="CJ414" s="132">
        <f t="shared" si="549"/>
        <v>3.4789210432297248E-2</v>
      </c>
      <c r="CK414" s="133">
        <f t="shared" si="549"/>
        <v>1.8661800704252648E-2</v>
      </c>
    </row>
    <row r="415" spans="1:89" ht="14.25" thickTop="1" thickBot="1" x14ac:dyDescent="0.25">
      <c r="A415" s="134" t="s">
        <v>25</v>
      </c>
      <c r="B415" s="189">
        <v>6772</v>
      </c>
      <c r="C415" s="190">
        <v>537</v>
      </c>
      <c r="D415" s="191">
        <v>2479</v>
      </c>
      <c r="E415" s="192">
        <v>661</v>
      </c>
      <c r="F415" s="189">
        <v>946</v>
      </c>
      <c r="G415" s="193">
        <v>336</v>
      </c>
      <c r="H415" s="191">
        <v>994</v>
      </c>
      <c r="I415" s="192">
        <v>962</v>
      </c>
      <c r="J415" s="189">
        <v>296</v>
      </c>
      <c r="K415" s="193">
        <v>481</v>
      </c>
      <c r="L415" s="191">
        <v>334</v>
      </c>
      <c r="M415" s="189">
        <v>1105</v>
      </c>
      <c r="N415" s="194">
        <v>1086</v>
      </c>
      <c r="O415" s="195">
        <v>1947</v>
      </c>
      <c r="P415" s="189">
        <v>985</v>
      </c>
      <c r="Q415" s="193">
        <v>917</v>
      </c>
      <c r="R415" s="191">
        <v>1291</v>
      </c>
      <c r="S415" s="192">
        <v>1206</v>
      </c>
      <c r="T415" s="189">
        <v>195</v>
      </c>
      <c r="U415" s="193">
        <v>1048</v>
      </c>
      <c r="V415" s="191">
        <v>418</v>
      </c>
      <c r="W415" s="192">
        <v>1971</v>
      </c>
      <c r="X415" s="189">
        <v>880</v>
      </c>
      <c r="Y415" s="193">
        <v>1292</v>
      </c>
      <c r="Z415" s="191">
        <v>3232</v>
      </c>
      <c r="AA415" s="189">
        <v>1852</v>
      </c>
      <c r="AB415" s="169">
        <f>B415+D415+F415+H415+J415+L415+N415+P415+R415+T415+V415+X415+Z415</f>
        <v>19908</v>
      </c>
      <c r="AC415" s="170">
        <f t="shared" si="547"/>
        <v>14315</v>
      </c>
      <c r="AE415" s="299" t="s">
        <v>26</v>
      </c>
      <c r="AF415" s="18">
        <f t="shared" ref="AF415:BG415" si="550">SUM(AF412:AF414)</f>
        <v>17027</v>
      </c>
      <c r="AG415" s="19">
        <f t="shared" si="550"/>
        <v>2991</v>
      </c>
      <c r="AH415" s="18">
        <f t="shared" si="550"/>
        <v>4485</v>
      </c>
      <c r="AI415" s="19">
        <f t="shared" si="550"/>
        <v>3812</v>
      </c>
      <c r="AJ415" s="18">
        <f t="shared" si="550"/>
        <v>2912</v>
      </c>
      <c r="AK415" s="19">
        <f t="shared" si="550"/>
        <v>1913</v>
      </c>
      <c r="AL415" s="18">
        <f t="shared" si="550"/>
        <v>4206</v>
      </c>
      <c r="AM415" s="19">
        <f t="shared" si="550"/>
        <v>5144</v>
      </c>
      <c r="AN415" s="18">
        <f t="shared" si="550"/>
        <v>1152</v>
      </c>
      <c r="AO415" s="19">
        <f t="shared" si="550"/>
        <v>2883</v>
      </c>
      <c r="AP415" s="18">
        <f t="shared" si="550"/>
        <v>1380</v>
      </c>
      <c r="AQ415" s="19">
        <f t="shared" si="550"/>
        <v>7508</v>
      </c>
      <c r="AR415" s="18">
        <f t="shared" si="550"/>
        <v>4711</v>
      </c>
      <c r="AS415" s="19">
        <f t="shared" si="550"/>
        <v>9507</v>
      </c>
      <c r="AT415" s="18">
        <f t="shared" si="550"/>
        <v>3694</v>
      </c>
      <c r="AU415" s="19">
        <f t="shared" si="550"/>
        <v>4710</v>
      </c>
      <c r="AV415" s="18">
        <f t="shared" si="550"/>
        <v>5285</v>
      </c>
      <c r="AW415" s="19">
        <f t="shared" si="550"/>
        <v>4668</v>
      </c>
      <c r="AX415" s="18">
        <f t="shared" si="550"/>
        <v>877</v>
      </c>
      <c r="AY415" s="19">
        <f t="shared" si="550"/>
        <v>4812</v>
      </c>
      <c r="AZ415" s="18">
        <f t="shared" si="550"/>
        <v>1994</v>
      </c>
      <c r="BA415" s="19">
        <f t="shared" si="550"/>
        <v>8403</v>
      </c>
      <c r="BB415" s="18">
        <f t="shared" si="550"/>
        <v>3806</v>
      </c>
      <c r="BC415" s="19">
        <f t="shared" si="550"/>
        <v>5017</v>
      </c>
      <c r="BD415" s="18">
        <f t="shared" si="550"/>
        <v>14904</v>
      </c>
      <c r="BE415" s="19">
        <f t="shared" si="550"/>
        <v>6950</v>
      </c>
      <c r="BF415" s="171">
        <f t="shared" si="550"/>
        <v>66433</v>
      </c>
      <c r="BG415" s="172">
        <f t="shared" si="550"/>
        <v>68318</v>
      </c>
      <c r="BI415" s="134" t="s">
        <v>25</v>
      </c>
      <c r="BJ415" s="126">
        <f t="shared" ref="BJ415:CK415" si="551">B415/B436</f>
        <v>0.10742385786802031</v>
      </c>
      <c r="BK415" s="127">
        <f t="shared" si="551"/>
        <v>1.5287820987302853E-2</v>
      </c>
      <c r="BL415" s="128">
        <f t="shared" si="551"/>
        <v>9.9005551339909736E-2</v>
      </c>
      <c r="BM415" s="129">
        <f t="shared" si="551"/>
        <v>3.143577305369287E-2</v>
      </c>
      <c r="BN415" s="126">
        <f t="shared" si="551"/>
        <v>6.8258893138033044E-2</v>
      </c>
      <c r="BO415" s="127">
        <f t="shared" si="551"/>
        <v>3.9942938659058486E-2</v>
      </c>
      <c r="BP415" s="128">
        <f t="shared" si="551"/>
        <v>3.3244147157190637E-2</v>
      </c>
      <c r="BQ415" s="129">
        <f t="shared" si="551"/>
        <v>2.3330827250018189E-2</v>
      </c>
      <c r="BR415" s="126">
        <f t="shared" si="551"/>
        <v>4.2249500428204398E-2</v>
      </c>
      <c r="BS415" s="127">
        <f t="shared" si="551"/>
        <v>5.5312787488500458E-2</v>
      </c>
      <c r="BT415" s="128">
        <f t="shared" si="551"/>
        <v>2.644916059550206E-2</v>
      </c>
      <c r="BU415" s="126">
        <f t="shared" si="551"/>
        <v>4.7135605511240027E-2</v>
      </c>
      <c r="BV415" s="130">
        <f t="shared" si="551"/>
        <v>3.973946135831382E-2</v>
      </c>
      <c r="BW415" s="131">
        <f t="shared" si="551"/>
        <v>5.0923262018099075E-2</v>
      </c>
      <c r="BX415" s="126">
        <f t="shared" si="551"/>
        <v>5.7988932061697869E-2</v>
      </c>
      <c r="BY415" s="127">
        <f t="shared" si="551"/>
        <v>4.1695084799709001E-2</v>
      </c>
      <c r="BZ415" s="128">
        <f t="shared" si="551"/>
        <v>5.7783546683376603E-2</v>
      </c>
      <c r="CA415" s="129">
        <f t="shared" si="551"/>
        <v>4.671702498547356E-2</v>
      </c>
      <c r="CB415" s="126">
        <f t="shared" si="551"/>
        <v>2.0837785851677709E-2</v>
      </c>
      <c r="CC415" s="127">
        <f t="shared" si="551"/>
        <v>8.1372777389548873E-2</v>
      </c>
      <c r="CD415" s="128">
        <f t="shared" si="551"/>
        <v>1.6951214566689646E-2</v>
      </c>
      <c r="CE415" s="129">
        <f t="shared" si="551"/>
        <v>6.1296843414709999E-2</v>
      </c>
      <c r="CF415" s="126">
        <f t="shared" si="551"/>
        <v>3.6604134603385879E-2</v>
      </c>
      <c r="CG415" s="127">
        <f t="shared" si="551"/>
        <v>7.5291375291375293E-2</v>
      </c>
      <c r="CH415" s="128">
        <f t="shared" si="551"/>
        <v>5.4142794920762558E-2</v>
      </c>
      <c r="CI415" s="126">
        <f t="shared" si="551"/>
        <v>3.7628509894753949E-2</v>
      </c>
      <c r="CJ415" s="132">
        <f t="shared" si="551"/>
        <v>5.9271168274383709E-2</v>
      </c>
      <c r="CK415" s="133">
        <f t="shared" si="551"/>
        <v>4.2681526934234965E-2</v>
      </c>
    </row>
    <row r="416" spans="1:89" ht="13.5" thickTop="1" x14ac:dyDescent="0.2">
      <c r="A416" s="143" t="s">
        <v>20</v>
      </c>
      <c r="B416" s="196">
        <v>6062</v>
      </c>
      <c r="C416" s="197">
        <v>855</v>
      </c>
      <c r="D416" s="198">
        <v>1385</v>
      </c>
      <c r="E416" s="199">
        <v>1389</v>
      </c>
      <c r="F416" s="196">
        <v>1145</v>
      </c>
      <c r="G416" s="200">
        <v>690</v>
      </c>
      <c r="H416" s="198">
        <v>1132</v>
      </c>
      <c r="I416" s="199">
        <v>1582</v>
      </c>
      <c r="J416" s="196">
        <v>453</v>
      </c>
      <c r="K416" s="200">
        <v>777</v>
      </c>
      <c r="L416" s="198">
        <v>447</v>
      </c>
      <c r="M416" s="196">
        <v>2284</v>
      </c>
      <c r="N416" s="201">
        <v>1774</v>
      </c>
      <c r="O416" s="202">
        <v>3181</v>
      </c>
      <c r="P416" s="196">
        <v>1537</v>
      </c>
      <c r="Q416" s="200">
        <v>1579</v>
      </c>
      <c r="R416" s="198">
        <v>1978</v>
      </c>
      <c r="S416" s="199">
        <v>1837</v>
      </c>
      <c r="T416" s="196">
        <v>311</v>
      </c>
      <c r="U416" s="200">
        <v>1796</v>
      </c>
      <c r="V416" s="198">
        <v>685</v>
      </c>
      <c r="W416" s="199">
        <v>3058</v>
      </c>
      <c r="X416" s="196">
        <v>1280</v>
      </c>
      <c r="Y416" s="200">
        <v>1872</v>
      </c>
      <c r="Z416" s="198">
        <v>5332</v>
      </c>
      <c r="AA416" s="196">
        <v>2379</v>
      </c>
      <c r="AB416" s="169">
        <f t="shared" ref="AB416:AB432" si="552">B416+D416+F416+H416+J416+L416+N416+P416+R416+T416+V416+X416+Z416</f>
        <v>23521</v>
      </c>
      <c r="AC416" s="170">
        <f t="shared" si="547"/>
        <v>23279</v>
      </c>
      <c r="BI416" s="143" t="s">
        <v>20</v>
      </c>
      <c r="BJ416" s="126">
        <f t="shared" ref="BJ416:CK416" si="553">B416/B436</f>
        <v>9.6161167512690354E-2</v>
      </c>
      <c r="BK416" s="127">
        <f t="shared" si="553"/>
        <v>2.4340944030063202E-2</v>
      </c>
      <c r="BL416" s="128">
        <f t="shared" si="553"/>
        <v>5.5313710611446146E-2</v>
      </c>
      <c r="BM416" s="129">
        <f t="shared" si="553"/>
        <v>6.6057925524325864E-2</v>
      </c>
      <c r="BN416" s="126">
        <f t="shared" si="553"/>
        <v>8.2617793491593913E-2</v>
      </c>
      <c r="BO416" s="127">
        <f t="shared" si="553"/>
        <v>8.2025677603423677E-2</v>
      </c>
      <c r="BP416" s="128">
        <f t="shared" si="553"/>
        <v>3.7859531772575249E-2</v>
      </c>
      <c r="BQ416" s="129">
        <f t="shared" si="553"/>
        <v>3.8367327140882306E-2</v>
      </c>
      <c r="BR416" s="126">
        <f t="shared" si="553"/>
        <v>6.4658863831002E-2</v>
      </c>
      <c r="BS416" s="127">
        <f t="shared" si="553"/>
        <v>8.9351425942962276E-2</v>
      </c>
      <c r="BT416" s="128">
        <f t="shared" si="553"/>
        <v>3.5397529299968325E-2</v>
      </c>
      <c r="BU416" s="126">
        <f t="shared" si="553"/>
        <v>9.7427803608753152E-2</v>
      </c>
      <c r="BV416" s="130">
        <f t="shared" si="553"/>
        <v>6.4915105386416858E-2</v>
      </c>
      <c r="BW416" s="131">
        <f t="shared" si="553"/>
        <v>8.3198200554480309E-2</v>
      </c>
      <c r="BX416" s="126">
        <f t="shared" si="553"/>
        <v>9.0486282821146832E-2</v>
      </c>
      <c r="BY416" s="127">
        <f t="shared" si="553"/>
        <v>7.1795571318146678E-2</v>
      </c>
      <c r="BZ416" s="128">
        <f t="shared" si="553"/>
        <v>8.8532808163996057E-2</v>
      </c>
      <c r="CA416" s="129">
        <f t="shared" si="553"/>
        <v>7.1160178190974241E-2</v>
      </c>
      <c r="CB416" s="126">
        <f t="shared" si="553"/>
        <v>3.3233596922419319E-2</v>
      </c>
      <c r="CC416" s="127">
        <f t="shared" si="553"/>
        <v>0.13945182079353988</v>
      </c>
      <c r="CD416" s="128">
        <f t="shared" si="553"/>
        <v>2.7778904254024898E-2</v>
      </c>
      <c r="CE416" s="129">
        <f t="shared" si="553"/>
        <v>9.5101850412066549E-2</v>
      </c>
      <c r="CF416" s="126">
        <f t="shared" si="553"/>
        <v>5.3242377604924923E-2</v>
      </c>
      <c r="CG416" s="127">
        <f t="shared" si="553"/>
        <v>0.10909090909090909</v>
      </c>
      <c r="CH416" s="128">
        <f t="shared" si="553"/>
        <v>8.9322209937347144E-2</v>
      </c>
      <c r="CI416" s="126">
        <f t="shared" si="553"/>
        <v>4.8335974643423138E-2</v>
      </c>
      <c r="CJ416" s="132">
        <f t="shared" si="553"/>
        <v>7.0027986185542457E-2</v>
      </c>
      <c r="CK416" s="133">
        <f t="shared" si="553"/>
        <v>6.9408541075938232E-2</v>
      </c>
    </row>
    <row r="417" spans="1:89" ht="13.5" thickBot="1" x14ac:dyDescent="0.25">
      <c r="A417" s="134" t="s">
        <v>22</v>
      </c>
      <c r="B417" s="189">
        <v>6343</v>
      </c>
      <c r="C417" s="190">
        <v>955</v>
      </c>
      <c r="D417" s="191">
        <v>1800</v>
      </c>
      <c r="E417" s="192">
        <v>1252</v>
      </c>
      <c r="F417" s="189">
        <v>804</v>
      </c>
      <c r="G417" s="193">
        <v>640</v>
      </c>
      <c r="H417" s="191">
        <v>1695</v>
      </c>
      <c r="I417" s="192">
        <v>1701</v>
      </c>
      <c r="J417" s="189">
        <v>384</v>
      </c>
      <c r="K417" s="193">
        <v>965</v>
      </c>
      <c r="L417" s="191">
        <v>473</v>
      </c>
      <c r="M417" s="189">
        <v>2673</v>
      </c>
      <c r="N417" s="194">
        <v>1520</v>
      </c>
      <c r="O417" s="195">
        <v>3179</v>
      </c>
      <c r="P417" s="189">
        <v>1245</v>
      </c>
      <c r="Q417" s="193">
        <v>1563</v>
      </c>
      <c r="R417" s="191">
        <v>1631</v>
      </c>
      <c r="S417" s="192">
        <v>1434</v>
      </c>
      <c r="T417" s="189">
        <v>285</v>
      </c>
      <c r="U417" s="193">
        <v>1599</v>
      </c>
      <c r="V417" s="191">
        <v>619</v>
      </c>
      <c r="W417" s="192">
        <v>2213</v>
      </c>
      <c r="X417" s="189">
        <v>1252</v>
      </c>
      <c r="Y417" s="193">
        <v>1427</v>
      </c>
      <c r="Z417" s="191">
        <v>4637</v>
      </c>
      <c r="AA417" s="189">
        <v>1532</v>
      </c>
      <c r="AB417" s="169">
        <f t="shared" si="552"/>
        <v>22688</v>
      </c>
      <c r="AC417" s="170">
        <f t="shared" si="547"/>
        <v>21133</v>
      </c>
      <c r="AE417" s="242" t="s">
        <v>27</v>
      </c>
      <c r="BI417" s="134" t="s">
        <v>22</v>
      </c>
      <c r="BJ417" s="126">
        <f t="shared" ref="BJ417:CK417" si="554">B417/B436</f>
        <v>0.10061865482233502</v>
      </c>
      <c r="BK417" s="127">
        <f t="shared" si="554"/>
        <v>2.7187838068667085E-2</v>
      </c>
      <c r="BL417" s="128">
        <f t="shared" si="554"/>
        <v>7.1887854946283802E-2</v>
      </c>
      <c r="BM417" s="129">
        <f t="shared" si="554"/>
        <v>5.9542492985209493E-2</v>
      </c>
      <c r="BN417" s="126">
        <f t="shared" si="554"/>
        <v>5.8012843639512229E-2</v>
      </c>
      <c r="BO417" s="127">
        <f t="shared" si="554"/>
        <v>7.608178792201617E-2</v>
      </c>
      <c r="BP417" s="128">
        <f t="shared" si="554"/>
        <v>5.6688963210702339E-2</v>
      </c>
      <c r="BQ417" s="129">
        <f t="shared" si="554"/>
        <v>4.1253365023161064E-2</v>
      </c>
      <c r="BR417" s="126">
        <f t="shared" si="554"/>
        <v>5.4810162717670571E-2</v>
      </c>
      <c r="BS417" s="127">
        <f t="shared" si="554"/>
        <v>0.1109705611775529</v>
      </c>
      <c r="BT417" s="128">
        <f t="shared" si="554"/>
        <v>3.7456445993031356E-2</v>
      </c>
      <c r="BU417" s="126">
        <f t="shared" si="554"/>
        <v>0.11402124301497249</v>
      </c>
      <c r="BV417" s="130">
        <f t="shared" si="554"/>
        <v>5.5620608899297423E-2</v>
      </c>
      <c r="BW417" s="131">
        <f t="shared" si="554"/>
        <v>8.3145891091698482E-2</v>
      </c>
      <c r="BX417" s="126">
        <f t="shared" si="554"/>
        <v>7.3295655245496291E-2</v>
      </c>
      <c r="BY417" s="127">
        <f t="shared" si="554"/>
        <v>7.1068067112262989E-2</v>
      </c>
      <c r="BZ417" s="128">
        <f t="shared" si="554"/>
        <v>7.3001521797511418E-2</v>
      </c>
      <c r="CA417" s="129">
        <f t="shared" si="554"/>
        <v>5.5549099360836726E-2</v>
      </c>
      <c r="CB417" s="126">
        <f t="shared" si="554"/>
        <v>3.0455225475528959E-2</v>
      </c>
      <c r="CC417" s="127">
        <f t="shared" si="554"/>
        <v>0.12415560214302353</v>
      </c>
      <c r="CD417" s="128">
        <f t="shared" si="554"/>
        <v>2.5102396690863376E-2</v>
      </c>
      <c r="CE417" s="129">
        <f t="shared" si="554"/>
        <v>6.8822889130772821E-2</v>
      </c>
      <c r="CF417" s="126">
        <f t="shared" si="554"/>
        <v>5.2077700594817186E-2</v>
      </c>
      <c r="CG417" s="127">
        <f t="shared" si="554"/>
        <v>8.3158508158508157E-2</v>
      </c>
      <c r="CH417" s="128">
        <f t="shared" si="554"/>
        <v>7.7679498777096526E-2</v>
      </c>
      <c r="CI417" s="126">
        <f t="shared" si="554"/>
        <v>3.1126823519850463E-2</v>
      </c>
      <c r="CJ417" s="132">
        <f t="shared" si="554"/>
        <v>6.754793378587591E-2</v>
      </c>
      <c r="CK417" s="133">
        <f t="shared" si="554"/>
        <v>6.3010039029073525E-2</v>
      </c>
    </row>
    <row r="418" spans="1:89" ht="14.25" thickTop="1" thickBot="1" x14ac:dyDescent="0.25">
      <c r="A418" s="143" t="s">
        <v>24</v>
      </c>
      <c r="B418" s="196">
        <v>4622</v>
      </c>
      <c r="C418" s="197">
        <v>1181</v>
      </c>
      <c r="D418" s="198">
        <v>1300</v>
      </c>
      <c r="E418" s="199">
        <v>1171</v>
      </c>
      <c r="F418" s="196">
        <v>963</v>
      </c>
      <c r="G418" s="200">
        <v>583</v>
      </c>
      <c r="H418" s="198">
        <v>1379</v>
      </c>
      <c r="I418" s="199">
        <v>1861</v>
      </c>
      <c r="J418" s="196">
        <v>315</v>
      </c>
      <c r="K418" s="200">
        <v>1141</v>
      </c>
      <c r="L418" s="198">
        <v>460</v>
      </c>
      <c r="M418" s="196">
        <v>2551</v>
      </c>
      <c r="N418" s="201">
        <v>1417</v>
      </c>
      <c r="O418" s="202">
        <v>3147</v>
      </c>
      <c r="P418" s="196">
        <v>912</v>
      </c>
      <c r="Q418" s="200">
        <v>1568</v>
      </c>
      <c r="R418" s="198">
        <v>1676</v>
      </c>
      <c r="S418" s="199">
        <v>1397</v>
      </c>
      <c r="T418" s="196">
        <v>281</v>
      </c>
      <c r="U418" s="200">
        <v>1417</v>
      </c>
      <c r="V418" s="198">
        <v>690</v>
      </c>
      <c r="W418" s="199">
        <v>3132</v>
      </c>
      <c r="X418" s="196">
        <v>1274</v>
      </c>
      <c r="Y418" s="200">
        <v>1718</v>
      </c>
      <c r="Z418" s="198">
        <v>4935</v>
      </c>
      <c r="AA418" s="196">
        <v>3039</v>
      </c>
      <c r="AB418" s="169">
        <f t="shared" si="552"/>
        <v>20224</v>
      </c>
      <c r="AC418" s="170">
        <f t="shared" si="547"/>
        <v>23906</v>
      </c>
      <c r="AE418" s="302" t="s">
        <v>2</v>
      </c>
      <c r="AF418" s="304" t="s">
        <v>3</v>
      </c>
      <c r="AG418" s="305"/>
      <c r="AH418" s="304" t="s">
        <v>4</v>
      </c>
      <c r="AI418" s="305"/>
      <c r="AJ418" s="304" t="s">
        <v>5</v>
      </c>
      <c r="AK418" s="305"/>
      <c r="AL418" s="304" t="s">
        <v>6</v>
      </c>
      <c r="AM418" s="305"/>
      <c r="AN418" s="304" t="s">
        <v>7</v>
      </c>
      <c r="AO418" s="305"/>
      <c r="AP418" s="304" t="s">
        <v>8</v>
      </c>
      <c r="AQ418" s="305"/>
      <c r="AR418" s="304" t="s">
        <v>9</v>
      </c>
      <c r="AS418" s="305"/>
      <c r="AT418" s="304" t="s">
        <v>10</v>
      </c>
      <c r="AU418" s="305"/>
      <c r="AV418" s="304" t="s">
        <v>11</v>
      </c>
      <c r="AW418" s="305"/>
      <c r="AX418" s="304" t="s">
        <v>12</v>
      </c>
      <c r="AY418" s="305"/>
      <c r="AZ418" s="304" t="s">
        <v>13</v>
      </c>
      <c r="BA418" s="305"/>
      <c r="BB418" s="304" t="s">
        <v>14</v>
      </c>
      <c r="BC418" s="305"/>
      <c r="BD418" s="307" t="s">
        <v>15</v>
      </c>
      <c r="BE418" s="308"/>
      <c r="BF418" s="309" t="s">
        <v>16</v>
      </c>
      <c r="BG418" s="310"/>
      <c r="BI418" s="143" t="s">
        <v>24</v>
      </c>
      <c r="BJ418" s="126">
        <f t="shared" ref="BJ418:CK418" si="555">B418/B436</f>
        <v>7.3318527918781726E-2</v>
      </c>
      <c r="BK418" s="127">
        <f t="shared" si="555"/>
        <v>3.3621818595911859E-2</v>
      </c>
      <c r="BL418" s="128">
        <f t="shared" si="555"/>
        <v>5.1919006350093853E-2</v>
      </c>
      <c r="BM418" s="129">
        <f t="shared" si="555"/>
        <v>5.5690302943834119E-2</v>
      </c>
      <c r="BN418" s="126">
        <f t="shared" si="555"/>
        <v>6.9485532866729205E-2</v>
      </c>
      <c r="BO418" s="127">
        <f t="shared" si="555"/>
        <v>6.9305753685211607E-2</v>
      </c>
      <c r="BP418" s="128">
        <f t="shared" si="555"/>
        <v>4.6120401337792639E-2</v>
      </c>
      <c r="BQ418" s="129">
        <f t="shared" si="555"/>
        <v>4.5133752091771152E-2</v>
      </c>
      <c r="BR418" s="126">
        <f t="shared" si="555"/>
        <v>4.4961461604339135E-2</v>
      </c>
      <c r="BS418" s="127">
        <f t="shared" si="555"/>
        <v>0.13120975160993562</v>
      </c>
      <c r="BT418" s="128">
        <f t="shared" si="555"/>
        <v>3.6426987646499841E-2</v>
      </c>
      <c r="BU418" s="126">
        <f t="shared" si="555"/>
        <v>0.10881713091327902</v>
      </c>
      <c r="BV418" s="130">
        <f t="shared" si="555"/>
        <v>5.1851580796252926E-2</v>
      </c>
      <c r="BW418" s="131">
        <f t="shared" si="555"/>
        <v>8.2308939687189414E-2</v>
      </c>
      <c r="BX418" s="126">
        <f t="shared" si="555"/>
        <v>5.3691275167785234E-2</v>
      </c>
      <c r="BY418" s="127">
        <f t="shared" si="555"/>
        <v>7.1295412176601652E-2</v>
      </c>
      <c r="BZ418" s="128">
        <f t="shared" si="555"/>
        <v>7.501566556261749E-2</v>
      </c>
      <c r="CA418" s="129">
        <f t="shared" si="555"/>
        <v>5.4115824133255858E-2</v>
      </c>
      <c r="CB418" s="126">
        <f t="shared" si="555"/>
        <v>3.0027783714468903E-2</v>
      </c>
      <c r="CC418" s="127">
        <f t="shared" si="555"/>
        <v>0.11002407019178508</v>
      </c>
      <c r="CD418" s="128">
        <f t="shared" si="555"/>
        <v>2.7981669978506832E-2</v>
      </c>
      <c r="CE418" s="129">
        <f t="shared" si="555"/>
        <v>9.7403203234333699E-2</v>
      </c>
      <c r="CF418" s="126">
        <f t="shared" si="555"/>
        <v>5.2992803959901837E-2</v>
      </c>
      <c r="CG418" s="127">
        <f t="shared" si="555"/>
        <v>0.10011655011655012</v>
      </c>
      <c r="CH418" s="128">
        <f t="shared" si="555"/>
        <v>8.267162528897376E-2</v>
      </c>
      <c r="CI418" s="126">
        <f t="shared" si="555"/>
        <v>6.174570279166159E-2</v>
      </c>
      <c r="CJ418" s="132">
        <f t="shared" si="555"/>
        <v>6.0211980469215193E-2</v>
      </c>
      <c r="CK418" s="133">
        <f t="shared" si="555"/>
        <v>7.1278000900441577E-2</v>
      </c>
    </row>
    <row r="419" spans="1:89" ht="15" thickTop="1" thickBot="1" x14ac:dyDescent="0.3">
      <c r="A419" s="134" t="s">
        <v>28</v>
      </c>
      <c r="B419" s="189">
        <v>4742</v>
      </c>
      <c r="C419" s="190">
        <v>1097</v>
      </c>
      <c r="D419" s="191">
        <v>1886</v>
      </c>
      <c r="E419" s="192">
        <v>1052</v>
      </c>
      <c r="F419" s="189">
        <v>801</v>
      </c>
      <c r="G419" s="193">
        <v>617</v>
      </c>
      <c r="H419" s="191">
        <v>1608</v>
      </c>
      <c r="I419" s="192">
        <v>1977</v>
      </c>
      <c r="J419" s="189">
        <v>338</v>
      </c>
      <c r="K419" s="193">
        <v>963</v>
      </c>
      <c r="L419" s="191">
        <v>454</v>
      </c>
      <c r="M419" s="189">
        <v>1988</v>
      </c>
      <c r="N419" s="194">
        <v>1355</v>
      </c>
      <c r="O419" s="195">
        <v>2900</v>
      </c>
      <c r="P419" s="189">
        <v>888</v>
      </c>
      <c r="Q419" s="193">
        <v>1370</v>
      </c>
      <c r="R419" s="191">
        <v>1452</v>
      </c>
      <c r="S419" s="192">
        <v>1506</v>
      </c>
      <c r="T419" s="189">
        <v>357</v>
      </c>
      <c r="U419" s="193">
        <v>977</v>
      </c>
      <c r="V419" s="191">
        <v>712</v>
      </c>
      <c r="W419" s="192">
        <v>2480</v>
      </c>
      <c r="X419" s="189">
        <v>1014</v>
      </c>
      <c r="Y419" s="193">
        <v>1268</v>
      </c>
      <c r="Z419" s="191">
        <v>3738</v>
      </c>
      <c r="AA419" s="189">
        <v>2300</v>
      </c>
      <c r="AB419" s="169">
        <f t="shared" si="552"/>
        <v>19345</v>
      </c>
      <c r="AC419" s="170">
        <f t="shared" si="547"/>
        <v>20495</v>
      </c>
      <c r="AE419" s="303"/>
      <c r="AF419" s="113" t="s">
        <v>17</v>
      </c>
      <c r="AG419" s="114" t="s">
        <v>18</v>
      </c>
      <c r="AH419" s="115" t="s">
        <v>17</v>
      </c>
      <c r="AI419" s="116" t="s">
        <v>18</v>
      </c>
      <c r="AJ419" s="113" t="s">
        <v>17</v>
      </c>
      <c r="AK419" s="114" t="s">
        <v>18</v>
      </c>
      <c r="AL419" s="115" t="s">
        <v>17</v>
      </c>
      <c r="AM419" s="116" t="s">
        <v>18</v>
      </c>
      <c r="AN419" s="113" t="s">
        <v>17</v>
      </c>
      <c r="AO419" s="114" t="s">
        <v>18</v>
      </c>
      <c r="AP419" s="115" t="s">
        <v>17</v>
      </c>
      <c r="AQ419" s="113" t="s">
        <v>18</v>
      </c>
      <c r="AR419" s="117" t="s">
        <v>17</v>
      </c>
      <c r="AS419" s="118" t="s">
        <v>18</v>
      </c>
      <c r="AT419" s="113" t="s">
        <v>17</v>
      </c>
      <c r="AU419" s="114" t="s">
        <v>18</v>
      </c>
      <c r="AV419" s="115" t="s">
        <v>17</v>
      </c>
      <c r="AW419" s="116" t="s">
        <v>18</v>
      </c>
      <c r="AX419" s="113" t="s">
        <v>17</v>
      </c>
      <c r="AY419" s="114" t="s">
        <v>18</v>
      </c>
      <c r="AZ419" s="115" t="s">
        <v>17</v>
      </c>
      <c r="BA419" s="116" t="s">
        <v>18</v>
      </c>
      <c r="BB419" s="113" t="s">
        <v>17</v>
      </c>
      <c r="BC419" s="114" t="s">
        <v>18</v>
      </c>
      <c r="BD419" s="26" t="s">
        <v>17</v>
      </c>
      <c r="BE419" s="119" t="s">
        <v>18</v>
      </c>
      <c r="BF419" s="173" t="s">
        <v>17</v>
      </c>
      <c r="BG419" s="174" t="s">
        <v>18</v>
      </c>
      <c r="BI419" s="134" t="s">
        <v>28</v>
      </c>
      <c r="BJ419" s="126">
        <f t="shared" ref="BJ419:CK419" si="556">B419/B436</f>
        <v>7.5222081218274117E-2</v>
      </c>
      <c r="BK419" s="127">
        <f t="shared" si="556"/>
        <v>3.1230427603484597E-2</v>
      </c>
      <c r="BL419" s="128">
        <f t="shared" si="556"/>
        <v>7.5322496904828465E-2</v>
      </c>
      <c r="BM419" s="129">
        <f t="shared" si="556"/>
        <v>5.0030912636134496E-2</v>
      </c>
      <c r="BN419" s="126">
        <f t="shared" si="556"/>
        <v>5.7796377805036436E-2</v>
      </c>
      <c r="BO419" s="127">
        <f t="shared" si="556"/>
        <v>7.3347598668568714E-2</v>
      </c>
      <c r="BP419" s="128">
        <f t="shared" si="556"/>
        <v>5.3779264214046822E-2</v>
      </c>
      <c r="BQ419" s="129">
        <f t="shared" si="556"/>
        <v>4.7947032716513474E-2</v>
      </c>
      <c r="BR419" s="126">
        <f t="shared" si="556"/>
        <v>4.8244361975449616E-2</v>
      </c>
      <c r="BS419" s="127">
        <f t="shared" si="556"/>
        <v>0.11074057037718492</v>
      </c>
      <c r="BT419" s="128">
        <f t="shared" si="556"/>
        <v>3.595185302502376E-2</v>
      </c>
      <c r="BU419" s="126">
        <f t="shared" si="556"/>
        <v>8.4801433263660797E-2</v>
      </c>
      <c r="BV419" s="130">
        <f t="shared" si="556"/>
        <v>4.9582845433255272E-2</v>
      </c>
      <c r="BW419" s="131">
        <f t="shared" si="556"/>
        <v>7.5848721033634978E-2</v>
      </c>
      <c r="BX419" s="126">
        <f t="shared" si="556"/>
        <v>5.2278346873896153E-2</v>
      </c>
      <c r="BY419" s="127">
        <f t="shared" si="556"/>
        <v>6.2292547628790981E-2</v>
      </c>
      <c r="BZ419" s="128">
        <f t="shared" si="556"/>
        <v>6.4989705487422791E-2</v>
      </c>
      <c r="CA419" s="129">
        <f t="shared" si="556"/>
        <v>5.8338175479372457E-2</v>
      </c>
      <c r="CB419" s="126">
        <f t="shared" si="556"/>
        <v>3.8149177174609958E-2</v>
      </c>
      <c r="CC419" s="127">
        <f t="shared" si="556"/>
        <v>7.5859927012966843E-2</v>
      </c>
      <c r="CD419" s="128">
        <f t="shared" si="556"/>
        <v>2.8873839166227339E-2</v>
      </c>
      <c r="CE419" s="129">
        <f t="shared" si="556"/>
        <v>7.7126418908412375E-2</v>
      </c>
      <c r="CF419" s="126">
        <f t="shared" si="556"/>
        <v>4.2177946008901457E-2</v>
      </c>
      <c r="CG419" s="127">
        <f t="shared" si="556"/>
        <v>7.3892773892773891E-2</v>
      </c>
      <c r="CH419" s="128">
        <f t="shared" si="556"/>
        <v>6.2619358729520555E-2</v>
      </c>
      <c r="CI419" s="126">
        <f t="shared" si="556"/>
        <v>4.6730870819618839E-2</v>
      </c>
      <c r="CJ419" s="132">
        <f t="shared" si="556"/>
        <v>5.7594974395617483E-2</v>
      </c>
      <c r="CK419" s="133">
        <f t="shared" si="556"/>
        <v>6.1107781663789426E-2</v>
      </c>
    </row>
    <row r="420" spans="1:89" ht="13.5" thickTop="1" x14ac:dyDescent="0.2">
      <c r="A420" s="143" t="s">
        <v>29</v>
      </c>
      <c r="B420" s="203">
        <v>3950</v>
      </c>
      <c r="C420" s="197">
        <v>1291</v>
      </c>
      <c r="D420" s="198">
        <v>1557</v>
      </c>
      <c r="E420" s="199">
        <v>882</v>
      </c>
      <c r="F420" s="196">
        <v>804</v>
      </c>
      <c r="G420" s="200">
        <v>506</v>
      </c>
      <c r="H420" s="198">
        <v>2091</v>
      </c>
      <c r="I420" s="199">
        <v>2159</v>
      </c>
      <c r="J420" s="196">
        <v>402</v>
      </c>
      <c r="K420" s="200">
        <v>684</v>
      </c>
      <c r="L420" s="198">
        <v>587</v>
      </c>
      <c r="M420" s="196">
        <v>1781</v>
      </c>
      <c r="N420" s="201">
        <v>1387</v>
      </c>
      <c r="O420" s="204">
        <v>2488</v>
      </c>
      <c r="P420" s="196">
        <v>799</v>
      </c>
      <c r="Q420" s="200">
        <v>1138</v>
      </c>
      <c r="R420" s="198">
        <v>1244</v>
      </c>
      <c r="S420" s="199">
        <v>1438</v>
      </c>
      <c r="T420" s="196">
        <v>408</v>
      </c>
      <c r="U420" s="200">
        <v>714</v>
      </c>
      <c r="V420" s="198">
        <v>832</v>
      </c>
      <c r="W420" s="205">
        <v>2546</v>
      </c>
      <c r="X420" s="196">
        <v>1130</v>
      </c>
      <c r="Y420" s="200">
        <v>1030</v>
      </c>
      <c r="Z420" s="198">
        <v>3402</v>
      </c>
      <c r="AA420" s="196">
        <v>2635</v>
      </c>
      <c r="AB420" s="169">
        <f t="shared" si="552"/>
        <v>18593</v>
      </c>
      <c r="AC420" s="170">
        <f t="shared" si="547"/>
        <v>19292</v>
      </c>
      <c r="AE420" s="249" t="str">
        <f>$AE$17</f>
        <v>17:00 - 17:59</v>
      </c>
      <c r="AF420" s="123">
        <f t="shared" ref="AF420:AO422" si="557">SUMIF($A$9:$A$32,$AE420,B$412:B$435)</f>
        <v>2647</v>
      </c>
      <c r="AG420" s="186">
        <f t="shared" si="557"/>
        <v>4723</v>
      </c>
      <c r="AH420" s="124">
        <f t="shared" si="557"/>
        <v>2048</v>
      </c>
      <c r="AI420" s="177">
        <f t="shared" si="557"/>
        <v>1863</v>
      </c>
      <c r="AJ420" s="123">
        <f t="shared" si="557"/>
        <v>1283</v>
      </c>
      <c r="AK420" s="125">
        <f t="shared" si="557"/>
        <v>612</v>
      </c>
      <c r="AL420" s="124">
        <f t="shared" si="557"/>
        <v>2413</v>
      </c>
      <c r="AM420" s="177">
        <f t="shared" si="557"/>
        <v>3813</v>
      </c>
      <c r="AN420" s="123">
        <f t="shared" si="557"/>
        <v>775</v>
      </c>
      <c r="AO420" s="125">
        <f t="shared" si="557"/>
        <v>324</v>
      </c>
      <c r="AP420" s="124">
        <f t="shared" ref="AP420:AY422" si="558">SUMIF($A$9:$A$32,$AE420,L$412:L$435)</f>
        <v>1651</v>
      </c>
      <c r="AQ420" s="123">
        <f t="shared" si="558"/>
        <v>1091</v>
      </c>
      <c r="AR420" s="176">
        <f t="shared" si="558"/>
        <v>2352</v>
      </c>
      <c r="AS420" s="178">
        <f t="shared" si="558"/>
        <v>2060</v>
      </c>
      <c r="AT420" s="123">
        <f t="shared" si="558"/>
        <v>1399</v>
      </c>
      <c r="AU420" s="125">
        <f t="shared" si="558"/>
        <v>1435</v>
      </c>
      <c r="AV420" s="124">
        <f t="shared" si="558"/>
        <v>1334</v>
      </c>
      <c r="AW420" s="177">
        <f t="shared" si="558"/>
        <v>1916</v>
      </c>
      <c r="AX420" s="123">
        <f t="shared" si="558"/>
        <v>1015</v>
      </c>
      <c r="AY420" s="125">
        <f t="shared" si="558"/>
        <v>431</v>
      </c>
      <c r="AZ420" s="124">
        <f t="shared" ref="AZ420:BE422" si="559">SUMIF($A$9:$A$32,$AE420,V$412:V$435)</f>
        <v>2108</v>
      </c>
      <c r="BA420" s="177">
        <f t="shared" si="559"/>
        <v>1461</v>
      </c>
      <c r="BB420" s="123">
        <f t="shared" si="559"/>
        <v>2553</v>
      </c>
      <c r="BC420" s="125">
        <f t="shared" si="559"/>
        <v>653</v>
      </c>
      <c r="BD420" s="183">
        <f t="shared" si="559"/>
        <v>4040</v>
      </c>
      <c r="BE420" s="184">
        <f t="shared" si="559"/>
        <v>4065</v>
      </c>
      <c r="BF420" s="167">
        <f>AF420+AH420+AJ420+AL420+AN420+AP420+AR420+AT420+AV420+AX420+AZ420+BB420+BD420</f>
        <v>25618</v>
      </c>
      <c r="BG420" s="168">
        <f>AG420+AI420+AK420+AM420+AO420+AQ420+AS420+AU420+AW420+AY420+BA420+BC420+BE420</f>
        <v>24447</v>
      </c>
      <c r="BI420" s="143" t="s">
        <v>29</v>
      </c>
      <c r="BJ420" s="126">
        <f t="shared" ref="BJ420:CK420" si="560">B420/B436</f>
        <v>6.2658629441624369E-2</v>
      </c>
      <c r="BK420" s="127">
        <f t="shared" si="560"/>
        <v>3.6753402038376133E-2</v>
      </c>
      <c r="BL420" s="128">
        <f t="shared" si="560"/>
        <v>6.2182994528535485E-2</v>
      </c>
      <c r="BM420" s="129">
        <f t="shared" si="560"/>
        <v>4.1946069339420744E-2</v>
      </c>
      <c r="BN420" s="126">
        <f t="shared" si="560"/>
        <v>5.8012843639512229E-2</v>
      </c>
      <c r="BO420" s="127">
        <f t="shared" si="560"/>
        <v>6.0152163575844034E-2</v>
      </c>
      <c r="BP420" s="128">
        <f t="shared" si="560"/>
        <v>6.9933110367892973E-2</v>
      </c>
      <c r="BQ420" s="129">
        <f t="shared" si="560"/>
        <v>5.2360973007057457E-2</v>
      </c>
      <c r="BR420" s="126">
        <f t="shared" si="560"/>
        <v>5.7379389095061378E-2</v>
      </c>
      <c r="BS420" s="127">
        <f t="shared" si="560"/>
        <v>7.8656853725850961E-2</v>
      </c>
      <c r="BT420" s="128">
        <f t="shared" si="560"/>
        <v>4.6484003801076972E-2</v>
      </c>
      <c r="BU420" s="126">
        <f t="shared" si="560"/>
        <v>7.5971505353410393E-2</v>
      </c>
      <c r="BV420" s="130">
        <f t="shared" si="560"/>
        <v>5.0753805620608897E-2</v>
      </c>
      <c r="BW420" s="131">
        <f t="shared" si="560"/>
        <v>6.5072971700580629E-2</v>
      </c>
      <c r="BX420" s="126">
        <f t="shared" si="560"/>
        <v>4.7038737784057462E-2</v>
      </c>
      <c r="BY420" s="127">
        <f t="shared" si="560"/>
        <v>5.1743736643477471E-2</v>
      </c>
      <c r="BZ420" s="128">
        <f t="shared" si="560"/>
        <v>5.5679885417599141E-2</v>
      </c>
      <c r="CA420" s="129">
        <f t="shared" si="560"/>
        <v>5.570404803408871E-2</v>
      </c>
      <c r="CB420" s="126">
        <f t="shared" si="560"/>
        <v>4.3599059628125665E-2</v>
      </c>
      <c r="CC420" s="127">
        <f t="shared" si="560"/>
        <v>5.5439086885627764E-2</v>
      </c>
      <c r="CD420" s="128">
        <f t="shared" si="560"/>
        <v>3.3740216553793743E-2</v>
      </c>
      <c r="CE420" s="129">
        <f t="shared" si="560"/>
        <v>7.9178976830974968E-2</v>
      </c>
      <c r="CF420" s="126">
        <f t="shared" si="560"/>
        <v>4.7003036479347782E-2</v>
      </c>
      <c r="CG420" s="127">
        <f t="shared" si="560"/>
        <v>6.0023310023310024E-2</v>
      </c>
      <c r="CH420" s="128">
        <f t="shared" si="560"/>
        <v>5.6990652326867022E-2</v>
      </c>
      <c r="CI420" s="126">
        <f t="shared" si="560"/>
        <v>5.3537323743345931E-2</v>
      </c>
      <c r="CJ420" s="132">
        <f t="shared" si="560"/>
        <v>5.5356079552221028E-2</v>
      </c>
      <c r="CK420" s="133">
        <f t="shared" si="560"/>
        <v>5.7520923340220818E-2</v>
      </c>
    </row>
    <row r="421" spans="1:89" x14ac:dyDescent="0.2">
      <c r="A421" s="134" t="s">
        <v>31</v>
      </c>
      <c r="B421" s="206">
        <v>3997</v>
      </c>
      <c r="C421" s="190">
        <v>1637</v>
      </c>
      <c r="D421" s="191">
        <v>1405</v>
      </c>
      <c r="E421" s="192">
        <v>896</v>
      </c>
      <c r="F421" s="189">
        <v>884</v>
      </c>
      <c r="G421" s="193">
        <v>487</v>
      </c>
      <c r="H421" s="191">
        <v>2135</v>
      </c>
      <c r="I421" s="192">
        <v>2324</v>
      </c>
      <c r="J421" s="189">
        <v>407</v>
      </c>
      <c r="K421" s="190">
        <v>528</v>
      </c>
      <c r="L421" s="191">
        <v>568</v>
      </c>
      <c r="M421" s="189">
        <v>1588</v>
      </c>
      <c r="N421" s="194">
        <v>1530</v>
      </c>
      <c r="O421" s="207">
        <v>2563</v>
      </c>
      <c r="P421" s="189">
        <v>868</v>
      </c>
      <c r="Q421" s="190">
        <v>1196</v>
      </c>
      <c r="R421" s="191">
        <v>1314</v>
      </c>
      <c r="S421" s="192">
        <v>1435</v>
      </c>
      <c r="T421" s="198">
        <v>434</v>
      </c>
      <c r="U421" s="189">
        <v>740</v>
      </c>
      <c r="V421" s="191">
        <v>947</v>
      </c>
      <c r="W421" s="208">
        <v>2154</v>
      </c>
      <c r="X421" s="189">
        <v>1035</v>
      </c>
      <c r="Y421" s="193">
        <v>878</v>
      </c>
      <c r="Z421" s="191">
        <v>3336</v>
      </c>
      <c r="AA421" s="189">
        <v>2811</v>
      </c>
      <c r="AB421" s="169">
        <f t="shared" si="552"/>
        <v>18860</v>
      </c>
      <c r="AC421" s="170">
        <f t="shared" si="547"/>
        <v>19237</v>
      </c>
      <c r="AE421" s="250" t="str">
        <f>$AE$18</f>
        <v>18:00 - 18:59</v>
      </c>
      <c r="AF421" s="123">
        <f t="shared" si="557"/>
        <v>2626</v>
      </c>
      <c r="AG421" s="190">
        <f t="shared" si="557"/>
        <v>3702</v>
      </c>
      <c r="AH421" s="191">
        <f t="shared" si="557"/>
        <v>1784</v>
      </c>
      <c r="AI421" s="192">
        <f t="shared" si="557"/>
        <v>1619</v>
      </c>
      <c r="AJ421" s="189">
        <f t="shared" si="557"/>
        <v>905</v>
      </c>
      <c r="AK421" s="193">
        <f t="shared" si="557"/>
        <v>471</v>
      </c>
      <c r="AL421" s="191">
        <f t="shared" si="557"/>
        <v>2258</v>
      </c>
      <c r="AM421" s="192">
        <f t="shared" si="557"/>
        <v>3704</v>
      </c>
      <c r="AN421" s="189">
        <f t="shared" si="557"/>
        <v>750</v>
      </c>
      <c r="AO421" s="193">
        <f t="shared" si="557"/>
        <v>284</v>
      </c>
      <c r="AP421" s="191">
        <f t="shared" si="558"/>
        <v>1685</v>
      </c>
      <c r="AQ421" s="189">
        <f t="shared" si="558"/>
        <v>939</v>
      </c>
      <c r="AR421" s="194">
        <f t="shared" si="558"/>
        <v>2523</v>
      </c>
      <c r="AS421" s="195">
        <f t="shared" si="558"/>
        <v>2279</v>
      </c>
      <c r="AT421" s="189">
        <f t="shared" si="558"/>
        <v>1347</v>
      </c>
      <c r="AU421" s="193">
        <f t="shared" si="558"/>
        <v>1552</v>
      </c>
      <c r="AV421" s="191">
        <f t="shared" si="558"/>
        <v>1573</v>
      </c>
      <c r="AW421" s="192">
        <f t="shared" si="558"/>
        <v>2112</v>
      </c>
      <c r="AX421" s="189">
        <f t="shared" si="558"/>
        <v>1226</v>
      </c>
      <c r="AY421" s="193">
        <f t="shared" si="558"/>
        <v>347</v>
      </c>
      <c r="AZ421" s="191">
        <f t="shared" si="559"/>
        <v>3390</v>
      </c>
      <c r="BA421" s="192">
        <f t="shared" si="559"/>
        <v>1420</v>
      </c>
      <c r="BB421" s="189">
        <f t="shared" si="559"/>
        <v>2963</v>
      </c>
      <c r="BC421" s="193">
        <f t="shared" si="559"/>
        <v>860</v>
      </c>
      <c r="BD421" s="191">
        <f t="shared" si="559"/>
        <v>4026</v>
      </c>
      <c r="BE421" s="189">
        <f t="shared" si="559"/>
        <v>4632</v>
      </c>
      <c r="BF421" s="169">
        <f>SUM(AF421,AH421,AJ421,AL421,AN421,AP421,AR421,AT421,AV421,AX421,AZ421,BB421,BD421)</f>
        <v>27056</v>
      </c>
      <c r="BG421" s="170">
        <f>SUM(AG421,AI421,AK421,AM421,AO421,AQ421,AS421,AU421,AW421,AY421,BA421,BC421,BE421)</f>
        <v>23921</v>
      </c>
      <c r="BI421" s="134" t="s">
        <v>31</v>
      </c>
      <c r="BJ421" s="126">
        <f t="shared" ref="BJ421:CK421" si="561">B421/B436</f>
        <v>6.3404187817258886E-2</v>
      </c>
      <c r="BK421" s="127">
        <f t="shared" si="561"/>
        <v>4.6603655411945569E-2</v>
      </c>
      <c r="BL421" s="128">
        <f t="shared" si="561"/>
        <v>5.6112464555293742E-2</v>
      </c>
      <c r="BM421" s="129">
        <f t="shared" si="561"/>
        <v>4.2611879963855993E-2</v>
      </c>
      <c r="BN421" s="126">
        <f t="shared" si="561"/>
        <v>6.3785265892200016E-2</v>
      </c>
      <c r="BO421" s="127">
        <f t="shared" si="561"/>
        <v>5.7893485496909175E-2</v>
      </c>
      <c r="BP421" s="128">
        <f t="shared" si="561"/>
        <v>7.1404682274247497E-2</v>
      </c>
      <c r="BQ421" s="129">
        <f t="shared" si="561"/>
        <v>5.6362622171561613E-2</v>
      </c>
      <c r="BR421" s="126">
        <f t="shared" si="561"/>
        <v>5.8093063088781045E-2</v>
      </c>
      <c r="BS421" s="127">
        <f t="shared" si="561"/>
        <v>6.0717571297148117E-2</v>
      </c>
      <c r="BT421" s="128">
        <f t="shared" si="561"/>
        <v>4.4979410833069368E-2</v>
      </c>
      <c r="BU421" s="126">
        <f t="shared" si="561"/>
        <v>6.7738770635157611E-2</v>
      </c>
      <c r="BV421" s="130">
        <f t="shared" si="561"/>
        <v>5.5986533957845433E-2</v>
      </c>
      <c r="BW421" s="131">
        <f t="shared" si="561"/>
        <v>6.7034576554898778E-2</v>
      </c>
      <c r="BX421" s="126">
        <f t="shared" si="561"/>
        <v>5.1100906628988578E-2</v>
      </c>
      <c r="BY421" s="127">
        <f t="shared" si="561"/>
        <v>5.438093938980585E-2</v>
      </c>
      <c r="BZ421" s="128">
        <f t="shared" si="561"/>
        <v>5.8812997941097483E-2</v>
      </c>
      <c r="CA421" s="129">
        <f t="shared" si="561"/>
        <v>5.5587836529149719E-2</v>
      </c>
      <c r="CB421" s="126">
        <f t="shared" si="561"/>
        <v>4.6377431075016032E-2</v>
      </c>
      <c r="CC421" s="127">
        <f t="shared" si="561"/>
        <v>5.7457877164376114E-2</v>
      </c>
      <c r="CD421" s="128">
        <f t="shared" si="561"/>
        <v>3.8403828216878218E-2</v>
      </c>
      <c r="CE421" s="129">
        <f t="shared" si="561"/>
        <v>6.698802674545172E-2</v>
      </c>
      <c r="CF421" s="126">
        <f t="shared" si="561"/>
        <v>4.3051453766482256E-2</v>
      </c>
      <c r="CG421" s="127">
        <f t="shared" si="561"/>
        <v>5.1165501165501164E-2</v>
      </c>
      <c r="CH421" s="128">
        <f t="shared" si="561"/>
        <v>5.5885013569202932E-2</v>
      </c>
      <c r="CI421" s="126">
        <f t="shared" si="561"/>
        <v>5.7113251249542848E-2</v>
      </c>
      <c r="CJ421" s="132">
        <f t="shared" si="561"/>
        <v>5.6151006311778016E-2</v>
      </c>
      <c r="CK421" s="133">
        <f t="shared" si="561"/>
        <v>5.7356935636317018E-2</v>
      </c>
    </row>
    <row r="422" spans="1:89" ht="13.5" thickBot="1" x14ac:dyDescent="0.25">
      <c r="A422" s="143" t="s">
        <v>33</v>
      </c>
      <c r="B422" s="203">
        <v>3261</v>
      </c>
      <c r="C422" s="197">
        <v>1200</v>
      </c>
      <c r="D422" s="198">
        <v>1295</v>
      </c>
      <c r="E422" s="199">
        <v>1031</v>
      </c>
      <c r="F422" s="196">
        <v>688</v>
      </c>
      <c r="G422" s="200">
        <v>454</v>
      </c>
      <c r="H422" s="198">
        <v>1961</v>
      </c>
      <c r="I422" s="199">
        <v>2105</v>
      </c>
      <c r="J422" s="196">
        <v>383</v>
      </c>
      <c r="K422" s="197">
        <v>514</v>
      </c>
      <c r="L422" s="198">
        <v>582</v>
      </c>
      <c r="M422" s="196">
        <v>1479</v>
      </c>
      <c r="N422" s="201">
        <v>1464</v>
      </c>
      <c r="O422" s="204">
        <v>2163</v>
      </c>
      <c r="P422" s="196">
        <v>932</v>
      </c>
      <c r="Q422" s="197">
        <v>1248</v>
      </c>
      <c r="R422" s="198">
        <v>1239</v>
      </c>
      <c r="S422" s="199">
        <v>1437</v>
      </c>
      <c r="T422" s="196">
        <v>446</v>
      </c>
      <c r="U422" s="200">
        <v>623</v>
      </c>
      <c r="V422" s="198">
        <v>1189</v>
      </c>
      <c r="W422" s="205">
        <v>1919</v>
      </c>
      <c r="X422" s="196">
        <v>1040</v>
      </c>
      <c r="Y422" s="200">
        <v>850</v>
      </c>
      <c r="Z422" s="198">
        <v>3111</v>
      </c>
      <c r="AA422" s="196">
        <v>2992</v>
      </c>
      <c r="AB422" s="169">
        <f t="shared" si="552"/>
        <v>17591</v>
      </c>
      <c r="AC422" s="170">
        <f t="shared" si="547"/>
        <v>18015</v>
      </c>
      <c r="AE422" s="249" t="str">
        <f>$AE$19</f>
        <v>19:00 - 19:59</v>
      </c>
      <c r="AF422" s="123">
        <f t="shared" si="557"/>
        <v>2852</v>
      </c>
      <c r="AG422" s="197">
        <f t="shared" si="557"/>
        <v>4737</v>
      </c>
      <c r="AH422" s="198">
        <f t="shared" si="557"/>
        <v>1307</v>
      </c>
      <c r="AI422" s="199">
        <f t="shared" si="557"/>
        <v>2172</v>
      </c>
      <c r="AJ422" s="196">
        <f t="shared" si="557"/>
        <v>695</v>
      </c>
      <c r="AK422" s="200">
        <f t="shared" si="557"/>
        <v>566</v>
      </c>
      <c r="AL422" s="198">
        <f t="shared" si="557"/>
        <v>2240</v>
      </c>
      <c r="AM422" s="199">
        <f t="shared" si="557"/>
        <v>3623</v>
      </c>
      <c r="AN422" s="196">
        <f t="shared" si="557"/>
        <v>459</v>
      </c>
      <c r="AO422" s="200">
        <f t="shared" si="557"/>
        <v>237</v>
      </c>
      <c r="AP422" s="198">
        <f t="shared" si="558"/>
        <v>1214</v>
      </c>
      <c r="AQ422" s="196">
        <f t="shared" si="558"/>
        <v>813</v>
      </c>
      <c r="AR422" s="201">
        <f t="shared" si="558"/>
        <v>1918</v>
      </c>
      <c r="AS422" s="202">
        <f t="shared" si="558"/>
        <v>1819</v>
      </c>
      <c r="AT422" s="196">
        <f t="shared" si="558"/>
        <v>1155</v>
      </c>
      <c r="AU422" s="200">
        <f t="shared" si="558"/>
        <v>1665</v>
      </c>
      <c r="AV422" s="198">
        <f t="shared" si="558"/>
        <v>1258</v>
      </c>
      <c r="AW422" s="199">
        <f t="shared" si="558"/>
        <v>1887</v>
      </c>
      <c r="AX422" s="196">
        <f t="shared" si="558"/>
        <v>946</v>
      </c>
      <c r="AY422" s="200">
        <f t="shared" si="558"/>
        <v>529</v>
      </c>
      <c r="AZ422" s="198">
        <f t="shared" si="559"/>
        <v>2341</v>
      </c>
      <c r="BA422" s="199">
        <f t="shared" si="559"/>
        <v>1667</v>
      </c>
      <c r="BB422" s="196">
        <f t="shared" si="559"/>
        <v>2072</v>
      </c>
      <c r="BC422" s="200">
        <f t="shared" si="559"/>
        <v>1019</v>
      </c>
      <c r="BD422" s="198">
        <f t="shared" si="559"/>
        <v>3207</v>
      </c>
      <c r="BE422" s="196">
        <f t="shared" si="559"/>
        <v>5002</v>
      </c>
      <c r="BF422" s="169">
        <f>SUM(AF422,AH422,AJ422,AL422,AN422,AP422,AR422,AT422,AV422,AX422,AZ422,BB422,BD422)</f>
        <v>21664</v>
      </c>
      <c r="BG422" s="170">
        <f>SUM(AG422,AI422,AK422,AM422,AO422,AQ422,AS422,AU422,AW422,AY422,BA422,BC422,BE422)</f>
        <v>25736</v>
      </c>
      <c r="BI422" s="143" t="s">
        <v>33</v>
      </c>
      <c r="BJ422" s="126">
        <f t="shared" ref="BJ422:CK422" si="562">B422/B436</f>
        <v>5.1729060913705584E-2</v>
      </c>
      <c r="BK422" s="127">
        <f t="shared" si="562"/>
        <v>3.4162728463246597E-2</v>
      </c>
      <c r="BL422" s="128">
        <f t="shared" si="562"/>
        <v>5.1719317864131954E-2</v>
      </c>
      <c r="BM422" s="129">
        <f t="shared" si="562"/>
        <v>4.9032196699481619E-2</v>
      </c>
      <c r="BN422" s="126">
        <f t="shared" si="562"/>
        <v>4.964283137311494E-2</v>
      </c>
      <c r="BO422" s="127">
        <f t="shared" si="562"/>
        <v>5.3970518307180221E-2</v>
      </c>
      <c r="BP422" s="128">
        <f t="shared" si="562"/>
        <v>6.5585284280936448E-2</v>
      </c>
      <c r="BQ422" s="129">
        <f t="shared" si="562"/>
        <v>5.1051342371401548E-2</v>
      </c>
      <c r="BR422" s="126">
        <f t="shared" si="562"/>
        <v>5.4667427918926634E-2</v>
      </c>
      <c r="BS422" s="127">
        <f t="shared" si="562"/>
        <v>5.9107635694572218E-2</v>
      </c>
      <c r="BT422" s="128">
        <f t="shared" si="562"/>
        <v>4.6088058283180237E-2</v>
      </c>
      <c r="BU422" s="126">
        <f t="shared" si="562"/>
        <v>6.3089195068890505E-2</v>
      </c>
      <c r="BV422" s="130">
        <f t="shared" si="562"/>
        <v>5.3571428571428568E-2</v>
      </c>
      <c r="BW422" s="131">
        <f t="shared" si="562"/>
        <v>5.6572683998535336E-2</v>
      </c>
      <c r="BX422" s="126">
        <f t="shared" si="562"/>
        <v>5.4868715412692809E-2</v>
      </c>
      <c r="BY422" s="127">
        <f t="shared" si="562"/>
        <v>5.6745328058927839E-2</v>
      </c>
      <c r="BZ422" s="128">
        <f t="shared" si="562"/>
        <v>5.5456091665920686E-2</v>
      </c>
      <c r="CA422" s="129">
        <f t="shared" si="562"/>
        <v>5.5665310865775711E-2</v>
      </c>
      <c r="CB422" s="126">
        <f t="shared" si="562"/>
        <v>4.7659756358196192E-2</v>
      </c>
      <c r="CC422" s="127">
        <f t="shared" si="562"/>
        <v>4.8373320910008538E-2</v>
      </c>
      <c r="CD422" s="128">
        <f t="shared" si="562"/>
        <v>4.8217689281803804E-2</v>
      </c>
      <c r="CE422" s="129">
        <f t="shared" si="562"/>
        <v>5.9679676566630382E-2</v>
      </c>
      <c r="CF422" s="126">
        <f t="shared" si="562"/>
        <v>4.3259431804001498E-2</v>
      </c>
      <c r="CG422" s="127">
        <f t="shared" si="562"/>
        <v>4.9533799533799536E-2</v>
      </c>
      <c r="CH422" s="128">
        <f t="shared" si="562"/>
        <v>5.2115790531711732E-2</v>
      </c>
      <c r="CI422" s="126">
        <f t="shared" si="562"/>
        <v>6.0790767605347636E-2</v>
      </c>
      <c r="CJ422" s="132">
        <f t="shared" si="562"/>
        <v>5.2372871263546505E-2</v>
      </c>
      <c r="CK422" s="133">
        <f t="shared" si="562"/>
        <v>5.3713427015036182E-2</v>
      </c>
    </row>
    <row r="423" spans="1:89" ht="14.25" thickTop="1" thickBot="1" x14ac:dyDescent="0.25">
      <c r="A423" s="134" t="s">
        <v>35</v>
      </c>
      <c r="B423" s="206">
        <v>2718</v>
      </c>
      <c r="C423" s="190">
        <v>1775</v>
      </c>
      <c r="D423" s="191">
        <v>1206</v>
      </c>
      <c r="E423" s="192">
        <v>1004</v>
      </c>
      <c r="F423" s="189">
        <v>704</v>
      </c>
      <c r="G423" s="193">
        <v>464</v>
      </c>
      <c r="H423" s="191">
        <v>1945</v>
      </c>
      <c r="I423" s="192">
        <v>2458</v>
      </c>
      <c r="J423" s="189">
        <v>376</v>
      </c>
      <c r="K423" s="190">
        <v>423</v>
      </c>
      <c r="L423" s="191">
        <v>761</v>
      </c>
      <c r="M423" s="189">
        <v>1130</v>
      </c>
      <c r="N423" s="194">
        <v>1634</v>
      </c>
      <c r="O423" s="207">
        <v>1981</v>
      </c>
      <c r="P423" s="189">
        <v>894</v>
      </c>
      <c r="Q423" s="190">
        <v>1059</v>
      </c>
      <c r="R423" s="191">
        <v>1230</v>
      </c>
      <c r="S423" s="192">
        <v>1455</v>
      </c>
      <c r="T423" s="189">
        <v>555</v>
      </c>
      <c r="U423" s="193">
        <v>636</v>
      </c>
      <c r="V423" s="191">
        <v>1444</v>
      </c>
      <c r="W423" s="208">
        <v>1780</v>
      </c>
      <c r="X423" s="189">
        <v>1153</v>
      </c>
      <c r="Y423" s="193">
        <v>734</v>
      </c>
      <c r="Z423" s="191">
        <v>3359</v>
      </c>
      <c r="AA423" s="189">
        <v>2579</v>
      </c>
      <c r="AB423" s="169">
        <f t="shared" si="552"/>
        <v>17979</v>
      </c>
      <c r="AC423" s="170">
        <f t="shared" si="547"/>
        <v>17478</v>
      </c>
      <c r="AE423" s="299" t="s">
        <v>26</v>
      </c>
      <c r="AF423" s="18">
        <f t="shared" ref="AF423:BG423" si="563">SUM(AF420:AF422)</f>
        <v>8125</v>
      </c>
      <c r="AG423" s="19">
        <f t="shared" si="563"/>
        <v>13162</v>
      </c>
      <c r="AH423" s="18">
        <f t="shared" si="563"/>
        <v>5139</v>
      </c>
      <c r="AI423" s="19">
        <f t="shared" si="563"/>
        <v>5654</v>
      </c>
      <c r="AJ423" s="18">
        <f t="shared" si="563"/>
        <v>2883</v>
      </c>
      <c r="AK423" s="19">
        <f t="shared" si="563"/>
        <v>1649</v>
      </c>
      <c r="AL423" s="18">
        <f t="shared" si="563"/>
        <v>6911</v>
      </c>
      <c r="AM423" s="19">
        <f t="shared" si="563"/>
        <v>11140</v>
      </c>
      <c r="AN423" s="18">
        <f t="shared" si="563"/>
        <v>1984</v>
      </c>
      <c r="AO423" s="19">
        <f t="shared" si="563"/>
        <v>845</v>
      </c>
      <c r="AP423" s="18">
        <f t="shared" si="563"/>
        <v>4550</v>
      </c>
      <c r="AQ423" s="19">
        <f t="shared" si="563"/>
        <v>2843</v>
      </c>
      <c r="AR423" s="18">
        <f t="shared" si="563"/>
        <v>6793</v>
      </c>
      <c r="AS423" s="19">
        <f t="shared" si="563"/>
        <v>6158</v>
      </c>
      <c r="AT423" s="18">
        <f t="shared" si="563"/>
        <v>3901</v>
      </c>
      <c r="AU423" s="19">
        <f t="shared" si="563"/>
        <v>4652</v>
      </c>
      <c r="AV423" s="18">
        <f t="shared" si="563"/>
        <v>4165</v>
      </c>
      <c r="AW423" s="19">
        <f t="shared" si="563"/>
        <v>5915</v>
      </c>
      <c r="AX423" s="18">
        <f t="shared" si="563"/>
        <v>3187</v>
      </c>
      <c r="AY423" s="19">
        <f t="shared" si="563"/>
        <v>1307</v>
      </c>
      <c r="AZ423" s="18">
        <f t="shared" si="563"/>
        <v>7839</v>
      </c>
      <c r="BA423" s="19">
        <f t="shared" si="563"/>
        <v>4548</v>
      </c>
      <c r="BB423" s="18">
        <f t="shared" si="563"/>
        <v>7588</v>
      </c>
      <c r="BC423" s="19">
        <f t="shared" si="563"/>
        <v>2532</v>
      </c>
      <c r="BD423" s="18">
        <f t="shared" si="563"/>
        <v>11273</v>
      </c>
      <c r="BE423" s="19">
        <f t="shared" si="563"/>
        <v>13699</v>
      </c>
      <c r="BF423" s="171">
        <f t="shared" si="563"/>
        <v>74338</v>
      </c>
      <c r="BG423" s="172">
        <f t="shared" si="563"/>
        <v>74104</v>
      </c>
      <c r="BI423" s="134" t="s">
        <v>35</v>
      </c>
      <c r="BJ423" s="126">
        <f t="shared" ref="BJ423:CK423" si="564">B423/B436</f>
        <v>4.311548223350254E-2</v>
      </c>
      <c r="BK423" s="127">
        <f t="shared" si="564"/>
        <v>5.0532369185218924E-2</v>
      </c>
      <c r="BL423" s="128">
        <f t="shared" si="564"/>
        <v>4.8164862814010147E-2</v>
      </c>
      <c r="BM423" s="129">
        <f t="shared" si="564"/>
        <v>4.7748133352356496E-2</v>
      </c>
      <c r="BN423" s="126">
        <f t="shared" si="564"/>
        <v>5.0797315823652503E-2</v>
      </c>
      <c r="BO423" s="127">
        <f t="shared" si="564"/>
        <v>5.515929624346172E-2</v>
      </c>
      <c r="BP423" s="128">
        <f t="shared" si="564"/>
        <v>6.5050167224080274E-2</v>
      </c>
      <c r="BQ423" s="129">
        <f t="shared" si="564"/>
        <v>5.9612446341522567E-2</v>
      </c>
      <c r="BR423" s="126">
        <f t="shared" si="564"/>
        <v>5.3668284327719099E-2</v>
      </c>
      <c r="BS423" s="127">
        <f t="shared" si="564"/>
        <v>4.864305427782889E-2</v>
      </c>
      <c r="BT423" s="128">
        <f t="shared" si="564"/>
        <v>6.0262907823883431E-2</v>
      </c>
      <c r="BU423" s="126">
        <f t="shared" si="564"/>
        <v>4.8202021925521477E-2</v>
      </c>
      <c r="BV423" s="130">
        <f t="shared" si="564"/>
        <v>5.9792154566744728E-2</v>
      </c>
      <c r="BW423" s="131">
        <f t="shared" si="564"/>
        <v>5.1812522885389969E-2</v>
      </c>
      <c r="BX423" s="126">
        <f t="shared" si="564"/>
        <v>5.2631578947368418E-2</v>
      </c>
      <c r="BY423" s="127">
        <f t="shared" si="564"/>
        <v>4.8151684626926747E-2</v>
      </c>
      <c r="BZ423" s="128">
        <f t="shared" si="564"/>
        <v>5.505326291289947E-2</v>
      </c>
      <c r="CA423" s="129">
        <f t="shared" si="564"/>
        <v>5.6362579895409645E-2</v>
      </c>
      <c r="CB423" s="126">
        <f t="shared" si="564"/>
        <v>5.9307544347082707E-2</v>
      </c>
      <c r="CC423" s="127">
        <f t="shared" si="564"/>
        <v>4.9382716049382713E-2</v>
      </c>
      <c r="CD423" s="128">
        <f t="shared" si="564"/>
        <v>5.8558741230382419E-2</v>
      </c>
      <c r="CE423" s="129">
        <f t="shared" si="564"/>
        <v>5.535686518426372E-2</v>
      </c>
      <c r="CF423" s="126">
        <f t="shared" si="564"/>
        <v>4.7959735451936276E-2</v>
      </c>
      <c r="CG423" s="127">
        <f t="shared" si="564"/>
        <v>4.2773892773892777E-2</v>
      </c>
      <c r="CH423" s="128">
        <f t="shared" si="564"/>
        <v>5.6270311924146478E-2</v>
      </c>
      <c r="CI423" s="126">
        <f t="shared" si="564"/>
        <v>5.2399528627737821E-2</v>
      </c>
      <c r="CJ423" s="132">
        <f t="shared" si="564"/>
        <v>5.3528045730618076E-2</v>
      </c>
      <c r="CK423" s="133">
        <f t="shared" si="564"/>
        <v>5.2112310706011793E-2</v>
      </c>
    </row>
    <row r="424" spans="1:89" ht="13.5" thickTop="1" x14ac:dyDescent="0.2">
      <c r="A424" s="143" t="s">
        <v>36</v>
      </c>
      <c r="B424" s="203">
        <v>2236</v>
      </c>
      <c r="C424" s="197">
        <v>2327</v>
      </c>
      <c r="D424" s="198">
        <v>1137</v>
      </c>
      <c r="E424" s="199">
        <v>1246</v>
      </c>
      <c r="F424" s="196">
        <v>698</v>
      </c>
      <c r="G424" s="200">
        <v>433</v>
      </c>
      <c r="H424" s="198">
        <v>1957</v>
      </c>
      <c r="I424" s="199">
        <v>2756</v>
      </c>
      <c r="J424" s="196">
        <v>455</v>
      </c>
      <c r="K424" s="197">
        <v>436</v>
      </c>
      <c r="L424" s="198">
        <v>949</v>
      </c>
      <c r="M424" s="196">
        <v>1073</v>
      </c>
      <c r="N424" s="201">
        <v>1893</v>
      </c>
      <c r="O424" s="204">
        <v>1883</v>
      </c>
      <c r="P424" s="196">
        <v>995</v>
      </c>
      <c r="Q424" s="197">
        <v>1193</v>
      </c>
      <c r="R424" s="198">
        <v>1287</v>
      </c>
      <c r="S424" s="199">
        <v>1519</v>
      </c>
      <c r="T424" s="196">
        <v>722</v>
      </c>
      <c r="U424" s="200">
        <v>471</v>
      </c>
      <c r="V424" s="198">
        <v>1980</v>
      </c>
      <c r="W424" s="205">
        <v>1355</v>
      </c>
      <c r="X424" s="196">
        <v>1397</v>
      </c>
      <c r="Y424" s="200">
        <v>655</v>
      </c>
      <c r="Z424" s="198">
        <v>3471</v>
      </c>
      <c r="AA424" s="196">
        <v>3102</v>
      </c>
      <c r="AB424" s="169">
        <f t="shared" si="552"/>
        <v>19177</v>
      </c>
      <c r="AC424" s="170">
        <f t="shared" si="547"/>
        <v>18449</v>
      </c>
      <c r="BI424" s="143" t="s">
        <v>36</v>
      </c>
      <c r="BJ424" s="126">
        <f t="shared" ref="BJ424:CK424" si="565">B424/B436</f>
        <v>3.546954314720812E-2</v>
      </c>
      <c r="BK424" s="127">
        <f t="shared" si="565"/>
        <v>6.6247224278312367E-2</v>
      </c>
      <c r="BL424" s="128">
        <f t="shared" si="565"/>
        <v>4.5409161707735929E-2</v>
      </c>
      <c r="BM424" s="129">
        <f t="shared" si="565"/>
        <v>5.9257145574737241E-2</v>
      </c>
      <c r="BN424" s="126">
        <f t="shared" si="565"/>
        <v>5.0364384154700917E-2</v>
      </c>
      <c r="BO424" s="127">
        <f t="shared" si="565"/>
        <v>5.1474084640989064E-2</v>
      </c>
      <c r="BP424" s="128">
        <f t="shared" si="565"/>
        <v>6.5451505016722408E-2</v>
      </c>
      <c r="BQ424" s="129">
        <f t="shared" si="565"/>
        <v>6.6839667256808871E-2</v>
      </c>
      <c r="BR424" s="126">
        <f t="shared" si="565"/>
        <v>6.4944333428489862E-2</v>
      </c>
      <c r="BS424" s="127">
        <f t="shared" si="565"/>
        <v>5.0137994480220792E-2</v>
      </c>
      <c r="BT424" s="128">
        <f t="shared" si="565"/>
        <v>7.5150459296800753E-2</v>
      </c>
      <c r="BU424" s="126">
        <f t="shared" si="565"/>
        <v>4.5770592500959772E-2</v>
      </c>
      <c r="BV424" s="130">
        <f t="shared" si="565"/>
        <v>6.926961358313817E-2</v>
      </c>
      <c r="BW424" s="131">
        <f t="shared" si="565"/>
        <v>4.9249359209080926E-2</v>
      </c>
      <c r="BX424" s="126">
        <f t="shared" si="565"/>
        <v>5.8577652184151653E-2</v>
      </c>
      <c r="BY424" s="127">
        <f t="shared" si="565"/>
        <v>5.4244532351202655E-2</v>
      </c>
      <c r="BZ424" s="128">
        <f t="shared" si="565"/>
        <v>5.7604511682033836E-2</v>
      </c>
      <c r="CA424" s="129">
        <f t="shared" si="565"/>
        <v>5.8841758667441409E-2</v>
      </c>
      <c r="CB424" s="126">
        <f t="shared" si="565"/>
        <v>7.7153237871340027E-2</v>
      </c>
      <c r="CC424" s="127">
        <f t="shared" si="565"/>
        <v>3.6571162357325881E-2</v>
      </c>
      <c r="CD424" s="128">
        <f t="shared" si="565"/>
        <v>8.0295226894845695E-2</v>
      </c>
      <c r="CE424" s="129">
        <f t="shared" si="565"/>
        <v>4.2139636137459184E-2</v>
      </c>
      <c r="CF424" s="126">
        <f t="shared" si="565"/>
        <v>5.8109063682875085E-2</v>
      </c>
      <c r="CG424" s="127">
        <f t="shared" si="565"/>
        <v>3.8170163170163168E-2</v>
      </c>
      <c r="CH424" s="128">
        <f t="shared" si="565"/>
        <v>5.814654739169766E-2</v>
      </c>
      <c r="CI424" s="126">
        <f t="shared" si="565"/>
        <v>6.302572229672071E-2</v>
      </c>
      <c r="CJ424" s="132">
        <f t="shared" si="565"/>
        <v>5.7094795760390615E-2</v>
      </c>
      <c r="CK424" s="133">
        <f t="shared" si="565"/>
        <v>5.5007439078567998E-2</v>
      </c>
    </row>
    <row r="425" spans="1:89" x14ac:dyDescent="0.2">
      <c r="A425" s="134" t="s">
        <v>37</v>
      </c>
      <c r="B425" s="206">
        <v>2305</v>
      </c>
      <c r="C425" s="190">
        <v>2423</v>
      </c>
      <c r="D425" s="191">
        <v>1495</v>
      </c>
      <c r="E425" s="192">
        <v>1306</v>
      </c>
      <c r="F425" s="189">
        <v>958</v>
      </c>
      <c r="G425" s="193">
        <v>492</v>
      </c>
      <c r="H425" s="191">
        <v>2000</v>
      </c>
      <c r="I425" s="192">
        <v>3350</v>
      </c>
      <c r="J425" s="189">
        <v>572</v>
      </c>
      <c r="K425" s="190">
        <v>383</v>
      </c>
      <c r="L425" s="191">
        <v>1103</v>
      </c>
      <c r="M425" s="189">
        <v>942</v>
      </c>
      <c r="N425" s="194">
        <v>2131</v>
      </c>
      <c r="O425" s="207">
        <v>1982</v>
      </c>
      <c r="P425" s="189">
        <v>1064</v>
      </c>
      <c r="Q425" s="190">
        <v>1166</v>
      </c>
      <c r="R425" s="191">
        <v>1514</v>
      </c>
      <c r="S425" s="192">
        <v>1774</v>
      </c>
      <c r="T425" s="189">
        <v>919</v>
      </c>
      <c r="U425" s="193">
        <v>373</v>
      </c>
      <c r="V425" s="191">
        <v>2338</v>
      </c>
      <c r="W425" s="208">
        <v>1398</v>
      </c>
      <c r="X425" s="189">
        <v>2097</v>
      </c>
      <c r="Y425" s="193">
        <v>694</v>
      </c>
      <c r="Z425" s="191">
        <v>3906</v>
      </c>
      <c r="AA425" s="189">
        <v>3482</v>
      </c>
      <c r="AB425" s="169">
        <f t="shared" si="552"/>
        <v>22402</v>
      </c>
      <c r="AC425" s="170">
        <f t="shared" si="547"/>
        <v>19765</v>
      </c>
      <c r="BI425" s="134" t="s">
        <v>37</v>
      </c>
      <c r="BJ425" s="126">
        <f t="shared" ref="BJ425:CK425" si="566">B425/B436</f>
        <v>3.6564086294416244E-2</v>
      </c>
      <c r="BK425" s="127">
        <f t="shared" si="566"/>
        <v>6.8980242555372093E-2</v>
      </c>
      <c r="BL425" s="128">
        <f t="shared" si="566"/>
        <v>5.9706857302607934E-2</v>
      </c>
      <c r="BM425" s="129">
        <f t="shared" si="566"/>
        <v>6.2110619679459744E-2</v>
      </c>
      <c r="BN425" s="126">
        <f t="shared" si="566"/>
        <v>6.9124756475936217E-2</v>
      </c>
      <c r="BO425" s="127">
        <f t="shared" si="566"/>
        <v>5.8487874465049931E-2</v>
      </c>
      <c r="BP425" s="128">
        <f t="shared" si="566"/>
        <v>6.6889632107023408E-2</v>
      </c>
      <c r="BQ425" s="129">
        <f t="shared" si="566"/>
        <v>8.1245604249023842E-2</v>
      </c>
      <c r="BR425" s="126">
        <f t="shared" si="566"/>
        <v>8.1644304881530114E-2</v>
      </c>
      <c r="BS425" s="127">
        <f t="shared" si="566"/>
        <v>4.404323827046918E-2</v>
      </c>
      <c r="BT425" s="128">
        <f t="shared" si="566"/>
        <v>8.7345581248020276E-2</v>
      </c>
      <c r="BU425" s="126">
        <f t="shared" si="566"/>
        <v>4.0182570490124983E-2</v>
      </c>
      <c r="BV425" s="130">
        <f t="shared" si="566"/>
        <v>7.7978629976580796E-2</v>
      </c>
      <c r="BW425" s="131">
        <f t="shared" si="566"/>
        <v>5.1838677616780876E-2</v>
      </c>
      <c r="BX425" s="126">
        <f t="shared" si="566"/>
        <v>6.2639821029082776E-2</v>
      </c>
      <c r="BY425" s="127">
        <f t="shared" si="566"/>
        <v>5.3016869003773927E-2</v>
      </c>
      <c r="BZ425" s="128">
        <f t="shared" si="566"/>
        <v>6.7764748008235606E-2</v>
      </c>
      <c r="CA425" s="129">
        <f t="shared" si="566"/>
        <v>6.871973658725547E-2</v>
      </c>
      <c r="CB425" s="126">
        <f t="shared" si="566"/>
        <v>9.8204744603547764E-2</v>
      </c>
      <c r="CC425" s="127">
        <f t="shared" si="566"/>
        <v>2.8961875922043637E-2</v>
      </c>
      <c r="CD425" s="128">
        <f t="shared" si="566"/>
        <v>9.481325276775214E-2</v>
      </c>
      <c r="CE425" s="129">
        <f t="shared" si="566"/>
        <v>4.347690872337117E-2</v>
      </c>
      <c r="CF425" s="126">
        <f t="shared" si="566"/>
        <v>8.7225988935568405E-2</v>
      </c>
      <c r="CG425" s="127">
        <f t="shared" si="566"/>
        <v>4.0442890442890442E-2</v>
      </c>
      <c r="CH425" s="128">
        <f t="shared" si="566"/>
        <v>6.5433711930847321E-2</v>
      </c>
      <c r="CI425" s="126">
        <f t="shared" si="566"/>
        <v>7.074647486691861E-2</v>
      </c>
      <c r="CJ425" s="132">
        <f t="shared" si="566"/>
        <v>6.6696439204477792E-2</v>
      </c>
      <c r="CK425" s="133">
        <f t="shared" si="566"/>
        <v>5.8931217593793515E-2</v>
      </c>
    </row>
    <row r="426" spans="1:89" x14ac:dyDescent="0.2">
      <c r="A426" s="143" t="s">
        <v>30</v>
      </c>
      <c r="B426" s="203">
        <v>2647</v>
      </c>
      <c r="C426" s="197">
        <v>4723</v>
      </c>
      <c r="D426" s="198">
        <v>2048</v>
      </c>
      <c r="E426" s="199">
        <v>1863</v>
      </c>
      <c r="F426" s="196">
        <v>1283</v>
      </c>
      <c r="G426" s="200">
        <v>612</v>
      </c>
      <c r="H426" s="198">
        <v>2413</v>
      </c>
      <c r="I426" s="199">
        <v>3813</v>
      </c>
      <c r="J426" s="196">
        <v>775</v>
      </c>
      <c r="K426" s="197">
        <v>324</v>
      </c>
      <c r="L426" s="198">
        <v>1651</v>
      </c>
      <c r="M426" s="196">
        <v>1091</v>
      </c>
      <c r="N426" s="201">
        <v>2352</v>
      </c>
      <c r="O426" s="204">
        <v>2060</v>
      </c>
      <c r="P426" s="196">
        <v>1399</v>
      </c>
      <c r="Q426" s="197">
        <v>1435</v>
      </c>
      <c r="R426" s="198">
        <v>1334</v>
      </c>
      <c r="S426" s="199">
        <v>1916</v>
      </c>
      <c r="T426" s="196">
        <v>1015</v>
      </c>
      <c r="U426" s="200">
        <v>431</v>
      </c>
      <c r="V426" s="198">
        <v>2108</v>
      </c>
      <c r="W426" s="205">
        <v>1461</v>
      </c>
      <c r="X426" s="196">
        <v>2553</v>
      </c>
      <c r="Y426" s="200">
        <v>653</v>
      </c>
      <c r="Z426" s="198">
        <v>4040</v>
      </c>
      <c r="AA426" s="196">
        <v>4065</v>
      </c>
      <c r="AB426" s="169">
        <f t="shared" si="552"/>
        <v>25618</v>
      </c>
      <c r="AC426" s="170">
        <f t="shared" si="547"/>
        <v>24447</v>
      </c>
      <c r="BI426" s="143" t="s">
        <v>30</v>
      </c>
      <c r="BJ426" s="126">
        <f t="shared" ref="BJ426:CK426" si="567">B426/B436</f>
        <v>4.1989213197969541E-2</v>
      </c>
      <c r="BK426" s="127">
        <f t="shared" si="567"/>
        <v>0.13445880544326141</v>
      </c>
      <c r="BL426" s="128">
        <f t="shared" si="567"/>
        <v>8.1792403849994005E-2</v>
      </c>
      <c r="BM426" s="129">
        <f t="shared" si="567"/>
        <v>8.8600370951633617E-2</v>
      </c>
      <c r="BN426" s="126">
        <f t="shared" si="567"/>
        <v>9.2575221877480338E-2</v>
      </c>
      <c r="BO426" s="127">
        <f t="shared" si="567"/>
        <v>7.2753209700427965E-2</v>
      </c>
      <c r="BP426" s="128">
        <f t="shared" si="567"/>
        <v>8.070234113712374E-2</v>
      </c>
      <c r="BQ426" s="129">
        <f t="shared" si="567"/>
        <v>9.2474474328814296E-2</v>
      </c>
      <c r="BR426" s="126">
        <f t="shared" si="567"/>
        <v>0.11061946902654868</v>
      </c>
      <c r="BS426" s="127">
        <f t="shared" si="567"/>
        <v>3.7258509659613616E-2</v>
      </c>
      <c r="BT426" s="128">
        <f t="shared" si="567"/>
        <v>0.1307412100095027</v>
      </c>
      <c r="BU426" s="126">
        <f t="shared" si="567"/>
        <v>4.6538412319242418E-2</v>
      </c>
      <c r="BV426" s="130">
        <f t="shared" si="567"/>
        <v>8.6065573770491802E-2</v>
      </c>
      <c r="BW426" s="131">
        <f t="shared" si="567"/>
        <v>5.3878746665271746E-2</v>
      </c>
      <c r="BX426" s="126">
        <f t="shared" si="567"/>
        <v>8.2361945131284586E-2</v>
      </c>
      <c r="BY426" s="127">
        <f t="shared" si="567"/>
        <v>6.5248033465193464E-2</v>
      </c>
      <c r="BZ426" s="128">
        <f t="shared" si="567"/>
        <v>5.9708172947811299E-2</v>
      </c>
      <c r="CA426" s="129">
        <f t="shared" si="567"/>
        <v>7.4220414487700948E-2</v>
      </c>
      <c r="CB426" s="126">
        <f t="shared" si="567"/>
        <v>0.10846334686898911</v>
      </c>
      <c r="CC426" s="127">
        <f t="shared" si="567"/>
        <v>3.3465331159251495E-2</v>
      </c>
      <c r="CD426" s="128">
        <f t="shared" si="567"/>
        <v>8.5486029441583192E-2</v>
      </c>
      <c r="CE426" s="129">
        <f t="shared" si="567"/>
        <v>4.543616855854455E-2</v>
      </c>
      <c r="CF426" s="126">
        <f t="shared" si="567"/>
        <v>0.10619358595732291</v>
      </c>
      <c r="CG426" s="127">
        <f t="shared" si="567"/>
        <v>3.8053613053613052E-2</v>
      </c>
      <c r="CH426" s="128">
        <f t="shared" si="567"/>
        <v>6.76784936509532E-2</v>
      </c>
      <c r="CI426" s="126">
        <f t="shared" si="567"/>
        <v>8.2591734731195909E-2</v>
      </c>
      <c r="CJ426" s="132">
        <f t="shared" si="567"/>
        <v>7.6271287364534951E-2</v>
      </c>
      <c r="CK426" s="133">
        <f t="shared" si="567"/>
        <v>7.2891043587931692E-2</v>
      </c>
    </row>
    <row r="427" spans="1:89" x14ac:dyDescent="0.2">
      <c r="A427" s="134" t="s">
        <v>32</v>
      </c>
      <c r="B427" s="206">
        <v>2626</v>
      </c>
      <c r="C427" s="190">
        <v>3702</v>
      </c>
      <c r="D427" s="191">
        <v>1784</v>
      </c>
      <c r="E427" s="192">
        <v>1619</v>
      </c>
      <c r="F427" s="189">
        <v>905</v>
      </c>
      <c r="G427" s="193">
        <v>471</v>
      </c>
      <c r="H427" s="191">
        <v>2258</v>
      </c>
      <c r="I427" s="192">
        <v>3704</v>
      </c>
      <c r="J427" s="189">
        <v>750</v>
      </c>
      <c r="K427" s="190">
        <v>284</v>
      </c>
      <c r="L427" s="191">
        <v>1685</v>
      </c>
      <c r="M427" s="189">
        <v>939</v>
      </c>
      <c r="N427" s="194">
        <v>2523</v>
      </c>
      <c r="O427" s="207">
        <v>2279</v>
      </c>
      <c r="P427" s="189">
        <v>1347</v>
      </c>
      <c r="Q427" s="190">
        <v>1552</v>
      </c>
      <c r="R427" s="191">
        <v>1573</v>
      </c>
      <c r="S427" s="192">
        <v>2112</v>
      </c>
      <c r="T427" s="189">
        <v>1226</v>
      </c>
      <c r="U427" s="193">
        <v>347</v>
      </c>
      <c r="V427" s="191">
        <v>3390</v>
      </c>
      <c r="W427" s="208">
        <v>1420</v>
      </c>
      <c r="X427" s="189">
        <v>2963</v>
      </c>
      <c r="Y427" s="193">
        <v>860</v>
      </c>
      <c r="Z427" s="191">
        <v>4026</v>
      </c>
      <c r="AA427" s="189">
        <v>4632</v>
      </c>
      <c r="AB427" s="169">
        <f t="shared" si="552"/>
        <v>27056</v>
      </c>
      <c r="AC427" s="170">
        <f t="shared" si="547"/>
        <v>23921</v>
      </c>
      <c r="BI427" s="134" t="s">
        <v>32</v>
      </c>
      <c r="BJ427" s="126">
        <f t="shared" ref="BJ427:CK427" si="568">B427/B436</f>
        <v>4.1656091370558375E-2</v>
      </c>
      <c r="BK427" s="127">
        <f t="shared" si="568"/>
        <v>0.10539201730911575</v>
      </c>
      <c r="BL427" s="128">
        <f t="shared" si="568"/>
        <v>7.1248851791205714E-2</v>
      </c>
      <c r="BM427" s="129">
        <f t="shared" si="568"/>
        <v>7.6996242925762112E-2</v>
      </c>
      <c r="BN427" s="126">
        <f t="shared" si="568"/>
        <v>6.5300526733530553E-2</v>
      </c>
      <c r="BO427" s="127">
        <f t="shared" si="568"/>
        <v>5.5991440798858774E-2</v>
      </c>
      <c r="BP427" s="128">
        <f t="shared" si="568"/>
        <v>7.5518394648829437E-2</v>
      </c>
      <c r="BQ427" s="129">
        <f t="shared" si="568"/>
        <v>8.9830960638323673E-2</v>
      </c>
      <c r="BR427" s="126">
        <f t="shared" si="568"/>
        <v>0.10705109905795032</v>
      </c>
      <c r="BS427" s="127">
        <f t="shared" si="568"/>
        <v>3.2658693652253913E-2</v>
      </c>
      <c r="BT427" s="128">
        <f t="shared" si="568"/>
        <v>0.13343363953120049</v>
      </c>
      <c r="BU427" s="126">
        <f t="shared" si="568"/>
        <v>4.005460052041121E-2</v>
      </c>
      <c r="BV427" s="130">
        <f t="shared" si="568"/>
        <v>9.2322892271662765E-2</v>
      </c>
      <c r="BW427" s="131">
        <f t="shared" si="568"/>
        <v>5.9606632839880734E-2</v>
      </c>
      <c r="BX427" s="126">
        <f t="shared" si="568"/>
        <v>7.9300600494524906E-2</v>
      </c>
      <c r="BY427" s="127">
        <f t="shared" si="568"/>
        <v>7.056790797071795E-2</v>
      </c>
      <c r="BZ427" s="128">
        <f t="shared" si="568"/>
        <v>7.0405514278041356E-2</v>
      </c>
      <c r="CA427" s="129">
        <f t="shared" si="568"/>
        <v>8.1812899477048229E-2</v>
      </c>
      <c r="CB427" s="126">
        <f t="shared" si="568"/>
        <v>0.13101089976490704</v>
      </c>
      <c r="CC427" s="127">
        <f t="shared" si="568"/>
        <v>2.6943085643295287E-2</v>
      </c>
      <c r="CD427" s="128">
        <f t="shared" si="568"/>
        <v>0.13747516119875097</v>
      </c>
      <c r="CE427" s="129">
        <f t="shared" si="568"/>
        <v>4.4161094697558703E-2</v>
      </c>
      <c r="CF427" s="126">
        <f t="shared" si="568"/>
        <v>0.12324778503390042</v>
      </c>
      <c r="CG427" s="127">
        <f t="shared" si="568"/>
        <v>5.011655011655012E-2</v>
      </c>
      <c r="CH427" s="128">
        <f t="shared" si="568"/>
        <v>6.7443964217509297E-2</v>
      </c>
      <c r="CI427" s="126">
        <f t="shared" si="568"/>
        <v>9.4111910276728022E-2</v>
      </c>
      <c r="CJ427" s="132">
        <f t="shared" si="568"/>
        <v>8.0552578301774438E-2</v>
      </c>
      <c r="CK427" s="133">
        <f t="shared" si="568"/>
        <v>7.1322724819688071E-2</v>
      </c>
    </row>
    <row r="428" spans="1:89" x14ac:dyDescent="0.2">
      <c r="A428" s="143" t="s">
        <v>34</v>
      </c>
      <c r="B428" s="203">
        <v>2852</v>
      </c>
      <c r="C428" s="197">
        <v>4737</v>
      </c>
      <c r="D428" s="198">
        <v>1307</v>
      </c>
      <c r="E428" s="199">
        <v>2172</v>
      </c>
      <c r="F428" s="196">
        <v>695</v>
      </c>
      <c r="G428" s="200">
        <v>566</v>
      </c>
      <c r="H428" s="198">
        <v>2240</v>
      </c>
      <c r="I428" s="199">
        <v>3623</v>
      </c>
      <c r="J428" s="196">
        <v>459</v>
      </c>
      <c r="K428" s="197">
        <v>237</v>
      </c>
      <c r="L428" s="198">
        <v>1214</v>
      </c>
      <c r="M428" s="196">
        <v>813</v>
      </c>
      <c r="N428" s="201">
        <v>1918</v>
      </c>
      <c r="O428" s="204">
        <v>1819</v>
      </c>
      <c r="P428" s="196">
        <v>1155</v>
      </c>
      <c r="Q428" s="197">
        <v>1665</v>
      </c>
      <c r="R428" s="198">
        <v>1258</v>
      </c>
      <c r="S428" s="199">
        <v>1887</v>
      </c>
      <c r="T428" s="196">
        <v>946</v>
      </c>
      <c r="U428" s="200">
        <v>529</v>
      </c>
      <c r="V428" s="198">
        <v>2341</v>
      </c>
      <c r="W428" s="205">
        <v>1667</v>
      </c>
      <c r="X428" s="196">
        <v>2072</v>
      </c>
      <c r="Y428" s="200">
        <v>1019</v>
      </c>
      <c r="Z428" s="198">
        <v>3207</v>
      </c>
      <c r="AA428" s="196">
        <v>5002</v>
      </c>
      <c r="AB428" s="169">
        <f t="shared" si="552"/>
        <v>21664</v>
      </c>
      <c r="AC428" s="170">
        <f t="shared" si="547"/>
        <v>25736</v>
      </c>
      <c r="BI428" s="143" t="s">
        <v>34</v>
      </c>
      <c r="BJ428" s="126">
        <f t="shared" ref="BJ428:CK428" si="569">B428/B436</f>
        <v>4.5241116751269038E-2</v>
      </c>
      <c r="BK428" s="127">
        <f t="shared" si="569"/>
        <v>0.13485737060866596</v>
      </c>
      <c r="BL428" s="128">
        <f t="shared" si="569"/>
        <v>5.2198570230440514E-2</v>
      </c>
      <c r="BM428" s="129">
        <f t="shared" si="569"/>
        <v>0.10329576259095449</v>
      </c>
      <c r="BN428" s="126">
        <f t="shared" si="569"/>
        <v>5.0147918320225124E-2</v>
      </c>
      <c r="BO428" s="127">
        <f t="shared" si="569"/>
        <v>6.7284831193533054E-2</v>
      </c>
      <c r="BP428" s="128">
        <f t="shared" si="569"/>
        <v>7.4916387959866215E-2</v>
      </c>
      <c r="BQ428" s="129">
        <f t="shared" si="569"/>
        <v>8.7866514684839817E-2</v>
      </c>
      <c r="BR428" s="126">
        <f t="shared" si="569"/>
        <v>6.5515272623465598E-2</v>
      </c>
      <c r="BS428" s="127">
        <f t="shared" si="569"/>
        <v>2.7253909843606254E-2</v>
      </c>
      <c r="BT428" s="128">
        <f t="shared" si="569"/>
        <v>9.6135571745327844E-2</v>
      </c>
      <c r="BU428" s="126">
        <f t="shared" si="569"/>
        <v>3.4679861792432709E-2</v>
      </c>
      <c r="BV428" s="130">
        <f t="shared" si="569"/>
        <v>7.0184426229508198E-2</v>
      </c>
      <c r="BW428" s="131">
        <f t="shared" si="569"/>
        <v>4.757545640006277E-2</v>
      </c>
      <c r="BX428" s="126">
        <f t="shared" si="569"/>
        <v>6.799717414341222E-2</v>
      </c>
      <c r="BY428" s="127">
        <f t="shared" si="569"/>
        <v>7.5705906424771513E-2</v>
      </c>
      <c r="BZ428" s="128">
        <f t="shared" si="569"/>
        <v>5.6306507922298812E-2</v>
      </c>
      <c r="CA428" s="129">
        <f t="shared" si="569"/>
        <v>7.3097036606624061E-2</v>
      </c>
      <c r="CB428" s="126">
        <f t="shared" si="569"/>
        <v>0.10108997649070314</v>
      </c>
      <c r="CC428" s="127">
        <f t="shared" si="569"/>
        <v>4.1074617594533736E-2</v>
      </c>
      <c r="CD428" s="128">
        <f t="shared" si="569"/>
        <v>9.4934912202441296E-2</v>
      </c>
      <c r="CE428" s="129">
        <f t="shared" si="569"/>
        <v>5.184263722593687E-2</v>
      </c>
      <c r="CF428" s="126">
        <f t="shared" si="569"/>
        <v>8.6186098747972215E-2</v>
      </c>
      <c r="CG428" s="127">
        <f t="shared" si="569"/>
        <v>5.9382284382284385E-2</v>
      </c>
      <c r="CH428" s="128">
        <f t="shared" si="569"/>
        <v>5.3723992361041313E-2</v>
      </c>
      <c r="CI428" s="126">
        <f t="shared" si="569"/>
        <v>0.10162948514771018</v>
      </c>
      <c r="CJ428" s="132">
        <f t="shared" si="569"/>
        <v>6.4499225914016911E-2</v>
      </c>
      <c r="CK428" s="133">
        <f t="shared" si="569"/>
        <v>7.6734319048513522E-2</v>
      </c>
    </row>
    <row r="429" spans="1:89" x14ac:dyDescent="0.2">
      <c r="A429" s="134" t="s">
        <v>38</v>
      </c>
      <c r="B429" s="206">
        <v>2502</v>
      </c>
      <c r="C429" s="190">
        <v>3358</v>
      </c>
      <c r="D429" s="191">
        <v>970</v>
      </c>
      <c r="E429" s="192">
        <v>1696</v>
      </c>
      <c r="F429" s="189">
        <v>535</v>
      </c>
      <c r="G429" s="193">
        <v>566</v>
      </c>
      <c r="H429" s="191">
        <v>1695</v>
      </c>
      <c r="I429" s="192">
        <v>3719</v>
      </c>
      <c r="J429" s="189">
        <v>331</v>
      </c>
      <c r="K429" s="190">
        <v>251</v>
      </c>
      <c r="L429" s="191">
        <v>830</v>
      </c>
      <c r="M429" s="189">
        <v>871</v>
      </c>
      <c r="N429" s="194">
        <v>1616</v>
      </c>
      <c r="O429" s="207">
        <v>2157</v>
      </c>
      <c r="P429" s="189">
        <v>918</v>
      </c>
      <c r="Q429" s="190">
        <v>1652</v>
      </c>
      <c r="R429" s="191">
        <v>1018</v>
      </c>
      <c r="S429" s="192">
        <v>1444</v>
      </c>
      <c r="T429" s="189">
        <v>675</v>
      </c>
      <c r="U429" s="193">
        <v>375</v>
      </c>
      <c r="V429" s="191">
        <v>2637</v>
      </c>
      <c r="W429" s="208">
        <v>1391</v>
      </c>
      <c r="X429" s="189">
        <v>1404</v>
      </c>
      <c r="Y429" s="193">
        <v>759</v>
      </c>
      <c r="Z429" s="191">
        <v>2652</v>
      </c>
      <c r="AA429" s="189">
        <v>3280</v>
      </c>
      <c r="AB429" s="169">
        <f t="shared" si="552"/>
        <v>17783</v>
      </c>
      <c r="AC429" s="170">
        <f t="shared" si="547"/>
        <v>21519</v>
      </c>
      <c r="BI429" s="134" t="s">
        <v>38</v>
      </c>
      <c r="BJ429" s="126">
        <f t="shared" ref="BJ429:CK429" si="570">B429/B436</f>
        <v>3.9689086294416247E-2</v>
      </c>
      <c r="BK429" s="127">
        <f t="shared" si="570"/>
        <v>9.5598701816318396E-2</v>
      </c>
      <c r="BL429" s="128">
        <f t="shared" si="570"/>
        <v>3.8739566276608489E-2</v>
      </c>
      <c r="BM429" s="129">
        <f t="shared" si="570"/>
        <v>8.0658201360155987E-2</v>
      </c>
      <c r="BN429" s="126">
        <f t="shared" si="570"/>
        <v>3.8603073814849558E-2</v>
      </c>
      <c r="BO429" s="127">
        <f t="shared" si="570"/>
        <v>6.7284831193533054E-2</v>
      </c>
      <c r="BP429" s="128">
        <f t="shared" si="570"/>
        <v>5.6688963210702339E-2</v>
      </c>
      <c r="BQ429" s="129">
        <f t="shared" si="570"/>
        <v>9.0194746926005875E-2</v>
      </c>
      <c r="BR429" s="126">
        <f t="shared" si="570"/>
        <v>4.7245218384242081E-2</v>
      </c>
      <c r="BS429" s="127">
        <f t="shared" si="570"/>
        <v>2.8863845446182153E-2</v>
      </c>
      <c r="BT429" s="128">
        <f t="shared" si="570"/>
        <v>6.5726955970858411E-2</v>
      </c>
      <c r="BU429" s="126">
        <f t="shared" si="570"/>
        <v>3.7153947873565671E-2</v>
      </c>
      <c r="BV429" s="130">
        <f t="shared" si="570"/>
        <v>5.9133489461358317E-2</v>
      </c>
      <c r="BW429" s="131">
        <f t="shared" si="570"/>
        <v>5.6415755610189883E-2</v>
      </c>
      <c r="BX429" s="126">
        <f t="shared" si="570"/>
        <v>5.4044507241257506E-2</v>
      </c>
      <c r="BY429" s="127">
        <f t="shared" si="570"/>
        <v>7.5114809257491019E-2</v>
      </c>
      <c r="BZ429" s="128">
        <f t="shared" si="570"/>
        <v>4.5564407841733059E-2</v>
      </c>
      <c r="CA429" s="129">
        <f t="shared" si="570"/>
        <v>5.5936471043966686E-2</v>
      </c>
      <c r="CB429" s="126">
        <f t="shared" si="570"/>
        <v>7.2130797178884376E-2</v>
      </c>
      <c r="CC429" s="127">
        <f t="shared" si="570"/>
        <v>2.9117167481947356E-2</v>
      </c>
      <c r="CD429" s="128">
        <f t="shared" si="570"/>
        <v>0.10693864309177177</v>
      </c>
      <c r="CE429" s="129">
        <f t="shared" si="570"/>
        <v>4.3259213186129686E-2</v>
      </c>
      <c r="CF429" s="126">
        <f t="shared" si="570"/>
        <v>5.8400232935402023E-2</v>
      </c>
      <c r="CG429" s="127">
        <f t="shared" si="570"/>
        <v>4.4230769230769233E-2</v>
      </c>
      <c r="CH429" s="128">
        <f t="shared" si="570"/>
        <v>4.4426575535229669E-2</v>
      </c>
      <c r="CI429" s="126">
        <f t="shared" si="570"/>
        <v>6.6642285342760774E-2</v>
      </c>
      <c r="CJ429" s="132">
        <f t="shared" si="570"/>
        <v>5.2944503989520067E-2</v>
      </c>
      <c r="CK429" s="133">
        <f t="shared" si="570"/>
        <v>6.4160934551016569E-2</v>
      </c>
    </row>
    <row r="430" spans="1:89" x14ac:dyDescent="0.2">
      <c r="A430" s="143" t="s">
        <v>39</v>
      </c>
      <c r="B430" s="203">
        <v>388</v>
      </c>
      <c r="C430" s="197">
        <v>1630</v>
      </c>
      <c r="D430" s="198">
        <v>242</v>
      </c>
      <c r="E430" s="199">
        <v>1063</v>
      </c>
      <c r="F430" s="196">
        <v>138</v>
      </c>
      <c r="G430" s="200">
        <v>257</v>
      </c>
      <c r="H430" s="198">
        <v>542</v>
      </c>
      <c r="I430" s="199">
        <v>1892</v>
      </c>
      <c r="J430" s="196">
        <v>162</v>
      </c>
      <c r="K430" s="197">
        <v>123</v>
      </c>
      <c r="L430" s="198">
        <v>379</v>
      </c>
      <c r="M430" s="196">
        <v>500</v>
      </c>
      <c r="N430" s="201">
        <v>922</v>
      </c>
      <c r="O430" s="204">
        <v>1437</v>
      </c>
      <c r="P430" s="196">
        <v>568</v>
      </c>
      <c r="Q430" s="197">
        <v>1084</v>
      </c>
      <c r="R430" s="198">
        <v>723</v>
      </c>
      <c r="S430" s="199">
        <v>1146</v>
      </c>
      <c r="T430" s="196">
        <v>442</v>
      </c>
      <c r="U430" s="200">
        <v>349</v>
      </c>
      <c r="V430" s="198">
        <v>2078</v>
      </c>
      <c r="W430" s="205">
        <v>1059</v>
      </c>
      <c r="X430" s="196">
        <v>917</v>
      </c>
      <c r="Y430" s="200">
        <v>743</v>
      </c>
      <c r="Z430" s="198">
        <v>1704</v>
      </c>
      <c r="AA430" s="196">
        <v>2421</v>
      </c>
      <c r="AB430" s="169">
        <f t="shared" si="552"/>
        <v>9205</v>
      </c>
      <c r="AC430" s="170">
        <f t="shared" si="547"/>
        <v>13704</v>
      </c>
      <c r="BI430" s="143" t="s">
        <v>39</v>
      </c>
      <c r="BJ430" s="126">
        <f t="shared" ref="BJ430:CK430" si="571">B430/B436</f>
        <v>6.1548223350253806E-3</v>
      </c>
      <c r="BK430" s="127">
        <f t="shared" si="571"/>
        <v>4.6404372829243298E-2</v>
      </c>
      <c r="BL430" s="128">
        <f t="shared" si="571"/>
        <v>9.664922720555932E-3</v>
      </c>
      <c r="BM430" s="129">
        <f t="shared" si="571"/>
        <v>5.0554049555333616E-2</v>
      </c>
      <c r="BN430" s="126">
        <f t="shared" si="571"/>
        <v>9.9574283858864278E-3</v>
      </c>
      <c r="BO430" s="127">
        <f t="shared" si="571"/>
        <v>3.0551592962434617E-2</v>
      </c>
      <c r="BP430" s="128">
        <f t="shared" si="571"/>
        <v>1.8127090301003346E-2</v>
      </c>
      <c r="BQ430" s="129">
        <f t="shared" si="571"/>
        <v>4.5885577086314362E-2</v>
      </c>
      <c r="BR430" s="126">
        <f t="shared" si="571"/>
        <v>2.3123037396517269E-2</v>
      </c>
      <c r="BS430" s="127">
        <f t="shared" si="571"/>
        <v>1.4144434222631095E-2</v>
      </c>
      <c r="BT430" s="128">
        <f t="shared" si="571"/>
        <v>3.0012670256572695E-2</v>
      </c>
      <c r="BU430" s="126">
        <f t="shared" si="571"/>
        <v>2.1328328285628972E-2</v>
      </c>
      <c r="BV430" s="130">
        <f t="shared" si="571"/>
        <v>3.3738290398126466E-2</v>
      </c>
      <c r="BW430" s="131">
        <f t="shared" si="571"/>
        <v>3.7584349008735682E-2</v>
      </c>
      <c r="BX430" s="126">
        <f t="shared" si="571"/>
        <v>3.3439302955375012E-2</v>
      </c>
      <c r="BY430" s="127">
        <f t="shared" si="571"/>
        <v>4.9288409948620014E-2</v>
      </c>
      <c r="BZ430" s="128">
        <f t="shared" si="571"/>
        <v>3.2360576492704324E-2</v>
      </c>
      <c r="CA430" s="129">
        <f t="shared" si="571"/>
        <v>4.439279488669378E-2</v>
      </c>
      <c r="CB430" s="126">
        <f t="shared" si="571"/>
        <v>4.7232314597136144E-2</v>
      </c>
      <c r="CC430" s="127">
        <f t="shared" si="571"/>
        <v>2.7098377203199006E-2</v>
      </c>
      <c r="CD430" s="128">
        <f t="shared" si="571"/>
        <v>8.4269435094691592E-2</v>
      </c>
      <c r="CE430" s="129">
        <f t="shared" si="571"/>
        <v>3.2934224848390606E-2</v>
      </c>
      <c r="CF430" s="126">
        <f t="shared" si="571"/>
        <v>3.8143172081028243E-2</v>
      </c>
      <c r="CG430" s="127">
        <f t="shared" si="571"/>
        <v>4.3298368298368299E-2</v>
      </c>
      <c r="CH430" s="128">
        <f t="shared" si="571"/>
        <v>2.8545582470600059E-2</v>
      </c>
      <c r="CI430" s="126">
        <f t="shared" si="571"/>
        <v>4.9189320980129222E-2</v>
      </c>
      <c r="CJ430" s="132">
        <f t="shared" si="571"/>
        <v>2.7405621055138739E-2</v>
      </c>
      <c r="CK430" s="133">
        <f t="shared" si="571"/>
        <v>4.0859772623594554E-2</v>
      </c>
    </row>
    <row r="431" spans="1:89" x14ac:dyDescent="0.2">
      <c r="A431" s="134" t="s">
        <v>40</v>
      </c>
      <c r="B431" s="206">
        <v>0</v>
      </c>
      <c r="C431" s="190">
        <v>1625</v>
      </c>
      <c r="D431" s="191">
        <v>5</v>
      </c>
      <c r="E431" s="192">
        <v>641</v>
      </c>
      <c r="F431" s="189">
        <v>13</v>
      </c>
      <c r="G431" s="193">
        <v>189</v>
      </c>
      <c r="H431" s="191">
        <v>19</v>
      </c>
      <c r="I431" s="192">
        <v>985</v>
      </c>
      <c r="J431" s="189">
        <v>28</v>
      </c>
      <c r="K431" s="190">
        <v>53</v>
      </c>
      <c r="L431" s="191">
        <v>58</v>
      </c>
      <c r="M431" s="189">
        <v>101</v>
      </c>
      <c r="N431" s="194">
        <v>88</v>
      </c>
      <c r="O431" s="207">
        <v>252</v>
      </c>
      <c r="P431" s="189">
        <v>140</v>
      </c>
      <c r="Q431" s="190">
        <v>112</v>
      </c>
      <c r="R431" s="191">
        <v>81</v>
      </c>
      <c r="S431" s="192">
        <v>77</v>
      </c>
      <c r="T431" s="189">
        <v>78</v>
      </c>
      <c r="U431" s="193">
        <v>13</v>
      </c>
      <c r="V431" s="191">
        <v>105</v>
      </c>
      <c r="W431" s="208">
        <v>58</v>
      </c>
      <c r="X431" s="189">
        <v>124</v>
      </c>
      <c r="Y431" s="193">
        <v>36</v>
      </c>
      <c r="Z431" s="191">
        <v>78</v>
      </c>
      <c r="AA431" s="189">
        <v>192</v>
      </c>
      <c r="AB431" s="169">
        <f t="shared" si="552"/>
        <v>817</v>
      </c>
      <c r="AC431" s="170">
        <f t="shared" si="547"/>
        <v>4334</v>
      </c>
      <c r="BI431" s="134" t="s">
        <v>40</v>
      </c>
      <c r="BJ431" s="126">
        <f t="shared" ref="BJ431:CK431" si="572">B431/B436</f>
        <v>0</v>
      </c>
      <c r="BK431" s="127">
        <f t="shared" si="572"/>
        <v>4.6262028127313101E-2</v>
      </c>
      <c r="BL431" s="128">
        <f t="shared" si="572"/>
        <v>1.9968848596189944E-4</v>
      </c>
      <c r="BM431" s="129">
        <f t="shared" si="572"/>
        <v>3.0484615018785372E-2</v>
      </c>
      <c r="BN431" s="126">
        <f t="shared" si="572"/>
        <v>9.3801861606176496E-4</v>
      </c>
      <c r="BO431" s="127">
        <f t="shared" si="572"/>
        <v>2.24679029957204E-2</v>
      </c>
      <c r="BP431" s="128">
        <f t="shared" si="572"/>
        <v>6.3545150501672244E-4</v>
      </c>
      <c r="BQ431" s="129">
        <f t="shared" si="572"/>
        <v>2.3888632891130891E-2</v>
      </c>
      <c r="BR431" s="126">
        <f t="shared" si="572"/>
        <v>3.9965743648301454E-3</v>
      </c>
      <c r="BS431" s="127">
        <f t="shared" si="572"/>
        <v>6.09475620975161E-3</v>
      </c>
      <c r="BT431" s="128">
        <f t="shared" si="572"/>
        <v>4.5929680076021544E-3</v>
      </c>
      <c r="BU431" s="126">
        <f t="shared" si="572"/>
        <v>4.3083223136970526E-3</v>
      </c>
      <c r="BV431" s="130">
        <f t="shared" si="572"/>
        <v>3.2201405152224825E-3</v>
      </c>
      <c r="BW431" s="131">
        <f t="shared" si="572"/>
        <v>6.5909923105089713E-3</v>
      </c>
      <c r="BX431" s="126">
        <f t="shared" si="572"/>
        <v>8.242081714352997E-3</v>
      </c>
      <c r="BY431" s="127">
        <f t="shared" si="572"/>
        <v>5.0925294411858319E-3</v>
      </c>
      <c r="BZ431" s="128">
        <f t="shared" si="572"/>
        <v>3.6254587771909407E-3</v>
      </c>
      <c r="CA431" s="129">
        <f t="shared" si="572"/>
        <v>2.9827619601007168E-3</v>
      </c>
      <c r="CB431" s="126">
        <f t="shared" si="572"/>
        <v>8.3351143406710827E-3</v>
      </c>
      <c r="CC431" s="127">
        <f t="shared" si="572"/>
        <v>1.0093951393741749E-3</v>
      </c>
      <c r="CD431" s="128">
        <f t="shared" si="572"/>
        <v>4.258080214120605E-3</v>
      </c>
      <c r="CE431" s="129">
        <f t="shared" si="572"/>
        <v>1.8037630228580313E-3</v>
      </c>
      <c r="CF431" s="126">
        <f t="shared" si="572"/>
        <v>5.1578553304771017E-3</v>
      </c>
      <c r="CG431" s="127">
        <f t="shared" si="572"/>
        <v>2.0979020979020979E-3</v>
      </c>
      <c r="CH431" s="128">
        <f t="shared" si="572"/>
        <v>1.3066639863302844E-3</v>
      </c>
      <c r="CI431" s="126">
        <f t="shared" si="572"/>
        <v>3.9010118249420945E-3</v>
      </c>
      <c r="CJ431" s="132">
        <f t="shared" si="572"/>
        <v>2.4324163391687506E-3</v>
      </c>
      <c r="CK431" s="133">
        <f t="shared" si="572"/>
        <v>1.2922231067619585E-2</v>
      </c>
    </row>
    <row r="432" spans="1:89" x14ac:dyDescent="0.2">
      <c r="A432" s="143" t="s">
        <v>41</v>
      </c>
      <c r="B432" s="203">
        <v>0</v>
      </c>
      <c r="C432" s="197">
        <v>21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69">
        <f t="shared" si="552"/>
        <v>0</v>
      </c>
      <c r="AC432" s="170">
        <f t="shared" si="547"/>
        <v>21</v>
      </c>
      <c r="BI432" s="143" t="s">
        <v>41</v>
      </c>
      <c r="BJ432" s="126">
        <f t="shared" ref="BJ432:CK432" si="573">B432/B436</f>
        <v>0</v>
      </c>
      <c r="BK432" s="127">
        <f t="shared" si="573"/>
        <v>5.9784774810681541E-4</v>
      </c>
      <c r="BL432" s="128">
        <f t="shared" si="573"/>
        <v>0</v>
      </c>
      <c r="BM432" s="129">
        <f t="shared" si="573"/>
        <v>0</v>
      </c>
      <c r="BN432" s="126">
        <f t="shared" si="573"/>
        <v>0</v>
      </c>
      <c r="BO432" s="127">
        <f t="shared" si="573"/>
        <v>0</v>
      </c>
      <c r="BP432" s="128">
        <f t="shared" si="573"/>
        <v>0</v>
      </c>
      <c r="BQ432" s="129">
        <f t="shared" si="573"/>
        <v>0</v>
      </c>
      <c r="BR432" s="126">
        <f t="shared" si="573"/>
        <v>0</v>
      </c>
      <c r="BS432" s="127">
        <f t="shared" si="573"/>
        <v>0</v>
      </c>
      <c r="BT432" s="128">
        <f t="shared" si="573"/>
        <v>0</v>
      </c>
      <c r="BU432" s="126">
        <f t="shared" si="573"/>
        <v>0</v>
      </c>
      <c r="BV432" s="130">
        <f t="shared" si="573"/>
        <v>0</v>
      </c>
      <c r="BW432" s="131">
        <f t="shared" si="573"/>
        <v>0</v>
      </c>
      <c r="BX432" s="126">
        <f t="shared" si="573"/>
        <v>0</v>
      </c>
      <c r="BY432" s="127">
        <f t="shared" si="573"/>
        <v>0</v>
      </c>
      <c r="BZ432" s="128">
        <f t="shared" si="573"/>
        <v>0</v>
      </c>
      <c r="CA432" s="129">
        <f t="shared" si="573"/>
        <v>0</v>
      </c>
      <c r="CB432" s="126">
        <f t="shared" si="573"/>
        <v>0</v>
      </c>
      <c r="CC432" s="127">
        <f t="shared" si="573"/>
        <v>0</v>
      </c>
      <c r="CD432" s="128">
        <f t="shared" si="573"/>
        <v>0</v>
      </c>
      <c r="CE432" s="129">
        <f t="shared" si="573"/>
        <v>0</v>
      </c>
      <c r="CF432" s="126">
        <f t="shared" si="573"/>
        <v>0</v>
      </c>
      <c r="CG432" s="127">
        <f t="shared" si="573"/>
        <v>0</v>
      </c>
      <c r="CH432" s="128">
        <f t="shared" si="573"/>
        <v>0</v>
      </c>
      <c r="CI432" s="126">
        <f t="shared" si="573"/>
        <v>0</v>
      </c>
      <c r="CJ432" s="132">
        <f t="shared" si="573"/>
        <v>0</v>
      </c>
      <c r="CK432" s="133">
        <f t="shared" si="573"/>
        <v>6.2613486945087976E-5</v>
      </c>
    </row>
    <row r="433" spans="1:89" x14ac:dyDescent="0.2">
      <c r="A433" s="134" t="s">
        <v>42</v>
      </c>
      <c r="B433" s="58"/>
      <c r="C433" s="59"/>
      <c r="D433" s="136"/>
      <c r="E433" s="137"/>
      <c r="F433" s="135"/>
      <c r="G433" s="138"/>
      <c r="H433" s="136"/>
      <c r="I433" s="137"/>
      <c r="J433" s="135"/>
      <c r="K433" s="138"/>
      <c r="L433" s="136"/>
      <c r="M433" s="135"/>
      <c r="N433" s="139"/>
      <c r="O433" s="140"/>
      <c r="P433" s="135"/>
      <c r="Q433" s="138"/>
      <c r="R433" s="136"/>
      <c r="S433" s="137"/>
      <c r="T433" s="135"/>
      <c r="U433" s="138"/>
      <c r="V433" s="136"/>
      <c r="W433" s="137"/>
      <c r="X433" s="135"/>
      <c r="Y433" s="138"/>
      <c r="Z433" s="141"/>
      <c r="AA433" s="142"/>
      <c r="AB433" s="169">
        <f>B433+D433+F433+H433+J433+L433+N433+P433+R433+T433+V433+X433+Z433</f>
        <v>0</v>
      </c>
      <c r="AC433" s="170">
        <f>C433+E433+G433+I433+K433+M433+O433+Q433+S433+U433+W433+Y433+AA433</f>
        <v>0</v>
      </c>
      <c r="BI433" s="134" t="s">
        <v>42</v>
      </c>
      <c r="BJ433" s="126">
        <f t="shared" ref="BJ433:CK433" si="574">B433/B436</f>
        <v>0</v>
      </c>
      <c r="BK433" s="127">
        <f t="shared" si="574"/>
        <v>0</v>
      </c>
      <c r="BL433" s="128">
        <f t="shared" si="574"/>
        <v>0</v>
      </c>
      <c r="BM433" s="129">
        <f t="shared" si="574"/>
        <v>0</v>
      </c>
      <c r="BN433" s="126">
        <f t="shared" si="574"/>
        <v>0</v>
      </c>
      <c r="BO433" s="127">
        <f t="shared" si="574"/>
        <v>0</v>
      </c>
      <c r="BP433" s="128">
        <f t="shared" si="574"/>
        <v>0</v>
      </c>
      <c r="BQ433" s="129">
        <f t="shared" si="574"/>
        <v>0</v>
      </c>
      <c r="BR433" s="126">
        <f t="shared" si="574"/>
        <v>0</v>
      </c>
      <c r="BS433" s="127">
        <f t="shared" si="574"/>
        <v>0</v>
      </c>
      <c r="BT433" s="128">
        <f t="shared" si="574"/>
        <v>0</v>
      </c>
      <c r="BU433" s="126">
        <f t="shared" si="574"/>
        <v>0</v>
      </c>
      <c r="BV433" s="130">
        <f t="shared" si="574"/>
        <v>0</v>
      </c>
      <c r="BW433" s="131">
        <f t="shared" si="574"/>
        <v>0</v>
      </c>
      <c r="BX433" s="126">
        <f t="shared" si="574"/>
        <v>0</v>
      </c>
      <c r="BY433" s="127">
        <f t="shared" si="574"/>
        <v>0</v>
      </c>
      <c r="BZ433" s="128">
        <f t="shared" si="574"/>
        <v>0</v>
      </c>
      <c r="CA433" s="129">
        <f t="shared" si="574"/>
        <v>0</v>
      </c>
      <c r="CB433" s="126">
        <f t="shared" si="574"/>
        <v>0</v>
      </c>
      <c r="CC433" s="127">
        <f t="shared" si="574"/>
        <v>0</v>
      </c>
      <c r="CD433" s="128">
        <f t="shared" si="574"/>
        <v>0</v>
      </c>
      <c r="CE433" s="129">
        <f t="shared" si="574"/>
        <v>0</v>
      </c>
      <c r="CF433" s="126">
        <f t="shared" si="574"/>
        <v>0</v>
      </c>
      <c r="CG433" s="127">
        <f t="shared" si="574"/>
        <v>0</v>
      </c>
      <c r="CH433" s="128">
        <f t="shared" si="574"/>
        <v>0</v>
      </c>
      <c r="CI433" s="126">
        <f t="shared" si="574"/>
        <v>0</v>
      </c>
      <c r="CJ433" s="132">
        <f t="shared" si="574"/>
        <v>0</v>
      </c>
      <c r="CK433" s="133">
        <f t="shared" si="574"/>
        <v>0</v>
      </c>
    </row>
    <row r="434" spans="1:89" x14ac:dyDescent="0.2">
      <c r="A434" s="143" t="s">
        <v>43</v>
      </c>
      <c r="B434" s="56"/>
      <c r="C434" s="57"/>
      <c r="D434" s="149"/>
      <c r="E434" s="146"/>
      <c r="F434" s="147"/>
      <c r="G434" s="148"/>
      <c r="H434" s="149"/>
      <c r="I434" s="146"/>
      <c r="J434" s="147"/>
      <c r="K434" s="148"/>
      <c r="L434" s="149"/>
      <c r="M434" s="147"/>
      <c r="N434" s="151"/>
      <c r="O434" s="150"/>
      <c r="P434" s="147"/>
      <c r="Q434" s="148"/>
      <c r="R434" s="149"/>
      <c r="S434" s="146"/>
      <c r="T434" s="147"/>
      <c r="U434" s="148"/>
      <c r="V434" s="149"/>
      <c r="W434" s="146"/>
      <c r="X434" s="147"/>
      <c r="Y434" s="148"/>
      <c r="Z434" s="145"/>
      <c r="AA434" s="144"/>
      <c r="AB434" s="169"/>
      <c r="AC434" s="170"/>
      <c r="BI434" s="143" t="s">
        <v>43</v>
      </c>
      <c r="BJ434" s="126">
        <f t="shared" ref="BJ434:CK434" si="575">B434/B436</f>
        <v>0</v>
      </c>
      <c r="BK434" s="127">
        <f t="shared" si="575"/>
        <v>0</v>
      </c>
      <c r="BL434" s="128">
        <f t="shared" si="575"/>
        <v>0</v>
      </c>
      <c r="BM434" s="129">
        <f t="shared" si="575"/>
        <v>0</v>
      </c>
      <c r="BN434" s="126">
        <f t="shared" si="575"/>
        <v>0</v>
      </c>
      <c r="BO434" s="127">
        <f t="shared" si="575"/>
        <v>0</v>
      </c>
      <c r="BP434" s="128">
        <f t="shared" si="575"/>
        <v>0</v>
      </c>
      <c r="BQ434" s="129">
        <f t="shared" si="575"/>
        <v>0</v>
      </c>
      <c r="BR434" s="126">
        <f t="shared" si="575"/>
        <v>0</v>
      </c>
      <c r="BS434" s="127">
        <f t="shared" si="575"/>
        <v>0</v>
      </c>
      <c r="BT434" s="128">
        <f t="shared" si="575"/>
        <v>0</v>
      </c>
      <c r="BU434" s="126">
        <f t="shared" si="575"/>
        <v>0</v>
      </c>
      <c r="BV434" s="130">
        <f t="shared" si="575"/>
        <v>0</v>
      </c>
      <c r="BW434" s="131">
        <f t="shared" si="575"/>
        <v>0</v>
      </c>
      <c r="BX434" s="126">
        <f t="shared" si="575"/>
        <v>0</v>
      </c>
      <c r="BY434" s="127">
        <f t="shared" si="575"/>
        <v>0</v>
      </c>
      <c r="BZ434" s="128">
        <f t="shared" si="575"/>
        <v>0</v>
      </c>
      <c r="CA434" s="129">
        <f t="shared" si="575"/>
        <v>0</v>
      </c>
      <c r="CB434" s="126">
        <f t="shared" si="575"/>
        <v>0</v>
      </c>
      <c r="CC434" s="127">
        <f t="shared" si="575"/>
        <v>0</v>
      </c>
      <c r="CD434" s="128">
        <f t="shared" si="575"/>
        <v>0</v>
      </c>
      <c r="CE434" s="129">
        <f t="shared" si="575"/>
        <v>0</v>
      </c>
      <c r="CF434" s="126">
        <f t="shared" si="575"/>
        <v>0</v>
      </c>
      <c r="CG434" s="127">
        <f t="shared" si="575"/>
        <v>0</v>
      </c>
      <c r="CH434" s="128">
        <f t="shared" si="575"/>
        <v>0</v>
      </c>
      <c r="CI434" s="126">
        <f t="shared" si="575"/>
        <v>0</v>
      </c>
      <c r="CJ434" s="132">
        <f t="shared" si="575"/>
        <v>0</v>
      </c>
      <c r="CK434" s="133">
        <f t="shared" si="575"/>
        <v>0</v>
      </c>
    </row>
    <row r="435" spans="1:89" ht="13.5" thickBot="1" x14ac:dyDescent="0.25">
      <c r="A435" s="134" t="s">
        <v>44</v>
      </c>
      <c r="B435" s="58"/>
      <c r="C435" s="59"/>
      <c r="D435" s="136"/>
      <c r="E435" s="137"/>
      <c r="F435" s="135"/>
      <c r="G435" s="138"/>
      <c r="H435" s="136"/>
      <c r="I435" s="137"/>
      <c r="J435" s="135"/>
      <c r="K435" s="138"/>
      <c r="L435" s="136"/>
      <c r="M435" s="135"/>
      <c r="N435" s="139"/>
      <c r="O435" s="140"/>
      <c r="P435" s="135"/>
      <c r="Q435" s="138"/>
      <c r="R435" s="136"/>
      <c r="S435" s="137"/>
      <c r="T435" s="135"/>
      <c r="U435" s="138"/>
      <c r="V435" s="136"/>
      <c r="W435" s="137"/>
      <c r="X435" s="135"/>
      <c r="Y435" s="138"/>
      <c r="Z435" s="141"/>
      <c r="AA435" s="142"/>
      <c r="AB435" s="169"/>
      <c r="AC435" s="170"/>
      <c r="BI435" s="134" t="s">
        <v>44</v>
      </c>
      <c r="BJ435" s="126">
        <f t="shared" ref="BJ435:CK435" si="576">B435/B436</f>
        <v>0</v>
      </c>
      <c r="BK435" s="127">
        <f t="shared" si="576"/>
        <v>0</v>
      </c>
      <c r="BL435" s="128">
        <f t="shared" si="576"/>
        <v>0</v>
      </c>
      <c r="BM435" s="129">
        <f t="shared" si="576"/>
        <v>0</v>
      </c>
      <c r="BN435" s="126">
        <f t="shared" si="576"/>
        <v>0</v>
      </c>
      <c r="BO435" s="127">
        <f t="shared" si="576"/>
        <v>0</v>
      </c>
      <c r="BP435" s="128">
        <f t="shared" si="576"/>
        <v>0</v>
      </c>
      <c r="BQ435" s="129">
        <f t="shared" si="576"/>
        <v>0</v>
      </c>
      <c r="BR435" s="126">
        <f t="shared" si="576"/>
        <v>0</v>
      </c>
      <c r="BS435" s="127">
        <f t="shared" si="576"/>
        <v>0</v>
      </c>
      <c r="BT435" s="128">
        <f t="shared" si="576"/>
        <v>0</v>
      </c>
      <c r="BU435" s="126">
        <f t="shared" si="576"/>
        <v>0</v>
      </c>
      <c r="BV435" s="130">
        <f t="shared" si="576"/>
        <v>0</v>
      </c>
      <c r="BW435" s="131">
        <f t="shared" si="576"/>
        <v>0</v>
      </c>
      <c r="BX435" s="126">
        <f t="shared" si="576"/>
        <v>0</v>
      </c>
      <c r="BY435" s="127">
        <f t="shared" si="576"/>
        <v>0</v>
      </c>
      <c r="BZ435" s="128">
        <f t="shared" si="576"/>
        <v>0</v>
      </c>
      <c r="CA435" s="129">
        <f t="shared" si="576"/>
        <v>0</v>
      </c>
      <c r="CB435" s="126">
        <f t="shared" si="576"/>
        <v>0</v>
      </c>
      <c r="CC435" s="127">
        <f t="shared" si="576"/>
        <v>0</v>
      </c>
      <c r="CD435" s="128">
        <f t="shared" si="576"/>
        <v>0</v>
      </c>
      <c r="CE435" s="129">
        <f t="shared" si="576"/>
        <v>0</v>
      </c>
      <c r="CF435" s="126">
        <f t="shared" si="576"/>
        <v>0</v>
      </c>
      <c r="CG435" s="127">
        <f t="shared" si="576"/>
        <v>0</v>
      </c>
      <c r="CH435" s="128">
        <f t="shared" si="576"/>
        <v>0</v>
      </c>
      <c r="CI435" s="126">
        <f t="shared" si="576"/>
        <v>0</v>
      </c>
      <c r="CJ435" s="132">
        <f t="shared" si="576"/>
        <v>0</v>
      </c>
      <c r="CK435" s="133">
        <f t="shared" si="576"/>
        <v>0</v>
      </c>
    </row>
    <row r="436" spans="1:89" ht="20.100000000000001" customHeight="1" thickTop="1" thickBot="1" x14ac:dyDescent="0.25">
      <c r="A436" s="299" t="s">
        <v>26</v>
      </c>
      <c r="B436" s="275">
        <f>SUM(B412:B435)</f>
        <v>63040</v>
      </c>
      <c r="C436" s="270">
        <f t="shared" ref="C436" si="577">SUM(C412:C435)</f>
        <v>35126</v>
      </c>
      <c r="D436" s="18">
        <f t="shared" ref="D436" si="578">SUM(D412:D435)</f>
        <v>25039</v>
      </c>
      <c r="E436" s="271">
        <f t="shared" ref="E436" si="579">SUM(E412:E435)</f>
        <v>21027</v>
      </c>
      <c r="F436" s="272">
        <f t="shared" ref="F436" si="580">SUM(F412:F435)</f>
        <v>13859</v>
      </c>
      <c r="G436" s="273">
        <f t="shared" ref="G436" si="581">SUM(G412:G435)</f>
        <v>8412</v>
      </c>
      <c r="H436" s="18">
        <f t="shared" ref="H436" si="582">SUM(H412:H435)</f>
        <v>29900</v>
      </c>
      <c r="I436" s="271">
        <f t="shared" ref="I436" si="583">SUM(I412:I435)</f>
        <v>41233</v>
      </c>
      <c r="J436" s="272">
        <f t="shared" ref="J436" si="584">SUM(J412:J435)</f>
        <v>7006</v>
      </c>
      <c r="K436" s="273">
        <f t="shared" ref="K436" si="585">SUM(K412:K435)</f>
        <v>8696</v>
      </c>
      <c r="L436" s="18">
        <f t="shared" ref="L436" si="586">SUM(L412:L435)</f>
        <v>12628</v>
      </c>
      <c r="M436" s="272">
        <f t="shared" ref="M436" si="587">SUM(M412:M435)</f>
        <v>23443</v>
      </c>
      <c r="N436" s="20">
        <f t="shared" ref="N436" si="588">SUM(N412:N435)</f>
        <v>27328</v>
      </c>
      <c r="O436" s="19">
        <f t="shared" ref="O436" si="589">SUM(O412:O435)</f>
        <v>38234</v>
      </c>
      <c r="P436" s="272">
        <f t="shared" ref="P436" si="590">SUM(P412:P435)</f>
        <v>16986</v>
      </c>
      <c r="Q436" s="273">
        <f t="shared" ref="Q436" si="591">SUM(Q412:Q435)</f>
        <v>21993</v>
      </c>
      <c r="R436" s="18">
        <f t="shared" ref="R436" si="592">SUM(R412:R435)</f>
        <v>22342</v>
      </c>
      <c r="S436" s="271">
        <f t="shared" ref="S436" si="593">SUM(S412:S435)</f>
        <v>25815</v>
      </c>
      <c r="T436" s="272">
        <f t="shared" ref="T436" si="594">SUM(T412:T435)</f>
        <v>9358</v>
      </c>
      <c r="U436" s="273">
        <f t="shared" ref="U436" si="595">SUM(U412:U435)</f>
        <v>12879</v>
      </c>
      <c r="V436" s="18">
        <f t="shared" ref="V436" si="596">SUM(V412:V435)</f>
        <v>24659</v>
      </c>
      <c r="W436" s="271">
        <f t="shared" ref="W436" si="597">SUM(W412:W435)</f>
        <v>32155</v>
      </c>
      <c r="X436" s="272">
        <f t="shared" ref="X436" si="598">SUM(X412:X435)</f>
        <v>24041</v>
      </c>
      <c r="Y436" s="273">
        <f t="shared" ref="Y436" si="599">SUM(Y412:Y435)</f>
        <v>17160</v>
      </c>
      <c r="Z436" s="18">
        <f t="shared" ref="Z436" si="600">SUM(Z412:Z435)</f>
        <v>59694</v>
      </c>
      <c r="AA436" s="271">
        <f t="shared" ref="AA436" si="601">SUM(AA412:AA435)</f>
        <v>49218</v>
      </c>
      <c r="AB436" s="171">
        <f>SUM(AB412:AB435)</f>
        <v>335880</v>
      </c>
      <c r="AC436" s="172">
        <f>SUM(AC412:AC435)</f>
        <v>335391</v>
      </c>
      <c r="BI436" s="299" t="s">
        <v>26</v>
      </c>
      <c r="BJ436" s="152">
        <f>SUM(BJ412:BJ435)</f>
        <v>1</v>
      </c>
      <c r="BK436" s="153">
        <f t="shared" ref="BK436:CK436" si="602">SUM(BK412:BK435)</f>
        <v>0.99999999999999989</v>
      </c>
      <c r="BL436" s="152">
        <f t="shared" si="602"/>
        <v>0.99999999999999989</v>
      </c>
      <c r="BM436" s="153">
        <f t="shared" si="602"/>
        <v>1</v>
      </c>
      <c r="BN436" s="152">
        <f t="shared" si="602"/>
        <v>1</v>
      </c>
      <c r="BO436" s="153">
        <f t="shared" si="602"/>
        <v>0.99999999999999989</v>
      </c>
      <c r="BP436" s="152">
        <f t="shared" si="602"/>
        <v>1</v>
      </c>
      <c r="BQ436" s="153">
        <f t="shared" si="602"/>
        <v>1</v>
      </c>
      <c r="BR436" s="152">
        <f t="shared" si="602"/>
        <v>0.99999999999999978</v>
      </c>
      <c r="BS436" s="153">
        <f t="shared" si="602"/>
        <v>1</v>
      </c>
      <c r="BT436" s="152">
        <f t="shared" si="602"/>
        <v>0.99999999999999989</v>
      </c>
      <c r="BU436" s="153">
        <f t="shared" si="602"/>
        <v>1</v>
      </c>
      <c r="BV436" s="152">
        <f t="shared" si="602"/>
        <v>1</v>
      </c>
      <c r="BW436" s="153">
        <f t="shared" si="602"/>
        <v>0.99999999999999989</v>
      </c>
      <c r="BX436" s="152">
        <f t="shared" si="602"/>
        <v>1</v>
      </c>
      <c r="BY436" s="153">
        <f t="shared" si="602"/>
        <v>1</v>
      </c>
      <c r="BZ436" s="152">
        <f t="shared" si="602"/>
        <v>1</v>
      </c>
      <c r="CA436" s="153">
        <f t="shared" si="602"/>
        <v>1</v>
      </c>
      <c r="CB436" s="152">
        <f t="shared" si="602"/>
        <v>1</v>
      </c>
      <c r="CC436" s="153">
        <f t="shared" si="602"/>
        <v>1.0000000000000002</v>
      </c>
      <c r="CD436" s="152">
        <f t="shared" si="602"/>
        <v>1</v>
      </c>
      <c r="CE436" s="153">
        <f t="shared" si="602"/>
        <v>1</v>
      </c>
      <c r="CF436" s="152">
        <f t="shared" si="602"/>
        <v>0.99999999999999989</v>
      </c>
      <c r="CG436" s="153">
        <f t="shared" si="602"/>
        <v>1</v>
      </c>
      <c r="CH436" s="152">
        <f t="shared" si="602"/>
        <v>1</v>
      </c>
      <c r="CI436" s="153">
        <f t="shared" si="602"/>
        <v>1</v>
      </c>
      <c r="CJ436" s="152">
        <f t="shared" si="602"/>
        <v>1</v>
      </c>
      <c r="CK436" s="153">
        <f t="shared" si="602"/>
        <v>1</v>
      </c>
    </row>
    <row r="437" spans="1:89" ht="13.5" thickTop="1" x14ac:dyDescent="0.2">
      <c r="A437" s="187"/>
    </row>
    <row r="439" spans="1:89" x14ac:dyDescent="0.2">
      <c r="A439" s="306">
        <f>+A408+1</f>
        <v>43480</v>
      </c>
      <c r="B439" s="306"/>
      <c r="C439" s="306"/>
      <c r="D439" s="306"/>
      <c r="BI439" s="311">
        <f>+BI408+1</f>
        <v>43480</v>
      </c>
      <c r="BJ439" s="311"/>
      <c r="BK439" s="311"/>
      <c r="BL439" s="311"/>
    </row>
    <row r="440" spans="1:89" ht="13.5" customHeight="1" thickBot="1" x14ac:dyDescent="0.25">
      <c r="AE440" s="242" t="s">
        <v>1</v>
      </c>
    </row>
    <row r="441" spans="1:89" ht="14.25" thickTop="1" thickBot="1" x14ac:dyDescent="0.25">
      <c r="A441" s="302" t="s">
        <v>2</v>
      </c>
      <c r="B441" s="304" t="s">
        <v>3</v>
      </c>
      <c r="C441" s="305"/>
      <c r="D441" s="304" t="s">
        <v>4</v>
      </c>
      <c r="E441" s="305"/>
      <c r="F441" s="304" t="s">
        <v>5</v>
      </c>
      <c r="G441" s="305"/>
      <c r="H441" s="304" t="s">
        <v>6</v>
      </c>
      <c r="I441" s="305"/>
      <c r="J441" s="304" t="s">
        <v>7</v>
      </c>
      <c r="K441" s="305"/>
      <c r="L441" s="304" t="s">
        <v>8</v>
      </c>
      <c r="M441" s="305"/>
      <c r="N441" s="304" t="s">
        <v>9</v>
      </c>
      <c r="O441" s="305"/>
      <c r="P441" s="304" t="s">
        <v>10</v>
      </c>
      <c r="Q441" s="305"/>
      <c r="R441" s="304" t="s">
        <v>11</v>
      </c>
      <c r="S441" s="305"/>
      <c r="T441" s="304" t="s">
        <v>12</v>
      </c>
      <c r="U441" s="305"/>
      <c r="V441" s="304" t="s">
        <v>13</v>
      </c>
      <c r="W441" s="305"/>
      <c r="X441" s="304" t="s">
        <v>14</v>
      </c>
      <c r="Y441" s="305"/>
      <c r="Z441" s="307" t="s">
        <v>15</v>
      </c>
      <c r="AA441" s="308"/>
      <c r="AB441" s="309" t="s">
        <v>16</v>
      </c>
      <c r="AC441" s="310"/>
      <c r="AE441" s="302" t="s">
        <v>2</v>
      </c>
      <c r="AF441" s="304" t="s">
        <v>3</v>
      </c>
      <c r="AG441" s="305"/>
      <c r="AH441" s="304" t="s">
        <v>4</v>
      </c>
      <c r="AI441" s="305"/>
      <c r="AJ441" s="304" t="s">
        <v>5</v>
      </c>
      <c r="AK441" s="305"/>
      <c r="AL441" s="304" t="s">
        <v>6</v>
      </c>
      <c r="AM441" s="305"/>
      <c r="AN441" s="304" t="s">
        <v>7</v>
      </c>
      <c r="AO441" s="305"/>
      <c r="AP441" s="304" t="s">
        <v>8</v>
      </c>
      <c r="AQ441" s="305"/>
      <c r="AR441" s="304" t="s">
        <v>9</v>
      </c>
      <c r="AS441" s="305"/>
      <c r="AT441" s="304" t="s">
        <v>10</v>
      </c>
      <c r="AU441" s="305"/>
      <c r="AV441" s="304" t="s">
        <v>11</v>
      </c>
      <c r="AW441" s="305"/>
      <c r="AX441" s="304" t="s">
        <v>12</v>
      </c>
      <c r="AY441" s="305"/>
      <c r="AZ441" s="304" t="s">
        <v>13</v>
      </c>
      <c r="BA441" s="305"/>
      <c r="BB441" s="304" t="s">
        <v>14</v>
      </c>
      <c r="BC441" s="305"/>
      <c r="BD441" s="307" t="s">
        <v>15</v>
      </c>
      <c r="BE441" s="308"/>
      <c r="BF441" s="309" t="s">
        <v>16</v>
      </c>
      <c r="BG441" s="310"/>
      <c r="BI441" s="302" t="s">
        <v>2</v>
      </c>
      <c r="BJ441" s="304" t="s">
        <v>3</v>
      </c>
      <c r="BK441" s="305"/>
      <c r="BL441" s="304" t="s">
        <v>4</v>
      </c>
      <c r="BM441" s="305"/>
      <c r="BN441" s="304" t="s">
        <v>5</v>
      </c>
      <c r="BO441" s="305"/>
      <c r="BP441" s="304" t="s">
        <v>6</v>
      </c>
      <c r="BQ441" s="305"/>
      <c r="BR441" s="304" t="s">
        <v>7</v>
      </c>
      <c r="BS441" s="305"/>
      <c r="BT441" s="304" t="s">
        <v>8</v>
      </c>
      <c r="BU441" s="305"/>
      <c r="BV441" s="304" t="s">
        <v>9</v>
      </c>
      <c r="BW441" s="305"/>
      <c r="BX441" s="304" t="s">
        <v>10</v>
      </c>
      <c r="BY441" s="305"/>
      <c r="BZ441" s="304" t="s">
        <v>11</v>
      </c>
      <c r="CA441" s="305"/>
      <c r="CB441" s="304" t="s">
        <v>12</v>
      </c>
      <c r="CC441" s="305"/>
      <c r="CD441" s="304" t="s">
        <v>13</v>
      </c>
      <c r="CE441" s="305"/>
      <c r="CF441" s="304" t="s">
        <v>14</v>
      </c>
      <c r="CG441" s="305"/>
      <c r="CH441" s="307" t="s">
        <v>15</v>
      </c>
      <c r="CI441" s="308"/>
      <c r="CJ441" s="304" t="s">
        <v>16</v>
      </c>
      <c r="CK441" s="305"/>
    </row>
    <row r="442" spans="1:89" ht="15" thickTop="1" thickBot="1" x14ac:dyDescent="0.3">
      <c r="A442" s="303"/>
      <c r="B442" s="113" t="s">
        <v>17</v>
      </c>
      <c r="C442" s="114" t="s">
        <v>18</v>
      </c>
      <c r="D442" s="115" t="s">
        <v>17</v>
      </c>
      <c r="E442" s="116" t="s">
        <v>18</v>
      </c>
      <c r="F442" s="113" t="s">
        <v>17</v>
      </c>
      <c r="G442" s="114" t="s">
        <v>18</v>
      </c>
      <c r="H442" s="115" t="s">
        <v>17</v>
      </c>
      <c r="I442" s="116" t="s">
        <v>18</v>
      </c>
      <c r="J442" s="113" t="s">
        <v>17</v>
      </c>
      <c r="K442" s="114" t="s">
        <v>18</v>
      </c>
      <c r="L442" s="115" t="s">
        <v>17</v>
      </c>
      <c r="M442" s="113" t="s">
        <v>18</v>
      </c>
      <c r="N442" s="117" t="s">
        <v>17</v>
      </c>
      <c r="O442" s="118" t="s">
        <v>18</v>
      </c>
      <c r="P442" s="113" t="s">
        <v>17</v>
      </c>
      <c r="Q442" s="114" t="s">
        <v>18</v>
      </c>
      <c r="R442" s="115" t="s">
        <v>17</v>
      </c>
      <c r="S442" s="116" t="s">
        <v>18</v>
      </c>
      <c r="T442" s="113" t="s">
        <v>17</v>
      </c>
      <c r="U442" s="114" t="s">
        <v>18</v>
      </c>
      <c r="V442" s="115" t="s">
        <v>17</v>
      </c>
      <c r="W442" s="116" t="s">
        <v>18</v>
      </c>
      <c r="X442" s="113" t="s">
        <v>17</v>
      </c>
      <c r="Y442" s="114" t="s">
        <v>18</v>
      </c>
      <c r="Z442" s="26" t="s">
        <v>17</v>
      </c>
      <c r="AA442" s="119" t="s">
        <v>18</v>
      </c>
      <c r="AB442" s="173" t="s">
        <v>17</v>
      </c>
      <c r="AC442" s="174" t="s">
        <v>18</v>
      </c>
      <c r="AE442" s="303"/>
      <c r="AF442" s="113" t="s">
        <v>17</v>
      </c>
      <c r="AG442" s="114" t="s">
        <v>18</v>
      </c>
      <c r="AH442" s="115" t="s">
        <v>17</v>
      </c>
      <c r="AI442" s="116" t="s">
        <v>18</v>
      </c>
      <c r="AJ442" s="113" t="s">
        <v>17</v>
      </c>
      <c r="AK442" s="114" t="s">
        <v>18</v>
      </c>
      <c r="AL442" s="115" t="s">
        <v>17</v>
      </c>
      <c r="AM442" s="116" t="s">
        <v>18</v>
      </c>
      <c r="AN442" s="113" t="s">
        <v>17</v>
      </c>
      <c r="AO442" s="114" t="s">
        <v>18</v>
      </c>
      <c r="AP442" s="115" t="s">
        <v>17</v>
      </c>
      <c r="AQ442" s="113" t="s">
        <v>18</v>
      </c>
      <c r="AR442" s="117" t="s">
        <v>17</v>
      </c>
      <c r="AS442" s="118" t="s">
        <v>18</v>
      </c>
      <c r="AT442" s="113" t="s">
        <v>17</v>
      </c>
      <c r="AU442" s="114" t="s">
        <v>18</v>
      </c>
      <c r="AV442" s="115" t="s">
        <v>17</v>
      </c>
      <c r="AW442" s="116" t="s">
        <v>18</v>
      </c>
      <c r="AX442" s="113" t="s">
        <v>17</v>
      </c>
      <c r="AY442" s="114" t="s">
        <v>18</v>
      </c>
      <c r="AZ442" s="115" t="s">
        <v>17</v>
      </c>
      <c r="BA442" s="116" t="s">
        <v>18</v>
      </c>
      <c r="BB442" s="113" t="s">
        <v>17</v>
      </c>
      <c r="BC442" s="114" t="s">
        <v>18</v>
      </c>
      <c r="BD442" s="26" t="s">
        <v>17</v>
      </c>
      <c r="BE442" s="119" t="s">
        <v>18</v>
      </c>
      <c r="BF442" s="173" t="s">
        <v>17</v>
      </c>
      <c r="BG442" s="174" t="s">
        <v>18</v>
      </c>
      <c r="BI442" s="303"/>
      <c r="BJ442" s="113" t="s">
        <v>17</v>
      </c>
      <c r="BK442" s="114" t="s">
        <v>18</v>
      </c>
      <c r="BL442" s="115" t="s">
        <v>17</v>
      </c>
      <c r="BM442" s="116" t="s">
        <v>18</v>
      </c>
      <c r="BN442" s="113" t="s">
        <v>17</v>
      </c>
      <c r="BO442" s="114" t="s">
        <v>18</v>
      </c>
      <c r="BP442" s="115" t="s">
        <v>17</v>
      </c>
      <c r="BQ442" s="116" t="s">
        <v>18</v>
      </c>
      <c r="BR442" s="113" t="s">
        <v>17</v>
      </c>
      <c r="BS442" s="114" t="s">
        <v>18</v>
      </c>
      <c r="BT442" s="115" t="s">
        <v>17</v>
      </c>
      <c r="BU442" s="113" t="s">
        <v>18</v>
      </c>
      <c r="BV442" s="117" t="s">
        <v>17</v>
      </c>
      <c r="BW442" s="118" t="s">
        <v>18</v>
      </c>
      <c r="BX442" s="113" t="s">
        <v>17</v>
      </c>
      <c r="BY442" s="114" t="s">
        <v>18</v>
      </c>
      <c r="BZ442" s="115" t="s">
        <v>17</v>
      </c>
      <c r="CA442" s="116" t="s">
        <v>18</v>
      </c>
      <c r="CB442" s="113" t="s">
        <v>17</v>
      </c>
      <c r="CC442" s="114" t="s">
        <v>18</v>
      </c>
      <c r="CD442" s="115" t="s">
        <v>17</v>
      </c>
      <c r="CE442" s="116" t="s">
        <v>18</v>
      </c>
      <c r="CF442" s="113" t="s">
        <v>17</v>
      </c>
      <c r="CG442" s="114" t="s">
        <v>18</v>
      </c>
      <c r="CH442" s="26" t="s">
        <v>17</v>
      </c>
      <c r="CI442" s="119" t="s">
        <v>18</v>
      </c>
      <c r="CJ442" s="117" t="s">
        <v>17</v>
      </c>
      <c r="CK442" s="118" t="s">
        <v>18</v>
      </c>
    </row>
    <row r="443" spans="1:89" ht="13.5" thickTop="1" x14ac:dyDescent="0.2">
      <c r="A443" s="122" t="s">
        <v>19</v>
      </c>
      <c r="B443" s="123"/>
      <c r="C443" s="186"/>
      <c r="D443" s="124"/>
      <c r="E443" s="177"/>
      <c r="F443" s="123"/>
      <c r="G443" s="125"/>
      <c r="H443" s="124"/>
      <c r="I443" s="177"/>
      <c r="J443" s="123"/>
      <c r="K443" s="125"/>
      <c r="L443" s="124"/>
      <c r="M443" s="123"/>
      <c r="N443" s="176"/>
      <c r="O443" s="178"/>
      <c r="P443" s="123"/>
      <c r="Q443" s="125"/>
      <c r="R443" s="124"/>
      <c r="S443" s="177"/>
      <c r="T443" s="123"/>
      <c r="U443" s="125"/>
      <c r="V443" s="124"/>
      <c r="W443" s="177"/>
      <c r="X443" s="123"/>
      <c r="Y443" s="125"/>
      <c r="Z443" s="183"/>
      <c r="AA443" s="184"/>
      <c r="AB443" s="167">
        <f>B443+D443+F443+H443+J443+L443+N443+P443+R443+T443+V443+X443+Z443</f>
        <v>0</v>
      </c>
      <c r="AC443" s="168">
        <f>C443+E443+G443+I443+K443+M443+O443+Q443+S443+U443+W443+Y443+AA443</f>
        <v>0</v>
      </c>
      <c r="AE443" s="249" t="str">
        <f>$AE$9</f>
        <v>07:00 - 07:59</v>
      </c>
      <c r="AF443" s="123">
        <f>SUMIF($A$9:$A$32,$AE443,B$443:B$466)</f>
        <v>6261</v>
      </c>
      <c r="AG443" s="186">
        <f t="shared" ref="AG443:BE445" si="603">SUMIF($A$9:$A$32,$AE443,C$443:C$466)</f>
        <v>1129</v>
      </c>
      <c r="AH443" s="124">
        <f t="shared" si="603"/>
        <v>1700</v>
      </c>
      <c r="AI443" s="177">
        <f t="shared" si="603"/>
        <v>1472</v>
      </c>
      <c r="AJ443" s="123">
        <f t="shared" si="603"/>
        <v>964</v>
      </c>
      <c r="AK443" s="125">
        <f t="shared" si="603"/>
        <v>606</v>
      </c>
      <c r="AL443" s="124">
        <f t="shared" si="603"/>
        <v>1344</v>
      </c>
      <c r="AM443" s="177">
        <f t="shared" si="603"/>
        <v>1574</v>
      </c>
      <c r="AN443" s="123">
        <f t="shared" si="603"/>
        <v>427</v>
      </c>
      <c r="AO443" s="125">
        <f t="shared" si="603"/>
        <v>930</v>
      </c>
      <c r="AP443" s="124">
        <f t="shared" si="603"/>
        <v>507</v>
      </c>
      <c r="AQ443" s="123">
        <f t="shared" si="603"/>
        <v>2044</v>
      </c>
      <c r="AR443" s="176">
        <f t="shared" si="603"/>
        <v>1948</v>
      </c>
      <c r="AS443" s="178">
        <f t="shared" si="603"/>
        <v>2661</v>
      </c>
      <c r="AT443" s="123">
        <f t="shared" si="603"/>
        <v>1665</v>
      </c>
      <c r="AU443" s="125">
        <f t="shared" si="603"/>
        <v>1551</v>
      </c>
      <c r="AV443" s="124">
        <f t="shared" si="603"/>
        <v>1992</v>
      </c>
      <c r="AW443" s="177">
        <f t="shared" si="603"/>
        <v>1641</v>
      </c>
      <c r="AX443" s="123">
        <f t="shared" si="603"/>
        <v>396</v>
      </c>
      <c r="AY443" s="125">
        <f t="shared" si="603"/>
        <v>1754</v>
      </c>
      <c r="AZ443" s="124">
        <f t="shared" si="603"/>
        <v>1115</v>
      </c>
      <c r="BA443" s="177">
        <f t="shared" si="603"/>
        <v>2422</v>
      </c>
      <c r="BB443" s="123">
        <f t="shared" si="603"/>
        <v>1547</v>
      </c>
      <c r="BC443" s="125">
        <f t="shared" si="603"/>
        <v>1764</v>
      </c>
      <c r="BD443" s="183">
        <f t="shared" si="603"/>
        <v>5027</v>
      </c>
      <c r="BE443" s="184">
        <f t="shared" si="603"/>
        <v>2623</v>
      </c>
      <c r="BF443" s="167">
        <f>AF443+AH443+AJ443+AL443+AN443+AP443+AR443+AT443+AV443+AX443+AZ443+BB443+BD443</f>
        <v>24893</v>
      </c>
      <c r="BG443" s="168">
        <f>AG443+AI443+AK443+AM443+AO443+AQ443+AS443+AU443+AW443+AY443+BA443+BC443+BE443</f>
        <v>22171</v>
      </c>
      <c r="BI443" s="122" t="s">
        <v>19</v>
      </c>
      <c r="BJ443" s="126">
        <f t="shared" ref="BJ443:CK443" si="604">B443/B467</f>
        <v>0</v>
      </c>
      <c r="BK443" s="127">
        <f t="shared" si="604"/>
        <v>0</v>
      </c>
      <c r="BL443" s="128">
        <f t="shared" si="604"/>
        <v>0</v>
      </c>
      <c r="BM443" s="129">
        <f t="shared" si="604"/>
        <v>0</v>
      </c>
      <c r="BN443" s="126">
        <f t="shared" si="604"/>
        <v>0</v>
      </c>
      <c r="BO443" s="127">
        <f t="shared" si="604"/>
        <v>0</v>
      </c>
      <c r="BP443" s="128">
        <f t="shared" si="604"/>
        <v>0</v>
      </c>
      <c r="BQ443" s="129">
        <f t="shared" si="604"/>
        <v>0</v>
      </c>
      <c r="BR443" s="126">
        <f t="shared" si="604"/>
        <v>0</v>
      </c>
      <c r="BS443" s="127">
        <f t="shared" si="604"/>
        <v>0</v>
      </c>
      <c r="BT443" s="128">
        <f t="shared" si="604"/>
        <v>0</v>
      </c>
      <c r="BU443" s="126">
        <f t="shared" si="604"/>
        <v>0</v>
      </c>
      <c r="BV443" s="130">
        <f t="shared" si="604"/>
        <v>0</v>
      </c>
      <c r="BW443" s="131">
        <f t="shared" si="604"/>
        <v>0</v>
      </c>
      <c r="BX443" s="126">
        <f t="shared" si="604"/>
        <v>0</v>
      </c>
      <c r="BY443" s="127">
        <f t="shared" si="604"/>
        <v>0</v>
      </c>
      <c r="BZ443" s="128">
        <f t="shared" si="604"/>
        <v>0</v>
      </c>
      <c r="CA443" s="129">
        <f t="shared" si="604"/>
        <v>0</v>
      </c>
      <c r="CB443" s="126">
        <f t="shared" si="604"/>
        <v>0</v>
      </c>
      <c r="CC443" s="127">
        <f t="shared" si="604"/>
        <v>0</v>
      </c>
      <c r="CD443" s="128">
        <f t="shared" si="604"/>
        <v>0</v>
      </c>
      <c r="CE443" s="129">
        <f t="shared" si="604"/>
        <v>0</v>
      </c>
      <c r="CF443" s="126">
        <f t="shared" si="604"/>
        <v>0</v>
      </c>
      <c r="CG443" s="127">
        <f t="shared" si="604"/>
        <v>0</v>
      </c>
      <c r="CH443" s="128">
        <f t="shared" si="604"/>
        <v>0</v>
      </c>
      <c r="CI443" s="126">
        <f t="shared" si="604"/>
        <v>0</v>
      </c>
      <c r="CJ443" s="132">
        <f t="shared" si="604"/>
        <v>0</v>
      </c>
      <c r="CK443" s="133">
        <f t="shared" si="604"/>
        <v>0</v>
      </c>
    </row>
    <row r="444" spans="1:89" x14ac:dyDescent="0.2">
      <c r="A444" s="134" t="s">
        <v>21</v>
      </c>
      <c r="B444" s="189">
        <v>793</v>
      </c>
      <c r="C444" s="190">
        <v>0</v>
      </c>
      <c r="D444" s="191">
        <v>193</v>
      </c>
      <c r="E444" s="192">
        <v>0</v>
      </c>
      <c r="F444" s="189">
        <v>86</v>
      </c>
      <c r="G444" s="193">
        <v>0</v>
      </c>
      <c r="H444" s="191">
        <v>334</v>
      </c>
      <c r="I444" s="192">
        <v>8</v>
      </c>
      <c r="J444" s="189">
        <v>7</v>
      </c>
      <c r="K444" s="193">
        <v>2</v>
      </c>
      <c r="L444" s="191">
        <v>6</v>
      </c>
      <c r="M444" s="189">
        <v>6</v>
      </c>
      <c r="N444" s="194">
        <v>63</v>
      </c>
      <c r="O444" s="195">
        <v>17</v>
      </c>
      <c r="P444" s="189">
        <v>16</v>
      </c>
      <c r="Q444" s="193">
        <v>20</v>
      </c>
      <c r="R444" s="191">
        <v>16</v>
      </c>
      <c r="S444" s="192">
        <v>0</v>
      </c>
      <c r="T444" s="189">
        <v>2</v>
      </c>
      <c r="U444" s="193">
        <v>0</v>
      </c>
      <c r="V444" s="191">
        <v>8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69">
        <f>B444+D444+F444+H444+J444+L444+N444+P444+R444+T444+V444+X444+Z444</f>
        <v>1524</v>
      </c>
      <c r="AC444" s="170">
        <f t="shared" ref="AC444:AC464" si="605">C444+E444+G444+I444+K444+M444+O444+Q444+S444+U444+W444+Y444+AA444</f>
        <v>53</v>
      </c>
      <c r="AE444" s="250" t="str">
        <f>$AE$10</f>
        <v>08:00 - 08:59</v>
      </c>
      <c r="AF444" s="123">
        <f>SUMIF($A$9:$A$32,$AE444,B$443:B$466)</f>
        <v>6210</v>
      </c>
      <c r="AG444" s="190">
        <f t="shared" si="603"/>
        <v>1205</v>
      </c>
      <c r="AH444" s="191">
        <f t="shared" si="603"/>
        <v>1535</v>
      </c>
      <c r="AI444" s="192">
        <f t="shared" si="603"/>
        <v>1490</v>
      </c>
      <c r="AJ444" s="189">
        <f t="shared" si="603"/>
        <v>765</v>
      </c>
      <c r="AK444" s="193">
        <f t="shared" si="603"/>
        <v>723</v>
      </c>
      <c r="AL444" s="191">
        <f t="shared" si="603"/>
        <v>1501</v>
      </c>
      <c r="AM444" s="192">
        <f t="shared" si="603"/>
        <v>2142</v>
      </c>
      <c r="AN444" s="189">
        <f t="shared" si="603"/>
        <v>388</v>
      </c>
      <c r="AO444" s="193">
        <f t="shared" si="603"/>
        <v>1055</v>
      </c>
      <c r="AP444" s="191">
        <f t="shared" si="603"/>
        <v>544</v>
      </c>
      <c r="AQ444" s="189">
        <f t="shared" si="603"/>
        <v>2983</v>
      </c>
      <c r="AR444" s="194">
        <f t="shared" si="603"/>
        <v>1609</v>
      </c>
      <c r="AS444" s="195">
        <f t="shared" si="603"/>
        <v>3439</v>
      </c>
      <c r="AT444" s="189">
        <f t="shared" si="603"/>
        <v>1373</v>
      </c>
      <c r="AU444" s="193">
        <f t="shared" si="603"/>
        <v>1666</v>
      </c>
      <c r="AV444" s="191">
        <f t="shared" si="603"/>
        <v>2000</v>
      </c>
      <c r="AW444" s="192">
        <f t="shared" si="603"/>
        <v>1470</v>
      </c>
      <c r="AX444" s="189">
        <f t="shared" si="603"/>
        <v>367</v>
      </c>
      <c r="AY444" s="193">
        <f t="shared" si="603"/>
        <v>1698</v>
      </c>
      <c r="AZ444" s="191">
        <f t="shared" si="603"/>
        <v>980</v>
      </c>
      <c r="BA444" s="192">
        <f t="shared" si="603"/>
        <v>2878</v>
      </c>
      <c r="BB444" s="189">
        <f t="shared" si="603"/>
        <v>1399</v>
      </c>
      <c r="BC444" s="193">
        <f t="shared" si="603"/>
        <v>1781</v>
      </c>
      <c r="BD444" s="191">
        <f t="shared" si="603"/>
        <v>4797</v>
      </c>
      <c r="BE444" s="189">
        <f t="shared" si="603"/>
        <v>2682</v>
      </c>
      <c r="BF444" s="169">
        <f>SUM(AF444,AH444,AJ444,AL444,AN444,AP444,AR444,AT444,AV444,AX444,AZ444,BB444,BD444)</f>
        <v>23468</v>
      </c>
      <c r="BG444" s="170">
        <f>SUM(AG444,AI444,AK444,AM444,AO444,AQ444,AS444,AU444,AW444,AY444,BA444,BC444,BE444)</f>
        <v>25212</v>
      </c>
      <c r="BI444" s="134" t="s">
        <v>21</v>
      </c>
      <c r="BJ444" s="126">
        <f t="shared" ref="BJ444:CK444" si="606">B444/B467</f>
        <v>1.2650352550808793E-2</v>
      </c>
      <c r="BK444" s="127">
        <f t="shared" si="606"/>
        <v>0</v>
      </c>
      <c r="BL444" s="128">
        <f t="shared" si="606"/>
        <v>7.5428928752882323E-3</v>
      </c>
      <c r="BM444" s="129">
        <f t="shared" si="606"/>
        <v>0</v>
      </c>
      <c r="BN444" s="126">
        <f t="shared" si="606"/>
        <v>6.5678936917672216E-3</v>
      </c>
      <c r="BO444" s="127">
        <f t="shared" si="606"/>
        <v>0</v>
      </c>
      <c r="BP444" s="128">
        <f t="shared" si="606"/>
        <v>1.0689710353656585E-2</v>
      </c>
      <c r="BQ444" s="129">
        <f t="shared" si="606"/>
        <v>1.7945669485632248E-4</v>
      </c>
      <c r="BR444" s="126">
        <f t="shared" si="606"/>
        <v>9.6246390760346492E-4</v>
      </c>
      <c r="BS444" s="127">
        <f t="shared" si="606"/>
        <v>2.2805017103762827E-4</v>
      </c>
      <c r="BT444" s="128">
        <f t="shared" si="606"/>
        <v>4.3856443242453038E-4</v>
      </c>
      <c r="BU444" s="126">
        <f t="shared" si="606"/>
        <v>2.4611345830427827E-4</v>
      </c>
      <c r="BV444" s="130">
        <f t="shared" si="606"/>
        <v>2.1880318132879517E-3</v>
      </c>
      <c r="BW444" s="131">
        <f t="shared" si="606"/>
        <v>4.4261612164132473E-4</v>
      </c>
      <c r="BX444" s="126">
        <f t="shared" si="606"/>
        <v>8.7174457883840031E-4</v>
      </c>
      <c r="BY444" s="127">
        <f t="shared" si="606"/>
        <v>8.9337561977933621E-4</v>
      </c>
      <c r="BZ444" s="128">
        <f t="shared" si="606"/>
        <v>6.831184356587823E-4</v>
      </c>
      <c r="CA444" s="129">
        <f t="shared" si="606"/>
        <v>0</v>
      </c>
      <c r="CB444" s="126">
        <f t="shared" si="606"/>
        <v>1.988862370723946E-4</v>
      </c>
      <c r="CC444" s="127">
        <f t="shared" si="606"/>
        <v>0</v>
      </c>
      <c r="CD444" s="128">
        <f t="shared" si="606"/>
        <v>2.9341646799926647E-4</v>
      </c>
      <c r="CE444" s="129">
        <f t="shared" si="606"/>
        <v>0</v>
      </c>
      <c r="CF444" s="126">
        <f t="shared" si="606"/>
        <v>0</v>
      </c>
      <c r="CG444" s="127">
        <f t="shared" si="606"/>
        <v>0</v>
      </c>
      <c r="CH444" s="128">
        <f t="shared" si="606"/>
        <v>0</v>
      </c>
      <c r="CI444" s="126">
        <f t="shared" si="606"/>
        <v>0</v>
      </c>
      <c r="CJ444" s="132">
        <f t="shared" si="606"/>
        <v>4.3795117016874338E-3</v>
      </c>
      <c r="CK444" s="133">
        <f t="shared" si="606"/>
        <v>1.5251579113969584E-4</v>
      </c>
    </row>
    <row r="445" spans="1:89" ht="13.5" thickBot="1" x14ac:dyDescent="0.25">
      <c r="A445" s="143" t="s">
        <v>23</v>
      </c>
      <c r="B445" s="196">
        <v>3738</v>
      </c>
      <c r="C445" s="197">
        <v>20</v>
      </c>
      <c r="D445" s="198">
        <v>1343</v>
      </c>
      <c r="E445" s="199">
        <v>64</v>
      </c>
      <c r="F445" s="196">
        <v>440</v>
      </c>
      <c r="G445" s="200">
        <v>18</v>
      </c>
      <c r="H445" s="198">
        <v>1338</v>
      </c>
      <c r="I445" s="199">
        <v>289</v>
      </c>
      <c r="J445" s="196">
        <v>88</v>
      </c>
      <c r="K445" s="200">
        <v>98</v>
      </c>
      <c r="L445" s="198">
        <v>96</v>
      </c>
      <c r="M445" s="196">
        <v>556</v>
      </c>
      <c r="N445" s="201">
        <v>530</v>
      </c>
      <c r="O445" s="202">
        <v>800</v>
      </c>
      <c r="P445" s="196">
        <v>329</v>
      </c>
      <c r="Q445" s="200">
        <v>472</v>
      </c>
      <c r="R445" s="198">
        <v>449</v>
      </c>
      <c r="S445" s="199">
        <v>477</v>
      </c>
      <c r="T445" s="196">
        <v>75</v>
      </c>
      <c r="U445" s="200">
        <v>367</v>
      </c>
      <c r="V445" s="198">
        <v>240</v>
      </c>
      <c r="W445" s="199">
        <v>894</v>
      </c>
      <c r="X445" s="196">
        <v>387</v>
      </c>
      <c r="Y445" s="200">
        <v>493</v>
      </c>
      <c r="Z445" s="198">
        <v>1490</v>
      </c>
      <c r="AA445" s="196">
        <v>729</v>
      </c>
      <c r="AB445" s="169">
        <f>B445+D445+F445+H445+J445+L445+N445+P445+R445+T445+V445+X445+Z445</f>
        <v>10543</v>
      </c>
      <c r="AC445" s="170">
        <f t="shared" si="605"/>
        <v>5277</v>
      </c>
      <c r="AE445" s="249" t="str">
        <f>$AE$11</f>
        <v>09:00 - 09:59</v>
      </c>
      <c r="AF445" s="123">
        <f>SUMIF($A$9:$A$32,$AE445,B$443:B$466)</f>
        <v>4826</v>
      </c>
      <c r="AG445" s="197">
        <f t="shared" si="603"/>
        <v>1279</v>
      </c>
      <c r="AH445" s="198">
        <f t="shared" si="603"/>
        <v>1497</v>
      </c>
      <c r="AI445" s="199">
        <f t="shared" si="603"/>
        <v>1323</v>
      </c>
      <c r="AJ445" s="196">
        <f t="shared" si="603"/>
        <v>795</v>
      </c>
      <c r="AK445" s="200">
        <f t="shared" si="603"/>
        <v>637</v>
      </c>
      <c r="AL445" s="198">
        <f t="shared" si="603"/>
        <v>1174</v>
      </c>
      <c r="AM445" s="199">
        <f t="shared" si="603"/>
        <v>2110</v>
      </c>
      <c r="AN445" s="196">
        <f t="shared" si="603"/>
        <v>378</v>
      </c>
      <c r="AO445" s="200">
        <f t="shared" si="603"/>
        <v>1031</v>
      </c>
      <c r="AP445" s="198">
        <f t="shared" si="603"/>
        <v>491</v>
      </c>
      <c r="AQ445" s="196">
        <f t="shared" si="603"/>
        <v>2586</v>
      </c>
      <c r="AR445" s="201">
        <f t="shared" si="603"/>
        <v>1701</v>
      </c>
      <c r="AS445" s="202">
        <f t="shared" si="603"/>
        <v>3240</v>
      </c>
      <c r="AT445" s="196">
        <f t="shared" si="603"/>
        <v>1105</v>
      </c>
      <c r="AU445" s="200">
        <f t="shared" si="603"/>
        <v>1483</v>
      </c>
      <c r="AV445" s="198">
        <f t="shared" si="603"/>
        <v>1671</v>
      </c>
      <c r="AW445" s="199">
        <f t="shared" si="603"/>
        <v>1307</v>
      </c>
      <c r="AX445" s="196">
        <f t="shared" si="603"/>
        <v>335</v>
      </c>
      <c r="AY445" s="200">
        <f t="shared" si="603"/>
        <v>1177</v>
      </c>
      <c r="AZ445" s="198">
        <f t="shared" si="603"/>
        <v>928</v>
      </c>
      <c r="BA445" s="199">
        <f t="shared" si="603"/>
        <v>2852</v>
      </c>
      <c r="BB445" s="196">
        <f t="shared" si="603"/>
        <v>1313</v>
      </c>
      <c r="BC445" s="200">
        <f t="shared" si="603"/>
        <v>1434</v>
      </c>
      <c r="BD445" s="198">
        <f t="shared" si="603"/>
        <v>4360</v>
      </c>
      <c r="BE445" s="196">
        <f t="shared" si="603"/>
        <v>2407</v>
      </c>
      <c r="BF445" s="169">
        <f>SUM(AF445,AH445,AJ445,AL445,AN445,AP445,AR445,AT445,AV445,AX445,AZ445,BB445,BD445)</f>
        <v>20574</v>
      </c>
      <c r="BG445" s="170">
        <f>SUM(AG445,AI445,AK445,AM445,AO445,AQ445,AS445,AU445,AW445,AY445,BA445,BC445,BE445)</f>
        <v>22866</v>
      </c>
      <c r="BI445" s="143" t="s">
        <v>23</v>
      </c>
      <c r="BJ445" s="126">
        <f t="shared" ref="BJ445:CK445" si="607">B445/B467</f>
        <v>5.9630539514405133E-2</v>
      </c>
      <c r="BK445" s="127">
        <f t="shared" si="607"/>
        <v>5.2194790959862204E-4</v>
      </c>
      <c r="BL445" s="128">
        <f t="shared" si="607"/>
        <v>5.2487591354984951E-2</v>
      </c>
      <c r="BM445" s="129">
        <f t="shared" si="607"/>
        <v>2.8836622510588447E-3</v>
      </c>
      <c r="BN445" s="126">
        <f t="shared" si="607"/>
        <v>3.3603177027646251E-2</v>
      </c>
      <c r="BO445" s="127">
        <f t="shared" si="607"/>
        <v>2.0763640558311225E-3</v>
      </c>
      <c r="BP445" s="128">
        <f t="shared" si="607"/>
        <v>4.2822851656265003E-2</v>
      </c>
      <c r="BQ445" s="129">
        <f t="shared" si="607"/>
        <v>6.4828731016846495E-3</v>
      </c>
      <c r="BR445" s="126">
        <f t="shared" si="607"/>
        <v>1.2099546267014987E-2</v>
      </c>
      <c r="BS445" s="127">
        <f t="shared" si="607"/>
        <v>1.1174458380843785E-2</v>
      </c>
      <c r="BT445" s="128">
        <f t="shared" si="607"/>
        <v>7.0170309187924862E-3</v>
      </c>
      <c r="BU445" s="126">
        <f t="shared" si="607"/>
        <v>2.280651380286312E-2</v>
      </c>
      <c r="BV445" s="130">
        <f t="shared" si="607"/>
        <v>1.8407251762581182E-2</v>
      </c>
      <c r="BW445" s="131">
        <f t="shared" si="607"/>
        <v>2.082899395959175E-2</v>
      </c>
      <c r="BX445" s="126">
        <f t="shared" si="607"/>
        <v>1.7925247902364608E-2</v>
      </c>
      <c r="BY445" s="127">
        <f t="shared" si="607"/>
        <v>2.1083664626792335E-2</v>
      </c>
      <c r="BZ445" s="128">
        <f t="shared" si="607"/>
        <v>1.917001110067458E-2</v>
      </c>
      <c r="CA445" s="129">
        <f t="shared" si="607"/>
        <v>1.8641550726903235E-2</v>
      </c>
      <c r="CB445" s="126">
        <f t="shared" si="607"/>
        <v>7.4582338902147967E-3</v>
      </c>
      <c r="CC445" s="127">
        <f t="shared" si="607"/>
        <v>2.8761755485893416E-2</v>
      </c>
      <c r="CD445" s="128">
        <f t="shared" si="607"/>
        <v>8.8024940399779941E-3</v>
      </c>
      <c r="CE445" s="129">
        <f t="shared" si="607"/>
        <v>2.7002537151141717E-2</v>
      </c>
      <c r="CF445" s="126">
        <f t="shared" si="607"/>
        <v>1.4685792349726777E-2</v>
      </c>
      <c r="CG445" s="127">
        <f t="shared" si="607"/>
        <v>2.9273796092868596E-2</v>
      </c>
      <c r="CH445" s="128">
        <f t="shared" si="607"/>
        <v>2.4760701940973146E-2</v>
      </c>
      <c r="CI445" s="126">
        <f t="shared" si="607"/>
        <v>1.4154240447343895E-2</v>
      </c>
      <c r="CJ445" s="132">
        <f t="shared" si="607"/>
        <v>3.0297369994022712E-2</v>
      </c>
      <c r="CK445" s="133">
        <f t="shared" si="607"/>
        <v>1.5185393015927829E-2</v>
      </c>
    </row>
    <row r="446" spans="1:89" ht="14.25" thickTop="1" thickBot="1" x14ac:dyDescent="0.25">
      <c r="A446" s="134" t="s">
        <v>25</v>
      </c>
      <c r="B446" s="189">
        <v>6337</v>
      </c>
      <c r="C446" s="190">
        <v>588</v>
      </c>
      <c r="D446" s="191">
        <v>2269</v>
      </c>
      <c r="E446" s="192">
        <v>772</v>
      </c>
      <c r="F446" s="189">
        <v>847</v>
      </c>
      <c r="G446" s="193">
        <v>380</v>
      </c>
      <c r="H446" s="191">
        <v>1418</v>
      </c>
      <c r="I446" s="192">
        <v>1135</v>
      </c>
      <c r="J446" s="189">
        <v>268</v>
      </c>
      <c r="K446" s="193">
        <v>427</v>
      </c>
      <c r="L446" s="191">
        <v>353</v>
      </c>
      <c r="M446" s="189">
        <v>1211</v>
      </c>
      <c r="N446" s="194">
        <v>1162</v>
      </c>
      <c r="O446" s="195">
        <v>2164</v>
      </c>
      <c r="P446" s="189">
        <v>1100</v>
      </c>
      <c r="Q446" s="193">
        <v>1057</v>
      </c>
      <c r="R446" s="191">
        <v>1333</v>
      </c>
      <c r="S446" s="192">
        <v>1520</v>
      </c>
      <c r="T446" s="189">
        <v>277</v>
      </c>
      <c r="U446" s="193">
        <v>1162</v>
      </c>
      <c r="V446" s="191">
        <v>804</v>
      </c>
      <c r="W446" s="192">
        <v>2277</v>
      </c>
      <c r="X446" s="189">
        <v>1188</v>
      </c>
      <c r="Y446" s="193">
        <v>1315</v>
      </c>
      <c r="Z446" s="191">
        <v>3244</v>
      </c>
      <c r="AA446" s="189">
        <v>1951</v>
      </c>
      <c r="AB446" s="169">
        <f>B446+D446+F446+H446+J446+L446+N446+P446+R446+T446+V446+X446+Z446</f>
        <v>20600</v>
      </c>
      <c r="AC446" s="170">
        <f t="shared" si="605"/>
        <v>15959</v>
      </c>
      <c r="AE446" s="299" t="s">
        <v>26</v>
      </c>
      <c r="AF446" s="18">
        <f t="shared" ref="AF446:BG446" si="608">SUM(AF443:AF445)</f>
        <v>17297</v>
      </c>
      <c r="AG446" s="19">
        <f t="shared" si="608"/>
        <v>3613</v>
      </c>
      <c r="AH446" s="18">
        <f t="shared" si="608"/>
        <v>4732</v>
      </c>
      <c r="AI446" s="19">
        <f t="shared" si="608"/>
        <v>4285</v>
      </c>
      <c r="AJ446" s="18">
        <f t="shared" si="608"/>
        <v>2524</v>
      </c>
      <c r="AK446" s="19">
        <f t="shared" si="608"/>
        <v>1966</v>
      </c>
      <c r="AL446" s="18">
        <f t="shared" si="608"/>
        <v>4019</v>
      </c>
      <c r="AM446" s="19">
        <f t="shared" si="608"/>
        <v>5826</v>
      </c>
      <c r="AN446" s="18">
        <f t="shared" si="608"/>
        <v>1193</v>
      </c>
      <c r="AO446" s="19">
        <f t="shared" si="608"/>
        <v>3016</v>
      </c>
      <c r="AP446" s="18">
        <f t="shared" si="608"/>
        <v>1542</v>
      </c>
      <c r="AQ446" s="19">
        <f t="shared" si="608"/>
        <v>7613</v>
      </c>
      <c r="AR446" s="18">
        <f t="shared" si="608"/>
        <v>5258</v>
      </c>
      <c r="AS446" s="19">
        <f t="shared" si="608"/>
        <v>9340</v>
      </c>
      <c r="AT446" s="18">
        <f t="shared" si="608"/>
        <v>4143</v>
      </c>
      <c r="AU446" s="19">
        <f t="shared" si="608"/>
        <v>4700</v>
      </c>
      <c r="AV446" s="18">
        <f t="shared" si="608"/>
        <v>5663</v>
      </c>
      <c r="AW446" s="19">
        <f t="shared" si="608"/>
        <v>4418</v>
      </c>
      <c r="AX446" s="18">
        <f t="shared" si="608"/>
        <v>1098</v>
      </c>
      <c r="AY446" s="19">
        <f t="shared" si="608"/>
        <v>4629</v>
      </c>
      <c r="AZ446" s="18">
        <f t="shared" si="608"/>
        <v>3023</v>
      </c>
      <c r="BA446" s="19">
        <f t="shared" si="608"/>
        <v>8152</v>
      </c>
      <c r="BB446" s="18">
        <f t="shared" si="608"/>
        <v>4259</v>
      </c>
      <c r="BC446" s="19">
        <f t="shared" si="608"/>
        <v>4979</v>
      </c>
      <c r="BD446" s="18">
        <f t="shared" si="608"/>
        <v>14184</v>
      </c>
      <c r="BE446" s="19">
        <f t="shared" si="608"/>
        <v>7712</v>
      </c>
      <c r="BF446" s="171">
        <f t="shared" si="608"/>
        <v>68935</v>
      </c>
      <c r="BG446" s="172">
        <f t="shared" si="608"/>
        <v>70249</v>
      </c>
      <c r="BI446" s="134" t="s">
        <v>25</v>
      </c>
      <c r="BJ446" s="126">
        <f t="shared" ref="BJ446:CK446" si="609">B446/B467</f>
        <v>0.10109115272947708</v>
      </c>
      <c r="BK446" s="127">
        <f t="shared" si="609"/>
        <v>1.5345268542199489E-2</v>
      </c>
      <c r="BL446" s="128">
        <f t="shared" si="609"/>
        <v>8.8677844217766838E-2</v>
      </c>
      <c r="BM446" s="129">
        <f t="shared" si="609"/>
        <v>3.4784175903397316E-2</v>
      </c>
      <c r="BN446" s="126">
        <f t="shared" si="609"/>
        <v>6.4686115778219033E-2</v>
      </c>
      <c r="BO446" s="127">
        <f t="shared" si="609"/>
        <v>4.383435228976814E-2</v>
      </c>
      <c r="BP446" s="128">
        <f t="shared" si="609"/>
        <v>4.5383261321811488E-2</v>
      </c>
      <c r="BQ446" s="129">
        <f t="shared" si="609"/>
        <v>2.5460418582740754E-2</v>
      </c>
      <c r="BR446" s="126">
        <f t="shared" si="609"/>
        <v>3.6848618176818372E-2</v>
      </c>
      <c r="BS446" s="127">
        <f t="shared" si="609"/>
        <v>4.8688711516533638E-2</v>
      </c>
      <c r="BT446" s="128">
        <f t="shared" si="609"/>
        <v>2.5802207440976537E-2</v>
      </c>
      <c r="BU446" s="126">
        <f t="shared" si="609"/>
        <v>4.9673899667746831E-2</v>
      </c>
      <c r="BV446" s="130">
        <f t="shared" si="609"/>
        <v>4.0357031222866671E-2</v>
      </c>
      <c r="BW446" s="131">
        <f t="shared" si="609"/>
        <v>5.6342428660695686E-2</v>
      </c>
      <c r="BX446" s="126">
        <f t="shared" si="609"/>
        <v>5.9932439795140027E-2</v>
      </c>
      <c r="BY446" s="127">
        <f t="shared" si="609"/>
        <v>4.7214901505337921E-2</v>
      </c>
      <c r="BZ446" s="128">
        <f t="shared" si="609"/>
        <v>5.6912304670822304E-2</v>
      </c>
      <c r="CA446" s="129">
        <f t="shared" si="609"/>
        <v>5.9402845083632951E-2</v>
      </c>
      <c r="CB446" s="126">
        <f t="shared" si="609"/>
        <v>2.754574383452665E-2</v>
      </c>
      <c r="CC446" s="127">
        <f t="shared" si="609"/>
        <v>9.1065830721003133E-2</v>
      </c>
      <c r="CD446" s="128">
        <f t="shared" si="609"/>
        <v>2.9488355033926279E-2</v>
      </c>
      <c r="CE446" s="129">
        <f t="shared" si="609"/>
        <v>6.8774918448713307E-2</v>
      </c>
      <c r="CF446" s="126">
        <f t="shared" si="609"/>
        <v>4.5081967213114756E-2</v>
      </c>
      <c r="CG446" s="127">
        <f t="shared" si="609"/>
        <v>7.8083249213229622E-2</v>
      </c>
      <c r="CH446" s="128">
        <f t="shared" si="609"/>
        <v>5.390853496410529E-2</v>
      </c>
      <c r="CI446" s="126">
        <f t="shared" si="609"/>
        <v>3.7880552966759864E-2</v>
      </c>
      <c r="CJ446" s="132">
        <f t="shared" si="609"/>
        <v>5.919812405168054E-2</v>
      </c>
      <c r="CK446" s="133">
        <f t="shared" si="609"/>
        <v>4.5924519071668037E-2</v>
      </c>
    </row>
    <row r="447" spans="1:89" ht="13.5" thickTop="1" x14ac:dyDescent="0.2">
      <c r="A447" s="143" t="s">
        <v>20</v>
      </c>
      <c r="B447" s="196">
        <v>6261</v>
      </c>
      <c r="C447" s="197">
        <v>1129</v>
      </c>
      <c r="D447" s="198">
        <v>1700</v>
      </c>
      <c r="E447" s="199">
        <v>1472</v>
      </c>
      <c r="F447" s="196">
        <v>964</v>
      </c>
      <c r="G447" s="200">
        <v>606</v>
      </c>
      <c r="H447" s="198">
        <v>1344</v>
      </c>
      <c r="I447" s="199">
        <v>1574</v>
      </c>
      <c r="J447" s="196">
        <v>427</v>
      </c>
      <c r="K447" s="200">
        <v>930</v>
      </c>
      <c r="L447" s="198">
        <v>507</v>
      </c>
      <c r="M447" s="196">
        <v>2044</v>
      </c>
      <c r="N447" s="201">
        <v>1948</v>
      </c>
      <c r="O447" s="202">
        <v>2661</v>
      </c>
      <c r="P447" s="196">
        <v>1665</v>
      </c>
      <c r="Q447" s="200">
        <v>1551</v>
      </c>
      <c r="R447" s="198">
        <v>1992</v>
      </c>
      <c r="S447" s="199">
        <v>1641</v>
      </c>
      <c r="T447" s="196">
        <v>396</v>
      </c>
      <c r="U447" s="200">
        <v>1754</v>
      </c>
      <c r="V447" s="198">
        <v>1115</v>
      </c>
      <c r="W447" s="199">
        <v>2422</v>
      </c>
      <c r="X447" s="196">
        <v>1547</v>
      </c>
      <c r="Y447" s="200">
        <v>1764</v>
      </c>
      <c r="Z447" s="198">
        <v>5027</v>
      </c>
      <c r="AA447" s="196">
        <v>2623</v>
      </c>
      <c r="AB447" s="169">
        <f t="shared" ref="AB447:AB463" si="610">B447+D447+F447+H447+J447+L447+N447+P447+R447+T447+V447+X447+Z447</f>
        <v>24893</v>
      </c>
      <c r="AC447" s="170">
        <f t="shared" si="605"/>
        <v>22171</v>
      </c>
      <c r="BI447" s="143" t="s">
        <v>20</v>
      </c>
      <c r="BJ447" s="126">
        <f t="shared" ref="BJ447:CK447" si="611">B447/B467</f>
        <v>9.9878760807835879E-2</v>
      </c>
      <c r="BK447" s="127">
        <f t="shared" si="611"/>
        <v>2.9463959496842215E-2</v>
      </c>
      <c r="BL447" s="128">
        <f t="shared" si="611"/>
        <v>6.6439989056942983E-2</v>
      </c>
      <c r="BM447" s="129">
        <f t="shared" si="611"/>
        <v>6.6324231774353426E-2</v>
      </c>
      <c r="BN447" s="126">
        <f t="shared" si="611"/>
        <v>7.3621506033297687E-2</v>
      </c>
      <c r="BO447" s="127">
        <f t="shared" si="611"/>
        <v>6.990425654631445E-2</v>
      </c>
      <c r="BP447" s="128">
        <f t="shared" si="611"/>
        <v>4.3014882381180987E-2</v>
      </c>
      <c r="BQ447" s="129">
        <f t="shared" si="611"/>
        <v>3.5308104712981452E-2</v>
      </c>
      <c r="BR447" s="126">
        <f t="shared" si="611"/>
        <v>5.8710298363811357E-2</v>
      </c>
      <c r="BS447" s="127">
        <f t="shared" si="611"/>
        <v>0.10604332953249715</v>
      </c>
      <c r="BT447" s="128">
        <f t="shared" si="611"/>
        <v>3.7058694539872816E-2</v>
      </c>
      <c r="BU447" s="126">
        <f t="shared" si="611"/>
        <v>8.3842651462324128E-2</v>
      </c>
      <c r="BV447" s="130">
        <f t="shared" si="611"/>
        <v>6.7655332893411593E-2</v>
      </c>
      <c r="BW447" s="131">
        <f t="shared" si="611"/>
        <v>6.9282441158092067E-2</v>
      </c>
      <c r="BX447" s="126">
        <f t="shared" si="611"/>
        <v>9.0715920235371034E-2</v>
      </c>
      <c r="BY447" s="127">
        <f t="shared" si="611"/>
        <v>6.9281279313887528E-2</v>
      </c>
      <c r="BZ447" s="128">
        <f t="shared" si="611"/>
        <v>8.50482452395184E-2</v>
      </c>
      <c r="CA447" s="129">
        <f t="shared" si="611"/>
        <v>6.4131624198843204E-2</v>
      </c>
      <c r="CB447" s="126">
        <f t="shared" si="611"/>
        <v>3.9379474940334128E-2</v>
      </c>
      <c r="CC447" s="127">
        <f t="shared" si="611"/>
        <v>0.13746081504702196</v>
      </c>
      <c r="CD447" s="128">
        <f t="shared" si="611"/>
        <v>4.0894920227397762E-2</v>
      </c>
      <c r="CE447" s="129">
        <f t="shared" si="611"/>
        <v>7.3154524586202724E-2</v>
      </c>
      <c r="CF447" s="126">
        <f t="shared" si="611"/>
        <v>5.870522161505768E-2</v>
      </c>
      <c r="CG447" s="127">
        <f t="shared" si="611"/>
        <v>0.10474437384953388</v>
      </c>
      <c r="CH447" s="128">
        <f t="shared" si="611"/>
        <v>8.3538287689444296E-2</v>
      </c>
      <c r="CI447" s="126">
        <f t="shared" si="611"/>
        <v>5.0928083255669464E-2</v>
      </c>
      <c r="CJ447" s="132">
        <f t="shared" si="611"/>
        <v>7.1534898156237064E-2</v>
      </c>
      <c r="CK447" s="133">
        <f t="shared" si="611"/>
        <v>6.3800520855815029E-2</v>
      </c>
    </row>
    <row r="448" spans="1:89" ht="13.5" thickBot="1" x14ac:dyDescent="0.25">
      <c r="A448" s="134" t="s">
        <v>22</v>
      </c>
      <c r="B448" s="189">
        <v>6210</v>
      </c>
      <c r="C448" s="190">
        <v>1205</v>
      </c>
      <c r="D448" s="191">
        <v>1535</v>
      </c>
      <c r="E448" s="192">
        <v>1490</v>
      </c>
      <c r="F448" s="189">
        <v>765</v>
      </c>
      <c r="G448" s="193">
        <v>723</v>
      </c>
      <c r="H448" s="191">
        <v>1501</v>
      </c>
      <c r="I448" s="192">
        <v>2142</v>
      </c>
      <c r="J448" s="189">
        <v>388</v>
      </c>
      <c r="K448" s="193">
        <v>1055</v>
      </c>
      <c r="L448" s="191">
        <v>544</v>
      </c>
      <c r="M448" s="189">
        <v>2983</v>
      </c>
      <c r="N448" s="194">
        <v>1609</v>
      </c>
      <c r="O448" s="195">
        <v>3439</v>
      </c>
      <c r="P448" s="189">
        <v>1373</v>
      </c>
      <c r="Q448" s="193">
        <v>1666</v>
      </c>
      <c r="R448" s="191">
        <v>2000</v>
      </c>
      <c r="S448" s="192">
        <v>1470</v>
      </c>
      <c r="T448" s="189">
        <v>367</v>
      </c>
      <c r="U448" s="193">
        <v>1698</v>
      </c>
      <c r="V448" s="191">
        <v>980</v>
      </c>
      <c r="W448" s="192">
        <v>2878</v>
      </c>
      <c r="X448" s="189">
        <v>1399</v>
      </c>
      <c r="Y448" s="193">
        <v>1781</v>
      </c>
      <c r="Z448" s="191">
        <v>4797</v>
      </c>
      <c r="AA448" s="189">
        <v>2682</v>
      </c>
      <c r="AB448" s="169">
        <f t="shared" si="610"/>
        <v>23468</v>
      </c>
      <c r="AC448" s="170">
        <f t="shared" si="605"/>
        <v>25212</v>
      </c>
      <c r="AE448" s="242" t="s">
        <v>27</v>
      </c>
      <c r="BI448" s="134" t="s">
        <v>22</v>
      </c>
      <c r="BJ448" s="126">
        <f t="shared" ref="BJ448:CK448" si="612">B448/B467</f>
        <v>9.9065182018313505E-2</v>
      </c>
      <c r="BK448" s="127">
        <f t="shared" si="612"/>
        <v>3.1447361553316976E-2</v>
      </c>
      <c r="BL448" s="128">
        <f t="shared" si="612"/>
        <v>5.9991401883769099E-2</v>
      </c>
      <c r="BM448" s="129">
        <f t="shared" si="612"/>
        <v>6.7135261782463734E-2</v>
      </c>
      <c r="BN448" s="126">
        <f t="shared" si="612"/>
        <v>5.8423705513975868E-2</v>
      </c>
      <c r="BO448" s="127">
        <f t="shared" si="612"/>
        <v>8.3400622909216751E-2</v>
      </c>
      <c r="BP448" s="128">
        <f t="shared" si="612"/>
        <v>4.8039686349815973E-2</v>
      </c>
      <c r="BQ448" s="129">
        <f t="shared" si="612"/>
        <v>4.8049530047780342E-2</v>
      </c>
      <c r="BR448" s="126">
        <f t="shared" si="612"/>
        <v>5.3347999450020625E-2</v>
      </c>
      <c r="BS448" s="127">
        <f t="shared" si="612"/>
        <v>0.12029646522234892</v>
      </c>
      <c r="BT448" s="128">
        <f t="shared" si="612"/>
        <v>3.9763175206490753E-2</v>
      </c>
      <c r="BU448" s="126">
        <f t="shared" si="612"/>
        <v>0.12235940768694369</v>
      </c>
      <c r="BV448" s="130">
        <f t="shared" si="612"/>
        <v>5.5881637898100231E-2</v>
      </c>
      <c r="BW448" s="131">
        <f t="shared" si="612"/>
        <v>8.9538637783795047E-2</v>
      </c>
      <c r="BX448" s="126">
        <f t="shared" si="612"/>
        <v>7.4806581671570227E-2</v>
      </c>
      <c r="BY448" s="127">
        <f t="shared" si="612"/>
        <v>7.4418189127618703E-2</v>
      </c>
      <c r="BZ448" s="128">
        <f t="shared" si="612"/>
        <v>8.5389804457347798E-2</v>
      </c>
      <c r="CA448" s="129">
        <f t="shared" si="612"/>
        <v>5.7448804126934504E-2</v>
      </c>
      <c r="CB448" s="126">
        <f t="shared" si="612"/>
        <v>3.6495624502784409E-2</v>
      </c>
      <c r="CC448" s="127">
        <f t="shared" si="612"/>
        <v>0.13307210031347963</v>
      </c>
      <c r="CD448" s="128">
        <f t="shared" si="612"/>
        <v>3.5943517329910142E-2</v>
      </c>
      <c r="CE448" s="129">
        <f t="shared" si="612"/>
        <v>8.6927630784100526E-2</v>
      </c>
      <c r="CF448" s="126">
        <f t="shared" si="612"/>
        <v>5.308894960534305E-2</v>
      </c>
      <c r="CG448" s="127">
        <f t="shared" si="612"/>
        <v>0.10575381509411555</v>
      </c>
      <c r="CH448" s="128">
        <f t="shared" si="612"/>
        <v>7.9716165913320924E-2</v>
      </c>
      <c r="CI448" s="126">
        <f t="shared" si="612"/>
        <v>5.2073625349487417E-2</v>
      </c>
      <c r="CJ448" s="132">
        <f t="shared" si="612"/>
        <v>6.743988229343878E-2</v>
      </c>
      <c r="CK448" s="133">
        <f t="shared" si="612"/>
        <v>7.2551474079509654E-2</v>
      </c>
    </row>
    <row r="449" spans="1:89" ht="14.25" thickTop="1" thickBot="1" x14ac:dyDescent="0.25">
      <c r="A449" s="143" t="s">
        <v>24</v>
      </c>
      <c r="B449" s="196">
        <v>4826</v>
      </c>
      <c r="C449" s="197">
        <v>1279</v>
      </c>
      <c r="D449" s="198">
        <v>1497</v>
      </c>
      <c r="E449" s="199">
        <v>1323</v>
      </c>
      <c r="F449" s="196">
        <v>795</v>
      </c>
      <c r="G449" s="200">
        <v>637</v>
      </c>
      <c r="H449" s="198">
        <v>1174</v>
      </c>
      <c r="I449" s="199">
        <v>2110</v>
      </c>
      <c r="J449" s="196">
        <v>378</v>
      </c>
      <c r="K449" s="200">
        <v>1031</v>
      </c>
      <c r="L449" s="198">
        <v>491</v>
      </c>
      <c r="M449" s="196">
        <v>2586</v>
      </c>
      <c r="N449" s="201">
        <v>1701</v>
      </c>
      <c r="O449" s="202">
        <v>3240</v>
      </c>
      <c r="P449" s="196">
        <v>1105</v>
      </c>
      <c r="Q449" s="200">
        <v>1483</v>
      </c>
      <c r="R449" s="198">
        <v>1671</v>
      </c>
      <c r="S449" s="199">
        <v>1307</v>
      </c>
      <c r="T449" s="196">
        <v>335</v>
      </c>
      <c r="U449" s="200">
        <v>1177</v>
      </c>
      <c r="V449" s="198">
        <v>928</v>
      </c>
      <c r="W449" s="199">
        <v>2852</v>
      </c>
      <c r="X449" s="196">
        <v>1313</v>
      </c>
      <c r="Y449" s="200">
        <v>1434</v>
      </c>
      <c r="Z449" s="198">
        <v>4360</v>
      </c>
      <c r="AA449" s="196">
        <v>2407</v>
      </c>
      <c r="AB449" s="169">
        <f t="shared" si="610"/>
        <v>20574</v>
      </c>
      <c r="AC449" s="170">
        <f t="shared" si="605"/>
        <v>22866</v>
      </c>
      <c r="AE449" s="302" t="s">
        <v>2</v>
      </c>
      <c r="AF449" s="304" t="s">
        <v>3</v>
      </c>
      <c r="AG449" s="305"/>
      <c r="AH449" s="304" t="s">
        <v>4</v>
      </c>
      <c r="AI449" s="305"/>
      <c r="AJ449" s="304" t="s">
        <v>5</v>
      </c>
      <c r="AK449" s="305"/>
      <c r="AL449" s="304" t="s">
        <v>6</v>
      </c>
      <c r="AM449" s="305"/>
      <c r="AN449" s="304" t="s">
        <v>7</v>
      </c>
      <c r="AO449" s="305"/>
      <c r="AP449" s="304" t="s">
        <v>8</v>
      </c>
      <c r="AQ449" s="305"/>
      <c r="AR449" s="304" t="s">
        <v>9</v>
      </c>
      <c r="AS449" s="305"/>
      <c r="AT449" s="304" t="s">
        <v>10</v>
      </c>
      <c r="AU449" s="305"/>
      <c r="AV449" s="304" t="s">
        <v>11</v>
      </c>
      <c r="AW449" s="305"/>
      <c r="AX449" s="304" t="s">
        <v>12</v>
      </c>
      <c r="AY449" s="305"/>
      <c r="AZ449" s="304" t="s">
        <v>13</v>
      </c>
      <c r="BA449" s="305"/>
      <c r="BB449" s="304" t="s">
        <v>14</v>
      </c>
      <c r="BC449" s="305"/>
      <c r="BD449" s="307" t="s">
        <v>15</v>
      </c>
      <c r="BE449" s="308"/>
      <c r="BF449" s="309" t="s">
        <v>16</v>
      </c>
      <c r="BG449" s="310"/>
      <c r="BI449" s="143" t="s">
        <v>24</v>
      </c>
      <c r="BJ449" s="126">
        <f t="shared" ref="BJ449:CK449" si="613">B449/B467</f>
        <v>7.6986887024215939E-2</v>
      </c>
      <c r="BK449" s="127">
        <f t="shared" si="613"/>
        <v>3.3378568818831882E-2</v>
      </c>
      <c r="BL449" s="128">
        <f t="shared" si="613"/>
        <v>5.8506272716613905E-2</v>
      </c>
      <c r="BM449" s="129">
        <f t="shared" si="613"/>
        <v>5.9610705596107053E-2</v>
      </c>
      <c r="BN449" s="126">
        <f t="shared" si="613"/>
        <v>6.0714831220406294E-2</v>
      </c>
      <c r="BO449" s="127">
        <f t="shared" si="613"/>
        <v>7.3480216864690279E-2</v>
      </c>
      <c r="BP449" s="128">
        <f t="shared" si="613"/>
        <v>3.7574011841894704E-2</v>
      </c>
      <c r="BQ449" s="129">
        <f t="shared" si="613"/>
        <v>4.7331703268355056E-2</v>
      </c>
      <c r="BR449" s="126">
        <f t="shared" si="613"/>
        <v>5.19730510105871E-2</v>
      </c>
      <c r="BS449" s="127">
        <f t="shared" si="613"/>
        <v>0.11755986316989737</v>
      </c>
      <c r="BT449" s="128">
        <f t="shared" si="613"/>
        <v>3.5889189386740739E-2</v>
      </c>
      <c r="BU449" s="126">
        <f t="shared" si="613"/>
        <v>0.10607490052914394</v>
      </c>
      <c r="BV449" s="130">
        <f t="shared" si="613"/>
        <v>5.9076858958774701E-2</v>
      </c>
      <c r="BW449" s="131">
        <f t="shared" si="613"/>
        <v>8.4357425536346592E-2</v>
      </c>
      <c r="BX449" s="126">
        <f t="shared" si="613"/>
        <v>6.0204859976027023E-2</v>
      </c>
      <c r="BY449" s="127">
        <f t="shared" si="613"/>
        <v>6.6243802206637781E-2</v>
      </c>
      <c r="BZ449" s="128">
        <f t="shared" si="613"/>
        <v>7.1343181624114085E-2</v>
      </c>
      <c r="CA449" s="129">
        <f t="shared" si="613"/>
        <v>5.1078630608097544E-2</v>
      </c>
      <c r="CB449" s="126">
        <f t="shared" si="613"/>
        <v>3.3313444709626092E-2</v>
      </c>
      <c r="CC449" s="127">
        <f t="shared" si="613"/>
        <v>9.2241379310344832E-2</v>
      </c>
      <c r="CD449" s="128">
        <f t="shared" si="613"/>
        <v>3.4036310287914907E-2</v>
      </c>
      <c r="CE449" s="129">
        <f t="shared" si="613"/>
        <v>8.6142322097378279E-2</v>
      </c>
      <c r="CF449" s="126">
        <f t="shared" si="613"/>
        <v>4.982544019429265E-2</v>
      </c>
      <c r="CG449" s="127">
        <f t="shared" si="613"/>
        <v>8.5149337925301341E-2</v>
      </c>
      <c r="CH449" s="128">
        <f t="shared" si="613"/>
        <v>7.2454134538686515E-2</v>
      </c>
      <c r="CI449" s="126">
        <f t="shared" si="613"/>
        <v>4.6734234234234236E-2</v>
      </c>
      <c r="CJ449" s="132">
        <f t="shared" si="613"/>
        <v>5.9123407972780359E-2</v>
      </c>
      <c r="CK449" s="133">
        <f t="shared" si="613"/>
        <v>6.5800492079250664E-2</v>
      </c>
    </row>
    <row r="450" spans="1:89" ht="15" thickTop="1" thickBot="1" x14ac:dyDescent="0.3">
      <c r="A450" s="134" t="s">
        <v>28</v>
      </c>
      <c r="B450" s="189">
        <v>4477</v>
      </c>
      <c r="C450" s="190">
        <v>1318</v>
      </c>
      <c r="D450" s="191">
        <v>1773</v>
      </c>
      <c r="E450" s="192">
        <v>941</v>
      </c>
      <c r="F450" s="189">
        <v>795</v>
      </c>
      <c r="G450" s="193">
        <v>490</v>
      </c>
      <c r="H450" s="191">
        <v>2124</v>
      </c>
      <c r="I450" s="192">
        <v>1878</v>
      </c>
      <c r="J450" s="189">
        <v>392</v>
      </c>
      <c r="K450" s="193">
        <v>921</v>
      </c>
      <c r="L450" s="191">
        <v>534</v>
      </c>
      <c r="M450" s="189">
        <v>2036</v>
      </c>
      <c r="N450" s="194">
        <v>1459</v>
      </c>
      <c r="O450" s="195">
        <v>2659</v>
      </c>
      <c r="P450" s="189">
        <v>878</v>
      </c>
      <c r="Q450" s="193">
        <v>1467</v>
      </c>
      <c r="R450" s="191">
        <v>1438</v>
      </c>
      <c r="S450" s="192">
        <v>1615</v>
      </c>
      <c r="T450" s="189">
        <v>402</v>
      </c>
      <c r="U450" s="193">
        <v>831</v>
      </c>
      <c r="V450" s="191">
        <v>910</v>
      </c>
      <c r="W450" s="192">
        <v>2419</v>
      </c>
      <c r="X450" s="189">
        <v>1072</v>
      </c>
      <c r="Y450" s="193">
        <v>1065</v>
      </c>
      <c r="Z450" s="191">
        <v>3444</v>
      </c>
      <c r="AA450" s="189">
        <v>2543</v>
      </c>
      <c r="AB450" s="169">
        <f t="shared" si="610"/>
        <v>19698</v>
      </c>
      <c r="AC450" s="170">
        <f t="shared" si="605"/>
        <v>20183</v>
      </c>
      <c r="AE450" s="303"/>
      <c r="AF450" s="113" t="s">
        <v>17</v>
      </c>
      <c r="AG450" s="114" t="s">
        <v>18</v>
      </c>
      <c r="AH450" s="115" t="s">
        <v>17</v>
      </c>
      <c r="AI450" s="116" t="s">
        <v>18</v>
      </c>
      <c r="AJ450" s="113" t="s">
        <v>17</v>
      </c>
      <c r="AK450" s="114" t="s">
        <v>18</v>
      </c>
      <c r="AL450" s="115" t="s">
        <v>17</v>
      </c>
      <c r="AM450" s="116" t="s">
        <v>18</v>
      </c>
      <c r="AN450" s="113" t="s">
        <v>17</v>
      </c>
      <c r="AO450" s="114" t="s">
        <v>18</v>
      </c>
      <c r="AP450" s="115" t="s">
        <v>17</v>
      </c>
      <c r="AQ450" s="113" t="s">
        <v>18</v>
      </c>
      <c r="AR450" s="117" t="s">
        <v>17</v>
      </c>
      <c r="AS450" s="118" t="s">
        <v>18</v>
      </c>
      <c r="AT450" s="113" t="s">
        <v>17</v>
      </c>
      <c r="AU450" s="114" t="s">
        <v>18</v>
      </c>
      <c r="AV450" s="115" t="s">
        <v>17</v>
      </c>
      <c r="AW450" s="116" t="s">
        <v>18</v>
      </c>
      <c r="AX450" s="113" t="s">
        <v>17</v>
      </c>
      <c r="AY450" s="114" t="s">
        <v>18</v>
      </c>
      <c r="AZ450" s="115" t="s">
        <v>17</v>
      </c>
      <c r="BA450" s="116" t="s">
        <v>18</v>
      </c>
      <c r="BB450" s="113" t="s">
        <v>17</v>
      </c>
      <c r="BC450" s="114" t="s">
        <v>18</v>
      </c>
      <c r="BD450" s="26" t="s">
        <v>17</v>
      </c>
      <c r="BE450" s="119" t="s">
        <v>18</v>
      </c>
      <c r="BF450" s="173" t="s">
        <v>17</v>
      </c>
      <c r="BG450" s="174" t="s">
        <v>18</v>
      </c>
      <c r="BI450" s="134" t="s">
        <v>28</v>
      </c>
      <c r="BJ450" s="126">
        <f t="shared" ref="BJ450:CK450" si="614">B450/B467</f>
        <v>7.1419455699837278E-2</v>
      </c>
      <c r="BK450" s="127">
        <f t="shared" si="614"/>
        <v>3.4396367242549193E-2</v>
      </c>
      <c r="BL450" s="128">
        <f t="shared" si="614"/>
        <v>6.9293000351741116E-2</v>
      </c>
      <c r="BM450" s="129">
        <f t="shared" si="614"/>
        <v>4.239884653509958E-2</v>
      </c>
      <c r="BN450" s="126">
        <f t="shared" si="614"/>
        <v>6.0714831220406294E-2</v>
      </c>
      <c r="BO450" s="127">
        <f t="shared" si="614"/>
        <v>5.6523243742069441E-2</v>
      </c>
      <c r="BP450" s="128">
        <f t="shared" si="614"/>
        <v>6.797887662025924E-2</v>
      </c>
      <c r="BQ450" s="129">
        <f t="shared" si="614"/>
        <v>4.21274591175217E-2</v>
      </c>
      <c r="BR450" s="126">
        <f t="shared" si="614"/>
        <v>5.389797882579403E-2</v>
      </c>
      <c r="BS450" s="127">
        <f t="shared" si="614"/>
        <v>0.10501710376282782</v>
      </c>
      <c r="BT450" s="128">
        <f t="shared" si="614"/>
        <v>3.9032234485783204E-2</v>
      </c>
      <c r="BU450" s="126">
        <f t="shared" si="614"/>
        <v>8.3514500184585089E-2</v>
      </c>
      <c r="BV450" s="130">
        <f t="shared" si="614"/>
        <v>5.0672038342652728E-2</v>
      </c>
      <c r="BW450" s="131">
        <f t="shared" si="614"/>
        <v>6.9230368673193085E-2</v>
      </c>
      <c r="BX450" s="126">
        <f t="shared" si="614"/>
        <v>4.7836983763757217E-2</v>
      </c>
      <c r="BY450" s="127">
        <f t="shared" si="614"/>
        <v>6.5529101710814316E-2</v>
      </c>
      <c r="BZ450" s="128">
        <f t="shared" si="614"/>
        <v>6.1395269404833065E-2</v>
      </c>
      <c r="CA450" s="129">
        <f t="shared" si="614"/>
        <v>6.3115522901360008E-2</v>
      </c>
      <c r="CB450" s="126">
        <f t="shared" si="614"/>
        <v>3.997613365155131E-2</v>
      </c>
      <c r="CC450" s="127">
        <f t="shared" si="614"/>
        <v>6.5125391849529785E-2</v>
      </c>
      <c r="CD450" s="128">
        <f t="shared" si="614"/>
        <v>3.3376123234916559E-2</v>
      </c>
      <c r="CE450" s="129">
        <f t="shared" si="614"/>
        <v>7.3063912045427087E-2</v>
      </c>
      <c r="CF450" s="126">
        <f t="shared" si="614"/>
        <v>4.0680024286581663E-2</v>
      </c>
      <c r="CG450" s="127">
        <f t="shared" si="614"/>
        <v>6.323852502820497E-2</v>
      </c>
      <c r="CH450" s="128">
        <f t="shared" si="614"/>
        <v>5.723211911725605E-2</v>
      </c>
      <c r="CI450" s="126">
        <f t="shared" si="614"/>
        <v>4.9374805840323083E-2</v>
      </c>
      <c r="CJ450" s="132">
        <f t="shared" si="614"/>
        <v>5.660605085291278E-2</v>
      </c>
      <c r="CK450" s="133">
        <f t="shared" si="614"/>
        <v>5.8079739859858134E-2</v>
      </c>
    </row>
    <row r="451" spans="1:89" ht="13.5" thickTop="1" x14ac:dyDescent="0.2">
      <c r="A451" s="143" t="s">
        <v>29</v>
      </c>
      <c r="B451" s="203">
        <v>3901</v>
      </c>
      <c r="C451" s="197">
        <v>1378</v>
      </c>
      <c r="D451" s="198">
        <v>1653</v>
      </c>
      <c r="E451" s="199">
        <v>884</v>
      </c>
      <c r="F451" s="196">
        <v>830</v>
      </c>
      <c r="G451" s="200">
        <v>460</v>
      </c>
      <c r="H451" s="198">
        <v>2025</v>
      </c>
      <c r="I451" s="199">
        <v>2294</v>
      </c>
      <c r="J451" s="196">
        <v>410</v>
      </c>
      <c r="K451" s="200">
        <v>711</v>
      </c>
      <c r="L451" s="198">
        <v>516</v>
      </c>
      <c r="M451" s="196">
        <v>1677</v>
      </c>
      <c r="N451" s="201">
        <v>1545</v>
      </c>
      <c r="O451" s="204">
        <v>2506</v>
      </c>
      <c r="P451" s="196">
        <v>866</v>
      </c>
      <c r="Q451" s="200">
        <v>1158</v>
      </c>
      <c r="R451" s="198">
        <v>1375</v>
      </c>
      <c r="S451" s="199">
        <v>1310</v>
      </c>
      <c r="T451" s="196">
        <v>448</v>
      </c>
      <c r="U451" s="200">
        <v>785</v>
      </c>
      <c r="V451" s="198">
        <v>879</v>
      </c>
      <c r="W451" s="205">
        <v>2333</v>
      </c>
      <c r="X451" s="196">
        <v>1042</v>
      </c>
      <c r="Y451" s="200">
        <v>991</v>
      </c>
      <c r="Z451" s="198">
        <v>3113</v>
      </c>
      <c r="AA451" s="196">
        <v>2745</v>
      </c>
      <c r="AB451" s="169">
        <f t="shared" si="610"/>
        <v>18603</v>
      </c>
      <c r="AC451" s="170">
        <f t="shared" si="605"/>
        <v>19232</v>
      </c>
      <c r="AE451" s="249" t="str">
        <f>$AE$17</f>
        <v>17:00 - 17:59</v>
      </c>
      <c r="AF451" s="123">
        <f t="shared" ref="AF451:AO453" si="615">SUMIF($A$9:$A$32,$AE451,B$443:B$466)</f>
        <v>2690</v>
      </c>
      <c r="AG451" s="186">
        <f t="shared" si="615"/>
        <v>4573</v>
      </c>
      <c r="AH451" s="124">
        <f t="shared" si="615"/>
        <v>1990</v>
      </c>
      <c r="AI451" s="177">
        <f t="shared" si="615"/>
        <v>2199</v>
      </c>
      <c r="AJ451" s="123">
        <f t="shared" si="615"/>
        <v>1222</v>
      </c>
      <c r="AK451" s="125">
        <f t="shared" si="615"/>
        <v>695</v>
      </c>
      <c r="AL451" s="124">
        <f t="shared" si="615"/>
        <v>2439</v>
      </c>
      <c r="AM451" s="177">
        <f t="shared" si="615"/>
        <v>4416</v>
      </c>
      <c r="AN451" s="123">
        <f t="shared" si="615"/>
        <v>909</v>
      </c>
      <c r="AO451" s="125">
        <f t="shared" si="615"/>
        <v>384</v>
      </c>
      <c r="AP451" s="124">
        <f t="shared" ref="AP451:AY453" si="616">SUMIF($A$9:$A$32,$AE451,L$443:L$466)</f>
        <v>1707</v>
      </c>
      <c r="AQ451" s="123">
        <f t="shared" si="616"/>
        <v>1179</v>
      </c>
      <c r="AR451" s="176">
        <f t="shared" si="616"/>
        <v>2409</v>
      </c>
      <c r="AS451" s="178">
        <f t="shared" si="616"/>
        <v>2207</v>
      </c>
      <c r="AT451" s="123">
        <f t="shared" si="616"/>
        <v>1390</v>
      </c>
      <c r="AU451" s="125">
        <f t="shared" si="616"/>
        <v>1319</v>
      </c>
      <c r="AV451" s="124">
        <f t="shared" si="616"/>
        <v>1386</v>
      </c>
      <c r="AW451" s="177">
        <f t="shared" si="616"/>
        <v>1915</v>
      </c>
      <c r="AX451" s="123">
        <f t="shared" si="616"/>
        <v>959</v>
      </c>
      <c r="AY451" s="125">
        <f t="shared" si="616"/>
        <v>426</v>
      </c>
      <c r="AZ451" s="124">
        <f t="shared" ref="AZ451:BE453" si="617">SUMIF($A$9:$A$32,$AE451,V$443:V$466)</f>
        <v>2166</v>
      </c>
      <c r="BA451" s="177">
        <f t="shared" si="617"/>
        <v>1680</v>
      </c>
      <c r="BB451" s="123">
        <f t="shared" si="617"/>
        <v>2778</v>
      </c>
      <c r="BC451" s="125">
        <f t="shared" si="617"/>
        <v>721</v>
      </c>
      <c r="BD451" s="183">
        <f t="shared" si="617"/>
        <v>4182</v>
      </c>
      <c r="BE451" s="184">
        <f t="shared" si="617"/>
        <v>3904</v>
      </c>
      <c r="BF451" s="167">
        <f>AF451+AH451+AJ451+AL451+AN451+AP451+AR451+AT451+AV451+AX451+AZ451+BB451+BD451</f>
        <v>26227</v>
      </c>
      <c r="BG451" s="168">
        <f>AG451+AI451+AK451+AM451+AO451+AQ451+AS451+AU451+AW451+AY451+BA451+BC451+BE451</f>
        <v>25618</v>
      </c>
      <c r="BI451" s="143" t="s">
        <v>29</v>
      </c>
      <c r="BJ451" s="126">
        <f t="shared" ref="BJ451:CK451" si="618">B451/B467</f>
        <v>6.2230801135819802E-2</v>
      </c>
      <c r="BK451" s="127">
        <f t="shared" si="618"/>
        <v>3.5962210971345061E-2</v>
      </c>
      <c r="BL451" s="128">
        <f t="shared" si="618"/>
        <v>6.4603118771251022E-2</v>
      </c>
      <c r="BM451" s="129">
        <f t="shared" si="618"/>
        <v>3.9830584842750295E-2</v>
      </c>
      <c r="BN451" s="126">
        <f t="shared" si="618"/>
        <v>6.338781121124179E-2</v>
      </c>
      <c r="BO451" s="127">
        <f t="shared" si="618"/>
        <v>5.3062636982350905E-2</v>
      </c>
      <c r="BP451" s="128">
        <f t="shared" si="618"/>
        <v>6.4810369659145467E-2</v>
      </c>
      <c r="BQ451" s="129">
        <f t="shared" si="618"/>
        <v>5.1459207250050473E-2</v>
      </c>
      <c r="BR451" s="126">
        <f t="shared" si="618"/>
        <v>5.6372886016774371E-2</v>
      </c>
      <c r="BS451" s="127">
        <f t="shared" si="618"/>
        <v>8.1071835803876849E-2</v>
      </c>
      <c r="BT451" s="128">
        <f t="shared" si="618"/>
        <v>3.771654118850961E-2</v>
      </c>
      <c r="BU451" s="126">
        <f t="shared" si="618"/>
        <v>6.8788711596045771E-2</v>
      </c>
      <c r="BV451" s="130">
        <f t="shared" si="618"/>
        <v>5.3658875421109295E-2</v>
      </c>
      <c r="BW451" s="131">
        <f t="shared" si="618"/>
        <v>6.5246823578421168E-2</v>
      </c>
      <c r="BX451" s="126">
        <f t="shared" si="618"/>
        <v>4.7183175329628416E-2</v>
      </c>
      <c r="BY451" s="127">
        <f t="shared" si="618"/>
        <v>5.172644838522357E-2</v>
      </c>
      <c r="BZ451" s="128">
        <f t="shared" si="618"/>
        <v>5.8705490564426609E-2</v>
      </c>
      <c r="CA451" s="129">
        <f t="shared" si="618"/>
        <v>5.1195873065499456E-2</v>
      </c>
      <c r="CB451" s="126">
        <f t="shared" si="618"/>
        <v>4.455051710421639E-2</v>
      </c>
      <c r="CC451" s="127">
        <f t="shared" si="618"/>
        <v>6.1520376175548591E-2</v>
      </c>
      <c r="CD451" s="128">
        <f t="shared" si="618"/>
        <v>3.2239134421419402E-2</v>
      </c>
      <c r="CE451" s="129">
        <f t="shared" si="618"/>
        <v>7.0466352543191974E-2</v>
      </c>
      <c r="CF451" s="126">
        <f t="shared" si="618"/>
        <v>3.9541590771098971E-2</v>
      </c>
      <c r="CG451" s="127">
        <f t="shared" si="618"/>
        <v>5.884448666943768E-2</v>
      </c>
      <c r="CH451" s="128">
        <f t="shared" si="618"/>
        <v>5.1731587343791546E-2</v>
      </c>
      <c r="CI451" s="126">
        <f t="shared" si="618"/>
        <v>5.3296831314072694E-2</v>
      </c>
      <c r="CJ451" s="132">
        <f t="shared" si="618"/>
        <v>5.3459354453078305E-2</v>
      </c>
      <c r="CK451" s="133">
        <f t="shared" si="618"/>
        <v>5.5343088588653402E-2</v>
      </c>
    </row>
    <row r="452" spans="1:89" x14ac:dyDescent="0.2">
      <c r="A452" s="134" t="s">
        <v>31</v>
      </c>
      <c r="B452" s="206">
        <v>3773</v>
      </c>
      <c r="C452" s="190">
        <v>1484</v>
      </c>
      <c r="D452" s="191">
        <v>1449</v>
      </c>
      <c r="E452" s="192">
        <v>962</v>
      </c>
      <c r="F452" s="189">
        <v>765</v>
      </c>
      <c r="G452" s="193">
        <v>495</v>
      </c>
      <c r="H452" s="191">
        <v>2098</v>
      </c>
      <c r="I452" s="192">
        <v>1991</v>
      </c>
      <c r="J452" s="189">
        <v>390</v>
      </c>
      <c r="K452" s="190">
        <v>530</v>
      </c>
      <c r="L452" s="191">
        <v>602</v>
      </c>
      <c r="M452" s="189">
        <v>1606</v>
      </c>
      <c r="N452" s="194">
        <v>1562</v>
      </c>
      <c r="O452" s="207">
        <v>2240</v>
      </c>
      <c r="P452" s="189">
        <v>891</v>
      </c>
      <c r="Q452" s="190">
        <v>1051</v>
      </c>
      <c r="R452" s="191">
        <v>1359</v>
      </c>
      <c r="S452" s="192">
        <v>1236</v>
      </c>
      <c r="T452" s="198">
        <v>446</v>
      </c>
      <c r="U452" s="189">
        <v>684</v>
      </c>
      <c r="V452" s="191">
        <v>1131</v>
      </c>
      <c r="W452" s="208">
        <v>2140</v>
      </c>
      <c r="X452" s="189">
        <v>1105</v>
      </c>
      <c r="Y452" s="193">
        <v>864</v>
      </c>
      <c r="Z452" s="191">
        <v>3177</v>
      </c>
      <c r="AA452" s="189">
        <v>3070</v>
      </c>
      <c r="AB452" s="169">
        <f t="shared" si="610"/>
        <v>18748</v>
      </c>
      <c r="AC452" s="170">
        <f t="shared" si="605"/>
        <v>18353</v>
      </c>
      <c r="AE452" s="250" t="str">
        <f>$AE$18</f>
        <v>18:00 - 18:59</v>
      </c>
      <c r="AF452" s="123">
        <f t="shared" si="615"/>
        <v>2659</v>
      </c>
      <c r="AG452" s="190">
        <f t="shared" si="615"/>
        <v>3985</v>
      </c>
      <c r="AH452" s="191">
        <f t="shared" si="615"/>
        <v>1779</v>
      </c>
      <c r="AI452" s="192">
        <f t="shared" si="615"/>
        <v>1622</v>
      </c>
      <c r="AJ452" s="189">
        <f t="shared" si="615"/>
        <v>1013</v>
      </c>
      <c r="AK452" s="193">
        <f t="shared" si="615"/>
        <v>504</v>
      </c>
      <c r="AL452" s="191">
        <f t="shared" si="615"/>
        <v>2423</v>
      </c>
      <c r="AM452" s="192">
        <f t="shared" si="615"/>
        <v>3697</v>
      </c>
      <c r="AN452" s="189">
        <f t="shared" si="615"/>
        <v>694</v>
      </c>
      <c r="AO452" s="193">
        <f t="shared" si="615"/>
        <v>276</v>
      </c>
      <c r="AP452" s="191">
        <f t="shared" si="616"/>
        <v>1659</v>
      </c>
      <c r="AQ452" s="189">
        <f t="shared" si="616"/>
        <v>919</v>
      </c>
      <c r="AR452" s="194">
        <f t="shared" si="616"/>
        <v>2505</v>
      </c>
      <c r="AS452" s="195">
        <f t="shared" si="616"/>
        <v>2194</v>
      </c>
      <c r="AT452" s="189">
        <f t="shared" si="616"/>
        <v>1528</v>
      </c>
      <c r="AU452" s="193">
        <f t="shared" si="616"/>
        <v>1458</v>
      </c>
      <c r="AV452" s="191">
        <f t="shared" si="616"/>
        <v>1653</v>
      </c>
      <c r="AW452" s="192">
        <f t="shared" si="616"/>
        <v>1882</v>
      </c>
      <c r="AX452" s="189">
        <f t="shared" si="616"/>
        <v>1218</v>
      </c>
      <c r="AY452" s="193">
        <f t="shared" si="616"/>
        <v>441</v>
      </c>
      <c r="AZ452" s="191">
        <f t="shared" si="617"/>
        <v>2894</v>
      </c>
      <c r="BA452" s="192">
        <f t="shared" si="617"/>
        <v>1509</v>
      </c>
      <c r="BB452" s="189">
        <f t="shared" si="617"/>
        <v>3100</v>
      </c>
      <c r="BC452" s="193">
        <f t="shared" si="617"/>
        <v>883</v>
      </c>
      <c r="BD452" s="191">
        <f t="shared" si="617"/>
        <v>4573</v>
      </c>
      <c r="BE452" s="189">
        <f t="shared" si="617"/>
        <v>5417</v>
      </c>
      <c r="BF452" s="169">
        <f>SUM(AF452,AH452,AJ452,AL452,AN452,AP452,AR452,AT452,AV452,AX452,AZ452,BB452,BD452)</f>
        <v>27698</v>
      </c>
      <c r="BG452" s="170">
        <f>SUM(AG452,AI452,AK452,AM452,AO452,AQ452,AS452,AU452,AW452,AY452,BA452,BC452,BE452)</f>
        <v>24787</v>
      </c>
      <c r="BI452" s="134" t="s">
        <v>31</v>
      </c>
      <c r="BJ452" s="126">
        <f t="shared" ref="BJ452:CK452" si="619">B452/B467</f>
        <v>6.0188877899371468E-2</v>
      </c>
      <c r="BK452" s="127">
        <f t="shared" si="619"/>
        <v>3.872853489221776E-2</v>
      </c>
      <c r="BL452" s="128">
        <f t="shared" si="619"/>
        <v>5.6630320084417866E-2</v>
      </c>
      <c r="BM452" s="129">
        <f t="shared" si="619"/>
        <v>4.3345048211228261E-2</v>
      </c>
      <c r="BN452" s="126">
        <f t="shared" si="619"/>
        <v>5.8423705513975868E-2</v>
      </c>
      <c r="BO452" s="127">
        <f t="shared" si="619"/>
        <v>5.7100011535355863E-2</v>
      </c>
      <c r="BP452" s="128">
        <f t="shared" si="619"/>
        <v>6.7146743478956633E-2</v>
      </c>
      <c r="BQ452" s="129">
        <f t="shared" si="619"/>
        <v>4.4662284932367256E-2</v>
      </c>
      <c r="BR452" s="126">
        <f t="shared" si="619"/>
        <v>5.3622989137907327E-2</v>
      </c>
      <c r="BS452" s="127">
        <f t="shared" si="619"/>
        <v>6.0433295324971492E-2</v>
      </c>
      <c r="BT452" s="128">
        <f t="shared" si="619"/>
        <v>4.4002631386594548E-2</v>
      </c>
      <c r="BU452" s="126">
        <f t="shared" si="619"/>
        <v>6.5876369006111823E-2</v>
      </c>
      <c r="BV452" s="130">
        <f t="shared" si="619"/>
        <v>5.4249296704060014E-2</v>
      </c>
      <c r="BW452" s="131">
        <f t="shared" si="619"/>
        <v>5.8321183086856902E-2</v>
      </c>
      <c r="BX452" s="126">
        <f t="shared" si="619"/>
        <v>4.854527623406342E-2</v>
      </c>
      <c r="BY452" s="127">
        <f t="shared" si="619"/>
        <v>4.694688881940412E-2</v>
      </c>
      <c r="BZ452" s="128">
        <f t="shared" si="619"/>
        <v>5.8022372128767825E-2</v>
      </c>
      <c r="CA452" s="129">
        <f t="shared" si="619"/>
        <v>4.8303892449585745E-2</v>
      </c>
      <c r="CB452" s="126">
        <f t="shared" si="619"/>
        <v>4.4351630867143992E-2</v>
      </c>
      <c r="CC452" s="127">
        <f t="shared" si="619"/>
        <v>5.3605015673981189E-2</v>
      </c>
      <c r="CD452" s="128">
        <f t="shared" si="619"/>
        <v>4.1481753163396293E-2</v>
      </c>
      <c r="CE452" s="129">
        <f t="shared" si="619"/>
        <v>6.4636945753292249E-2</v>
      </c>
      <c r="CF452" s="126">
        <f t="shared" si="619"/>
        <v>4.1932301153612628E-2</v>
      </c>
      <c r="CG452" s="127">
        <f t="shared" si="619"/>
        <v>5.1303366783445166E-2</v>
      </c>
      <c r="CH452" s="128">
        <f t="shared" si="619"/>
        <v>5.279513427279979E-2</v>
      </c>
      <c r="CI452" s="126">
        <f t="shared" si="619"/>
        <v>5.9607020813917368E-2</v>
      </c>
      <c r="CJ452" s="132">
        <f t="shared" si="619"/>
        <v>5.3876040277713921E-2</v>
      </c>
      <c r="CK452" s="133">
        <f t="shared" si="619"/>
        <v>5.2813628580883731E-2</v>
      </c>
    </row>
    <row r="453" spans="1:89" ht="13.5" thickBot="1" x14ac:dyDescent="0.25">
      <c r="A453" s="143" t="s">
        <v>33</v>
      </c>
      <c r="B453" s="203">
        <v>3257</v>
      </c>
      <c r="C453" s="197">
        <v>1400</v>
      </c>
      <c r="D453" s="198">
        <v>1352</v>
      </c>
      <c r="E453" s="199">
        <v>1059</v>
      </c>
      <c r="F453" s="196">
        <v>659</v>
      </c>
      <c r="G453" s="200">
        <v>489</v>
      </c>
      <c r="H453" s="198">
        <v>2066</v>
      </c>
      <c r="I453" s="199">
        <v>2202</v>
      </c>
      <c r="J453" s="196">
        <v>382</v>
      </c>
      <c r="K453" s="197">
        <v>503</v>
      </c>
      <c r="L453" s="198">
        <v>652</v>
      </c>
      <c r="M453" s="196">
        <v>1608</v>
      </c>
      <c r="N453" s="201">
        <v>1481</v>
      </c>
      <c r="O453" s="204">
        <v>2385</v>
      </c>
      <c r="P453" s="196">
        <v>903</v>
      </c>
      <c r="Q453" s="197">
        <v>1327</v>
      </c>
      <c r="R453" s="198">
        <v>1323</v>
      </c>
      <c r="S453" s="199">
        <v>1377</v>
      </c>
      <c r="T453" s="196">
        <v>515</v>
      </c>
      <c r="U453" s="200">
        <v>594</v>
      </c>
      <c r="V453" s="198">
        <v>1202</v>
      </c>
      <c r="W453" s="205">
        <v>2098</v>
      </c>
      <c r="X453" s="196">
        <v>1087</v>
      </c>
      <c r="Y453" s="200">
        <v>830</v>
      </c>
      <c r="Z453" s="198">
        <v>3402</v>
      </c>
      <c r="AA453" s="196">
        <v>2800</v>
      </c>
      <c r="AB453" s="169">
        <f t="shared" si="610"/>
        <v>18281</v>
      </c>
      <c r="AC453" s="170">
        <f t="shared" si="605"/>
        <v>18672</v>
      </c>
      <c r="AE453" s="249" t="str">
        <f>$AE$19</f>
        <v>19:00 - 19:59</v>
      </c>
      <c r="AF453" s="123">
        <f t="shared" si="615"/>
        <v>2967</v>
      </c>
      <c r="AG453" s="197">
        <f t="shared" si="615"/>
        <v>5140</v>
      </c>
      <c r="AH453" s="198">
        <f t="shared" si="615"/>
        <v>1432</v>
      </c>
      <c r="AI453" s="199">
        <f t="shared" si="615"/>
        <v>2171</v>
      </c>
      <c r="AJ453" s="196">
        <f t="shared" si="615"/>
        <v>843</v>
      </c>
      <c r="AK453" s="200">
        <f t="shared" si="615"/>
        <v>660</v>
      </c>
      <c r="AL453" s="198">
        <f t="shared" si="615"/>
        <v>2204</v>
      </c>
      <c r="AM453" s="199">
        <f t="shared" si="615"/>
        <v>4768</v>
      </c>
      <c r="AN453" s="196">
        <f t="shared" si="615"/>
        <v>508</v>
      </c>
      <c r="AO453" s="200">
        <f t="shared" si="615"/>
        <v>242</v>
      </c>
      <c r="AP453" s="198">
        <f t="shared" si="616"/>
        <v>1645</v>
      </c>
      <c r="AQ453" s="196">
        <f t="shared" si="616"/>
        <v>1050</v>
      </c>
      <c r="AR453" s="201">
        <f t="shared" si="616"/>
        <v>2235</v>
      </c>
      <c r="AS453" s="202">
        <f t="shared" si="616"/>
        <v>2183</v>
      </c>
      <c r="AT453" s="196">
        <f t="shared" si="616"/>
        <v>1195</v>
      </c>
      <c r="AU453" s="200">
        <f t="shared" si="616"/>
        <v>1618</v>
      </c>
      <c r="AV453" s="198">
        <f t="shared" si="616"/>
        <v>1228</v>
      </c>
      <c r="AW453" s="199">
        <f t="shared" si="616"/>
        <v>1926</v>
      </c>
      <c r="AX453" s="196">
        <f t="shared" si="616"/>
        <v>861</v>
      </c>
      <c r="AY453" s="200">
        <f t="shared" si="616"/>
        <v>457</v>
      </c>
      <c r="AZ453" s="198">
        <f t="shared" si="617"/>
        <v>2816</v>
      </c>
      <c r="BA453" s="199">
        <f t="shared" si="617"/>
        <v>1590</v>
      </c>
      <c r="BB453" s="196">
        <f t="shared" si="617"/>
        <v>2304</v>
      </c>
      <c r="BC453" s="200">
        <f t="shared" si="617"/>
        <v>787</v>
      </c>
      <c r="BD453" s="198">
        <f t="shared" si="617"/>
        <v>3500</v>
      </c>
      <c r="BE453" s="196">
        <f t="shared" si="617"/>
        <v>3788</v>
      </c>
      <c r="BF453" s="169">
        <f>SUM(AF453,AH453,AJ453,AL453,AN453,AP453,AR453,AT453,AV453,AX453,AZ453,BB453,BD453)</f>
        <v>23738</v>
      </c>
      <c r="BG453" s="170">
        <f>SUM(AG453,AI453,AK453,AM453,AO453,AQ453,AS453,AU453,AW453,AY453,BA453,BC453,BE453)</f>
        <v>26380</v>
      </c>
      <c r="BI453" s="143" t="s">
        <v>33</v>
      </c>
      <c r="BJ453" s="126">
        <f t="shared" ref="BJ453:CK453" si="620">B453/B467</f>
        <v>5.1957374852439141E-2</v>
      </c>
      <c r="BK453" s="127">
        <f t="shared" si="620"/>
        <v>3.6536353671903547E-2</v>
      </c>
      <c r="BL453" s="128">
        <f t="shared" si="620"/>
        <v>5.2839332473521711E-2</v>
      </c>
      <c r="BM453" s="129">
        <f t="shared" si="620"/>
        <v>4.7715598810489319E-2</v>
      </c>
      <c r="BN453" s="126">
        <f t="shared" si="620"/>
        <v>5.0328394684588364E-2</v>
      </c>
      <c r="BO453" s="127">
        <f t="shared" si="620"/>
        <v>5.6407890183412156E-2</v>
      </c>
      <c r="BP453" s="128">
        <f t="shared" si="620"/>
        <v>6.6122579612738042E-2</v>
      </c>
      <c r="BQ453" s="129">
        <f t="shared" si="620"/>
        <v>4.9395455259202761E-2</v>
      </c>
      <c r="BR453" s="126">
        <f t="shared" si="620"/>
        <v>5.2523030386360511E-2</v>
      </c>
      <c r="BS453" s="127">
        <f t="shared" si="620"/>
        <v>5.7354618015963511E-2</v>
      </c>
      <c r="BT453" s="128">
        <f t="shared" si="620"/>
        <v>4.7657334990132298E-2</v>
      </c>
      <c r="BU453" s="126">
        <f t="shared" si="620"/>
        <v>6.5958406825546573E-2</v>
      </c>
      <c r="BV453" s="130">
        <f t="shared" si="620"/>
        <v>5.1436112944118359E-2</v>
      </c>
      <c r="BW453" s="131">
        <f t="shared" si="620"/>
        <v>6.2096438242032911E-2</v>
      </c>
      <c r="BX453" s="126">
        <f t="shared" si="620"/>
        <v>4.9199084668192221E-2</v>
      </c>
      <c r="BY453" s="127">
        <f t="shared" si="620"/>
        <v>5.9275472372358959E-2</v>
      </c>
      <c r="BZ453" s="128">
        <f t="shared" si="620"/>
        <v>5.6485355648535567E-2</v>
      </c>
      <c r="CA453" s="129">
        <f t="shared" si="620"/>
        <v>5.3814287947475378E-2</v>
      </c>
      <c r="CB453" s="126">
        <f t="shared" si="620"/>
        <v>5.1213206046141609E-2</v>
      </c>
      <c r="CC453" s="127">
        <f t="shared" si="620"/>
        <v>4.6551724137931037E-2</v>
      </c>
      <c r="CD453" s="128">
        <f t="shared" si="620"/>
        <v>4.4085824316889788E-2</v>
      </c>
      <c r="CE453" s="129">
        <f t="shared" si="620"/>
        <v>6.3368370182433242E-2</v>
      </c>
      <c r="CF453" s="126">
        <f t="shared" si="620"/>
        <v>4.124924104432301E-2</v>
      </c>
      <c r="CG453" s="127">
        <f t="shared" si="620"/>
        <v>4.9284484294281811E-2</v>
      </c>
      <c r="CH453" s="128">
        <f t="shared" si="620"/>
        <v>5.6534166445094389E-2</v>
      </c>
      <c r="CI453" s="126">
        <f t="shared" si="620"/>
        <v>5.4364709537123329E-2</v>
      </c>
      <c r="CJ453" s="132">
        <f t="shared" si="620"/>
        <v>5.2534024552853005E-2</v>
      </c>
      <c r="CK453" s="133">
        <f t="shared" si="620"/>
        <v>5.3731600984158502E-2</v>
      </c>
    </row>
    <row r="454" spans="1:89" ht="14.25" thickTop="1" thickBot="1" x14ac:dyDescent="0.25">
      <c r="A454" s="134" t="s">
        <v>35</v>
      </c>
      <c r="B454" s="206">
        <v>2818</v>
      </c>
      <c r="C454" s="190">
        <v>1607</v>
      </c>
      <c r="D454" s="191">
        <v>1314</v>
      </c>
      <c r="E454" s="192">
        <v>995</v>
      </c>
      <c r="F454" s="189">
        <v>710</v>
      </c>
      <c r="G454" s="193">
        <v>444</v>
      </c>
      <c r="H454" s="191">
        <v>2100</v>
      </c>
      <c r="I454" s="192">
        <v>2405</v>
      </c>
      <c r="J454" s="189">
        <v>395</v>
      </c>
      <c r="K454" s="190">
        <v>410</v>
      </c>
      <c r="L454" s="191">
        <v>760</v>
      </c>
      <c r="M454" s="189">
        <v>1116</v>
      </c>
      <c r="N454" s="194">
        <v>1689</v>
      </c>
      <c r="O454" s="207">
        <v>1908</v>
      </c>
      <c r="P454" s="189">
        <v>1031</v>
      </c>
      <c r="Q454" s="190">
        <v>1122</v>
      </c>
      <c r="R454" s="191">
        <v>1246</v>
      </c>
      <c r="S454" s="192">
        <v>1611</v>
      </c>
      <c r="T454" s="189">
        <v>681</v>
      </c>
      <c r="U454" s="193">
        <v>681</v>
      </c>
      <c r="V454" s="191">
        <v>1469</v>
      </c>
      <c r="W454" s="208">
        <v>2012</v>
      </c>
      <c r="X454" s="189">
        <v>1181</v>
      </c>
      <c r="Y454" s="193">
        <v>746</v>
      </c>
      <c r="Z454" s="191">
        <v>3276</v>
      </c>
      <c r="AA454" s="189">
        <v>2586</v>
      </c>
      <c r="AB454" s="169">
        <f t="shared" si="610"/>
        <v>18670</v>
      </c>
      <c r="AC454" s="170">
        <f t="shared" si="605"/>
        <v>17643</v>
      </c>
      <c r="AE454" s="299" t="s">
        <v>26</v>
      </c>
      <c r="AF454" s="18">
        <f t="shared" ref="AF454:BG454" si="621">SUM(AF451:AF453)</f>
        <v>8316</v>
      </c>
      <c r="AG454" s="19">
        <f t="shared" si="621"/>
        <v>13698</v>
      </c>
      <c r="AH454" s="18">
        <f t="shared" si="621"/>
        <v>5201</v>
      </c>
      <c r="AI454" s="19">
        <f t="shared" si="621"/>
        <v>5992</v>
      </c>
      <c r="AJ454" s="18">
        <f t="shared" si="621"/>
        <v>3078</v>
      </c>
      <c r="AK454" s="19">
        <f t="shared" si="621"/>
        <v>1859</v>
      </c>
      <c r="AL454" s="18">
        <f t="shared" si="621"/>
        <v>7066</v>
      </c>
      <c r="AM454" s="19">
        <f t="shared" si="621"/>
        <v>12881</v>
      </c>
      <c r="AN454" s="18">
        <f t="shared" si="621"/>
        <v>2111</v>
      </c>
      <c r="AO454" s="19">
        <f t="shared" si="621"/>
        <v>902</v>
      </c>
      <c r="AP454" s="18">
        <f t="shared" si="621"/>
        <v>5011</v>
      </c>
      <c r="AQ454" s="19">
        <f t="shared" si="621"/>
        <v>3148</v>
      </c>
      <c r="AR454" s="18">
        <f t="shared" si="621"/>
        <v>7149</v>
      </c>
      <c r="AS454" s="19">
        <f t="shared" si="621"/>
        <v>6584</v>
      </c>
      <c r="AT454" s="18">
        <f t="shared" si="621"/>
        <v>4113</v>
      </c>
      <c r="AU454" s="19">
        <f t="shared" si="621"/>
        <v>4395</v>
      </c>
      <c r="AV454" s="18">
        <f t="shared" si="621"/>
        <v>4267</v>
      </c>
      <c r="AW454" s="19">
        <f t="shared" si="621"/>
        <v>5723</v>
      </c>
      <c r="AX454" s="18">
        <f t="shared" si="621"/>
        <v>3038</v>
      </c>
      <c r="AY454" s="19">
        <f t="shared" si="621"/>
        <v>1324</v>
      </c>
      <c r="AZ454" s="18">
        <f t="shared" si="621"/>
        <v>7876</v>
      </c>
      <c r="BA454" s="19">
        <f t="shared" si="621"/>
        <v>4779</v>
      </c>
      <c r="BB454" s="18">
        <f t="shared" si="621"/>
        <v>8182</v>
      </c>
      <c r="BC454" s="19">
        <f t="shared" si="621"/>
        <v>2391</v>
      </c>
      <c r="BD454" s="18">
        <f t="shared" si="621"/>
        <v>12255</v>
      </c>
      <c r="BE454" s="19">
        <f t="shared" si="621"/>
        <v>13109</v>
      </c>
      <c r="BF454" s="171">
        <f t="shared" si="621"/>
        <v>77663</v>
      </c>
      <c r="BG454" s="172">
        <f t="shared" si="621"/>
        <v>76785</v>
      </c>
      <c r="BI454" s="134" t="s">
        <v>35</v>
      </c>
      <c r="BJ454" s="126">
        <f t="shared" ref="BJ454:CK454" si="622">B454/B467</f>
        <v>4.495421625243276E-2</v>
      </c>
      <c r="BK454" s="127">
        <f t="shared" si="622"/>
        <v>4.1938514536249284E-2</v>
      </c>
      <c r="BL454" s="128">
        <f t="shared" si="622"/>
        <v>5.1354203306366517E-2</v>
      </c>
      <c r="BM454" s="129">
        <f t="shared" si="622"/>
        <v>4.4831936559430477E-2</v>
      </c>
      <c r="BN454" s="126">
        <f t="shared" si="622"/>
        <v>5.4223308385520086E-2</v>
      </c>
      <c r="BO454" s="127">
        <f t="shared" si="622"/>
        <v>5.1216980043834355E-2</v>
      </c>
      <c r="BP454" s="128">
        <f t="shared" si="622"/>
        <v>6.721075372059529E-2</v>
      </c>
      <c r="BQ454" s="129">
        <f t="shared" si="622"/>
        <v>5.3949168891181946E-2</v>
      </c>
      <c r="BR454" s="126">
        <f t="shared" si="622"/>
        <v>5.4310463357624086E-2</v>
      </c>
      <c r="BS454" s="127">
        <f t="shared" si="622"/>
        <v>4.6750285062713795E-2</v>
      </c>
      <c r="BT454" s="128">
        <f t="shared" si="622"/>
        <v>5.5551494773773843E-2</v>
      </c>
      <c r="BU454" s="126">
        <f t="shared" si="622"/>
        <v>4.577710324459576E-2</v>
      </c>
      <c r="BV454" s="130">
        <f t="shared" si="622"/>
        <v>5.8660090994338901E-2</v>
      </c>
      <c r="BW454" s="131">
        <f t="shared" si="622"/>
        <v>4.9677150593626325E-2</v>
      </c>
      <c r="BX454" s="126">
        <f t="shared" si="622"/>
        <v>5.6173041298899419E-2</v>
      </c>
      <c r="BY454" s="127">
        <f t="shared" si="622"/>
        <v>5.0118372269620765E-2</v>
      </c>
      <c r="BZ454" s="128">
        <f t="shared" si="622"/>
        <v>5.3197848176927673E-2</v>
      </c>
      <c r="CA454" s="129">
        <f t="shared" si="622"/>
        <v>6.295919962482413E-2</v>
      </c>
      <c r="CB454" s="126">
        <f t="shared" si="622"/>
        <v>6.7720763723150362E-2</v>
      </c>
      <c r="CC454" s="127">
        <f t="shared" si="622"/>
        <v>5.3369905956112851E-2</v>
      </c>
      <c r="CD454" s="128">
        <f t="shared" si="622"/>
        <v>5.3878598936365305E-2</v>
      </c>
      <c r="CE454" s="129">
        <f t="shared" si="622"/>
        <v>6.0770810680198142E-2</v>
      </c>
      <c r="CF454" s="126">
        <f t="shared" si="622"/>
        <v>4.4816332726168792E-2</v>
      </c>
      <c r="CG454" s="127">
        <f t="shared" si="622"/>
        <v>4.4296656968113531E-2</v>
      </c>
      <c r="CH454" s="128">
        <f t="shared" si="622"/>
        <v>5.4440308428609412E-2</v>
      </c>
      <c r="CI454" s="126">
        <f t="shared" si="622"/>
        <v>5.0209692451071763E-2</v>
      </c>
      <c r="CJ454" s="132">
        <f t="shared" si="622"/>
        <v>5.365189204101338E-2</v>
      </c>
      <c r="CK454" s="133">
        <f t="shared" si="622"/>
        <v>5.0770492510899122E-2</v>
      </c>
    </row>
    <row r="455" spans="1:89" ht="13.5" thickTop="1" x14ac:dyDescent="0.2">
      <c r="A455" s="143" t="s">
        <v>36</v>
      </c>
      <c r="B455" s="203">
        <v>2278</v>
      </c>
      <c r="C455" s="197">
        <v>2266</v>
      </c>
      <c r="D455" s="198">
        <v>1254</v>
      </c>
      <c r="E455" s="199">
        <v>1152</v>
      </c>
      <c r="F455" s="196">
        <v>671</v>
      </c>
      <c r="G455" s="200">
        <v>513</v>
      </c>
      <c r="H455" s="198">
        <v>2073</v>
      </c>
      <c r="I455" s="199">
        <v>3207</v>
      </c>
      <c r="J455" s="196">
        <v>520</v>
      </c>
      <c r="K455" s="197">
        <v>416</v>
      </c>
      <c r="L455" s="198">
        <v>1016</v>
      </c>
      <c r="M455" s="196">
        <v>1042</v>
      </c>
      <c r="N455" s="201">
        <v>1822</v>
      </c>
      <c r="O455" s="204">
        <v>1755</v>
      </c>
      <c r="P455" s="196">
        <v>1076</v>
      </c>
      <c r="Q455" s="197">
        <v>1051</v>
      </c>
      <c r="R455" s="198">
        <v>1360</v>
      </c>
      <c r="S455" s="199">
        <v>1352</v>
      </c>
      <c r="T455" s="196">
        <v>778</v>
      </c>
      <c r="U455" s="200">
        <v>367</v>
      </c>
      <c r="V455" s="198">
        <v>1927</v>
      </c>
      <c r="W455" s="205">
        <v>1323</v>
      </c>
      <c r="X455" s="196">
        <v>1522</v>
      </c>
      <c r="Y455" s="200">
        <v>538</v>
      </c>
      <c r="Z455" s="198">
        <v>3115</v>
      </c>
      <c r="AA455" s="196">
        <v>2435</v>
      </c>
      <c r="AB455" s="169">
        <f t="shared" si="610"/>
        <v>19412</v>
      </c>
      <c r="AC455" s="170">
        <f t="shared" si="605"/>
        <v>17417</v>
      </c>
      <c r="BI455" s="143" t="s">
        <v>36</v>
      </c>
      <c r="BJ455" s="126">
        <f t="shared" ref="BJ455:CK455" si="623">B455/B467</f>
        <v>3.6339852598666372E-2</v>
      </c>
      <c r="BK455" s="127">
        <f t="shared" si="623"/>
        <v>5.9136698157523877E-2</v>
      </c>
      <c r="BL455" s="128">
        <f t="shared" si="623"/>
        <v>4.900926251612147E-2</v>
      </c>
      <c r="BM455" s="129">
        <f t="shared" si="623"/>
        <v>5.1905920519059207E-2</v>
      </c>
      <c r="BN455" s="126">
        <f t="shared" si="623"/>
        <v>5.124484496716053E-2</v>
      </c>
      <c r="BO455" s="127">
        <f t="shared" si="623"/>
        <v>5.9176375591186992E-2</v>
      </c>
      <c r="BP455" s="128">
        <f t="shared" si="623"/>
        <v>6.6346615458473354E-2</v>
      </c>
      <c r="BQ455" s="129">
        <f t="shared" si="623"/>
        <v>7.193970255052827E-2</v>
      </c>
      <c r="BR455" s="126">
        <f t="shared" si="623"/>
        <v>7.1497318850543098E-2</v>
      </c>
      <c r="BS455" s="127">
        <f t="shared" si="623"/>
        <v>4.7434435575826682E-2</v>
      </c>
      <c r="BT455" s="128">
        <f t="shared" si="623"/>
        <v>7.4263577223887142E-2</v>
      </c>
      <c r="BU455" s="126">
        <f t="shared" si="623"/>
        <v>4.2741703925509661E-2</v>
      </c>
      <c r="BV455" s="130">
        <f t="shared" si="623"/>
        <v>6.3279269266835692E-2</v>
      </c>
      <c r="BW455" s="131">
        <f t="shared" si="623"/>
        <v>4.5693605498854407E-2</v>
      </c>
      <c r="BX455" s="126">
        <f t="shared" si="623"/>
        <v>5.8624822926882425E-2</v>
      </c>
      <c r="BY455" s="127">
        <f t="shared" si="623"/>
        <v>4.694688881940412E-2</v>
      </c>
      <c r="BZ455" s="128">
        <f t="shared" si="623"/>
        <v>5.8065067030996502E-2</v>
      </c>
      <c r="CA455" s="129">
        <f t="shared" si="623"/>
        <v>5.2837267469126155E-2</v>
      </c>
      <c r="CB455" s="126">
        <f t="shared" si="623"/>
        <v>7.7366746221161492E-2</v>
      </c>
      <c r="CC455" s="127">
        <f t="shared" si="623"/>
        <v>2.8761755485893416E-2</v>
      </c>
      <c r="CD455" s="128">
        <f t="shared" si="623"/>
        <v>7.067669172932331E-2</v>
      </c>
      <c r="CE455" s="129">
        <f t="shared" si="623"/>
        <v>3.9960130482058716E-2</v>
      </c>
      <c r="CF455" s="126">
        <f t="shared" si="623"/>
        <v>5.7756527018822099E-2</v>
      </c>
      <c r="CG455" s="127">
        <f t="shared" si="623"/>
        <v>3.1945846446173029E-2</v>
      </c>
      <c r="CH455" s="128">
        <f t="shared" si="623"/>
        <v>5.176482318532305E-2</v>
      </c>
      <c r="CI455" s="126">
        <f t="shared" si="623"/>
        <v>4.7277881329605469E-2</v>
      </c>
      <c r="CJ455" s="132">
        <f t="shared" si="623"/>
        <v>5.5784173985010808E-2</v>
      </c>
      <c r="CK455" s="133">
        <f t="shared" si="623"/>
        <v>5.0120142156227968E-2</v>
      </c>
    </row>
    <row r="456" spans="1:89" x14ac:dyDescent="0.2">
      <c r="A456" s="134" t="s">
        <v>37</v>
      </c>
      <c r="B456" s="206">
        <v>2437</v>
      </c>
      <c r="C456" s="190">
        <v>2677</v>
      </c>
      <c r="D456" s="191">
        <v>1623</v>
      </c>
      <c r="E456" s="192">
        <v>1226</v>
      </c>
      <c r="F456" s="189">
        <v>987</v>
      </c>
      <c r="G456" s="193">
        <v>415</v>
      </c>
      <c r="H456" s="191">
        <v>2220</v>
      </c>
      <c r="I456" s="192">
        <v>2784</v>
      </c>
      <c r="J456" s="189">
        <v>587</v>
      </c>
      <c r="K456" s="190">
        <v>314</v>
      </c>
      <c r="L456" s="191">
        <v>1203</v>
      </c>
      <c r="M456" s="189">
        <v>1079</v>
      </c>
      <c r="N456" s="194">
        <v>2281</v>
      </c>
      <c r="O456" s="207">
        <v>1927</v>
      </c>
      <c r="P456" s="189">
        <v>1189</v>
      </c>
      <c r="Q456" s="190">
        <v>1303</v>
      </c>
      <c r="R456" s="191">
        <v>1350</v>
      </c>
      <c r="S456" s="192">
        <v>1916</v>
      </c>
      <c r="T456" s="189">
        <v>921</v>
      </c>
      <c r="U456" s="193">
        <v>517</v>
      </c>
      <c r="V456" s="191">
        <v>2344</v>
      </c>
      <c r="W456" s="208">
        <v>1787</v>
      </c>
      <c r="X456" s="189">
        <v>2333</v>
      </c>
      <c r="Y456" s="193">
        <v>825</v>
      </c>
      <c r="Z456" s="191">
        <v>4487</v>
      </c>
      <c r="AA456" s="189">
        <v>4436</v>
      </c>
      <c r="AB456" s="169">
        <f t="shared" si="610"/>
        <v>23962</v>
      </c>
      <c r="AC456" s="170">
        <f t="shared" si="605"/>
        <v>21206</v>
      </c>
      <c r="BI456" s="134" t="s">
        <v>37</v>
      </c>
      <c r="BJ456" s="126">
        <f t="shared" ref="BJ456:CK456" si="624">B456/B467</f>
        <v>3.887630411894203E-2</v>
      </c>
      <c r="BK456" s="127">
        <f t="shared" si="624"/>
        <v>6.9862727699775556E-2</v>
      </c>
      <c r="BL456" s="128">
        <f t="shared" si="624"/>
        <v>6.3430648376128509E-2</v>
      </c>
      <c r="BM456" s="129">
        <f t="shared" si="624"/>
        <v>5.5240154996845994E-2</v>
      </c>
      <c r="BN456" s="126">
        <f t="shared" si="624"/>
        <v>7.5378035741561017E-2</v>
      </c>
      <c r="BO456" s="127">
        <f t="shared" si="624"/>
        <v>4.7871726842773098E-2</v>
      </c>
      <c r="BP456" s="128">
        <f t="shared" si="624"/>
        <v>7.1051368218915029E-2</v>
      </c>
      <c r="BQ456" s="129">
        <f t="shared" si="624"/>
        <v>6.2450929810000222E-2</v>
      </c>
      <c r="BR456" s="126">
        <f t="shared" si="624"/>
        <v>8.0709473394747697E-2</v>
      </c>
      <c r="BS456" s="127">
        <f t="shared" si="624"/>
        <v>3.5803876852907639E-2</v>
      </c>
      <c r="BT456" s="128">
        <f t="shared" si="624"/>
        <v>8.7932168701118335E-2</v>
      </c>
      <c r="BU456" s="126">
        <f t="shared" si="624"/>
        <v>4.425940358505271E-2</v>
      </c>
      <c r="BV456" s="130">
        <f t="shared" si="624"/>
        <v>7.9220643906505059E-2</v>
      </c>
      <c r="BW456" s="131">
        <f t="shared" si="624"/>
        <v>5.0171839200166629E-2</v>
      </c>
      <c r="BX456" s="126">
        <f t="shared" si="624"/>
        <v>6.4781519014928624E-2</v>
      </c>
      <c r="BY456" s="127">
        <f t="shared" si="624"/>
        <v>5.8203421628623755E-2</v>
      </c>
      <c r="BZ456" s="128">
        <f t="shared" si="624"/>
        <v>5.7638118008709757E-2</v>
      </c>
      <c r="CA456" s="129">
        <f t="shared" si="624"/>
        <v>7.4878849460684696E-2</v>
      </c>
      <c r="CB456" s="126">
        <f t="shared" si="624"/>
        <v>9.1587112171837709E-2</v>
      </c>
      <c r="CC456" s="127">
        <f t="shared" si="624"/>
        <v>4.0517241379310343E-2</v>
      </c>
      <c r="CD456" s="128">
        <f t="shared" si="624"/>
        <v>8.5971025123785072E-2</v>
      </c>
      <c r="CE456" s="129">
        <f t="shared" si="624"/>
        <v>5.3974870122024891E-2</v>
      </c>
      <c r="CF456" s="126">
        <f t="shared" si="624"/>
        <v>8.8532179720704304E-2</v>
      </c>
      <c r="CG456" s="127">
        <f t="shared" si="624"/>
        <v>4.8987589810581322E-2</v>
      </c>
      <c r="CH456" s="128">
        <f t="shared" si="624"/>
        <v>7.4564610475937251E-2</v>
      </c>
      <c r="CI456" s="126">
        <f t="shared" si="624"/>
        <v>8.6129232680956819E-2</v>
      </c>
      <c r="CJ456" s="132">
        <f t="shared" si="624"/>
        <v>6.8859487792542182E-2</v>
      </c>
      <c r="CK456" s="133">
        <f t="shared" si="624"/>
        <v>6.102358239449792E-2</v>
      </c>
    </row>
    <row r="457" spans="1:89" x14ac:dyDescent="0.2">
      <c r="A457" s="143" t="s">
        <v>30</v>
      </c>
      <c r="B457" s="203">
        <v>2690</v>
      </c>
      <c r="C457" s="197">
        <v>4573</v>
      </c>
      <c r="D457" s="198">
        <v>1990</v>
      </c>
      <c r="E457" s="199">
        <v>2199</v>
      </c>
      <c r="F457" s="196">
        <v>1222</v>
      </c>
      <c r="G457" s="200">
        <v>695</v>
      </c>
      <c r="H457" s="198">
        <v>2439</v>
      </c>
      <c r="I457" s="199">
        <v>4416</v>
      </c>
      <c r="J457" s="196">
        <v>909</v>
      </c>
      <c r="K457" s="197">
        <v>384</v>
      </c>
      <c r="L457" s="198">
        <v>1707</v>
      </c>
      <c r="M457" s="196">
        <v>1179</v>
      </c>
      <c r="N457" s="201">
        <v>2409</v>
      </c>
      <c r="O457" s="204">
        <v>2207</v>
      </c>
      <c r="P457" s="196">
        <v>1390</v>
      </c>
      <c r="Q457" s="197">
        <v>1319</v>
      </c>
      <c r="R457" s="198">
        <v>1386</v>
      </c>
      <c r="S457" s="199">
        <v>1915</v>
      </c>
      <c r="T457" s="196">
        <v>959</v>
      </c>
      <c r="U457" s="200">
        <v>426</v>
      </c>
      <c r="V457" s="198">
        <v>2166</v>
      </c>
      <c r="W457" s="205">
        <v>1680</v>
      </c>
      <c r="X457" s="196">
        <v>2778</v>
      </c>
      <c r="Y457" s="200">
        <v>721</v>
      </c>
      <c r="Z457" s="198">
        <v>4182</v>
      </c>
      <c r="AA457" s="196">
        <v>3904</v>
      </c>
      <c r="AB457" s="169">
        <f t="shared" si="610"/>
        <v>26227</v>
      </c>
      <c r="AC457" s="170">
        <f t="shared" si="605"/>
        <v>25618</v>
      </c>
      <c r="BI457" s="143" t="s">
        <v>30</v>
      </c>
      <c r="BJ457" s="126">
        <f t="shared" ref="BJ457:CK457" si="625">B457/B467</f>
        <v>4.2912293015984433E-2</v>
      </c>
      <c r="BK457" s="127">
        <f t="shared" si="625"/>
        <v>0.11934338952972494</v>
      </c>
      <c r="BL457" s="128">
        <f t="shared" si="625"/>
        <v>7.7773869543127372E-2</v>
      </c>
      <c r="BM457" s="129">
        <f t="shared" si="625"/>
        <v>9.9080832657474999E-2</v>
      </c>
      <c r="BN457" s="126">
        <f t="shared" si="625"/>
        <v>9.3325187108599356E-2</v>
      </c>
      <c r="BO457" s="127">
        <f t="shared" si="625"/>
        <v>8.0170723266812779E-2</v>
      </c>
      <c r="BP457" s="128">
        <f t="shared" si="625"/>
        <v>7.8060489678348541E-2</v>
      </c>
      <c r="BQ457" s="129">
        <f t="shared" si="625"/>
        <v>9.9060095560690009E-2</v>
      </c>
      <c r="BR457" s="126">
        <f t="shared" si="625"/>
        <v>0.12498281314450709</v>
      </c>
      <c r="BS457" s="127">
        <f t="shared" si="625"/>
        <v>4.3785632839224632E-2</v>
      </c>
      <c r="BT457" s="128">
        <f t="shared" si="625"/>
        <v>0.12477158102477889</v>
      </c>
      <c r="BU457" s="126">
        <f t="shared" si="625"/>
        <v>4.8361294556790682E-2</v>
      </c>
      <c r="BV457" s="130">
        <f t="shared" si="625"/>
        <v>8.3666168860486931E-2</v>
      </c>
      <c r="BW457" s="131">
        <f t="shared" si="625"/>
        <v>5.7461987086023743E-2</v>
      </c>
      <c r="BX457" s="126">
        <f t="shared" si="625"/>
        <v>7.573281028658603E-2</v>
      </c>
      <c r="BY457" s="127">
        <f t="shared" si="625"/>
        <v>5.8918122124447227E-2</v>
      </c>
      <c r="BZ457" s="128">
        <f t="shared" si="625"/>
        <v>5.9175134488942023E-2</v>
      </c>
      <c r="CA457" s="129">
        <f t="shared" si="625"/>
        <v>7.483976864155073E-2</v>
      </c>
      <c r="CB457" s="126">
        <f t="shared" si="625"/>
        <v>9.5365950676213201E-2</v>
      </c>
      <c r="CC457" s="127">
        <f t="shared" si="625"/>
        <v>3.3385579937304073E-2</v>
      </c>
      <c r="CD457" s="128">
        <f t="shared" si="625"/>
        <v>7.9442508710801399E-2</v>
      </c>
      <c r="CE457" s="129">
        <f t="shared" si="625"/>
        <v>5.0743022834360274E-2</v>
      </c>
      <c r="CF457" s="126">
        <f t="shared" si="625"/>
        <v>0.10541894353369763</v>
      </c>
      <c r="CG457" s="127">
        <f t="shared" si="625"/>
        <v>4.2812184549611068E-2</v>
      </c>
      <c r="CH457" s="128">
        <f t="shared" si="625"/>
        <v>6.9496144642382351E-2</v>
      </c>
      <c r="CI457" s="126">
        <f t="shared" si="625"/>
        <v>7.5799937868903391E-2</v>
      </c>
      <c r="CJ457" s="132">
        <f t="shared" si="625"/>
        <v>7.5368407742884724E-2</v>
      </c>
      <c r="CK457" s="133">
        <f t="shared" si="625"/>
        <v>7.3719802592768446E-2</v>
      </c>
    </row>
    <row r="458" spans="1:89" x14ac:dyDescent="0.2">
      <c r="A458" s="134" t="s">
        <v>32</v>
      </c>
      <c r="B458" s="206">
        <v>2659</v>
      </c>
      <c r="C458" s="190">
        <v>3985</v>
      </c>
      <c r="D458" s="191">
        <v>1779</v>
      </c>
      <c r="E458" s="192">
        <v>1622</v>
      </c>
      <c r="F458" s="189">
        <v>1013</v>
      </c>
      <c r="G458" s="193">
        <v>504</v>
      </c>
      <c r="H458" s="191">
        <v>2423</v>
      </c>
      <c r="I458" s="192">
        <v>3697</v>
      </c>
      <c r="J458" s="189">
        <v>694</v>
      </c>
      <c r="K458" s="190">
        <v>276</v>
      </c>
      <c r="L458" s="191">
        <v>1659</v>
      </c>
      <c r="M458" s="189">
        <v>919</v>
      </c>
      <c r="N458" s="194">
        <v>2505</v>
      </c>
      <c r="O458" s="207">
        <v>2194</v>
      </c>
      <c r="P458" s="189">
        <v>1528</v>
      </c>
      <c r="Q458" s="190">
        <v>1458</v>
      </c>
      <c r="R458" s="191">
        <v>1653</v>
      </c>
      <c r="S458" s="192">
        <v>1882</v>
      </c>
      <c r="T458" s="189">
        <v>1218</v>
      </c>
      <c r="U458" s="193">
        <v>441</v>
      </c>
      <c r="V458" s="191">
        <v>2894</v>
      </c>
      <c r="W458" s="208">
        <v>1509</v>
      </c>
      <c r="X458" s="189">
        <v>3100</v>
      </c>
      <c r="Y458" s="193">
        <v>883</v>
      </c>
      <c r="Z458" s="191">
        <v>4573</v>
      </c>
      <c r="AA458" s="189">
        <v>5417</v>
      </c>
      <c r="AB458" s="169">
        <f t="shared" si="610"/>
        <v>27698</v>
      </c>
      <c r="AC458" s="170">
        <f t="shared" si="605"/>
        <v>24787</v>
      </c>
      <c r="BI458" s="134" t="s">
        <v>32</v>
      </c>
      <c r="BJ458" s="126">
        <f t="shared" ref="BJ458:CK458" si="626">B458/B467</f>
        <v>4.2417764732157102E-2</v>
      </c>
      <c r="BK458" s="127">
        <f t="shared" si="626"/>
        <v>0.10399812098752545</v>
      </c>
      <c r="BL458" s="128">
        <f t="shared" si="626"/>
        <v>6.9527494430765627E-2</v>
      </c>
      <c r="BM458" s="129">
        <f t="shared" si="626"/>
        <v>7.3082815175272597E-2</v>
      </c>
      <c r="BN458" s="126">
        <f t="shared" si="626"/>
        <v>7.7363678020467383E-2</v>
      </c>
      <c r="BO458" s="127">
        <f t="shared" si="626"/>
        <v>5.8138193563271427E-2</v>
      </c>
      <c r="BP458" s="128">
        <f t="shared" si="626"/>
        <v>7.7548407745239245E-2</v>
      </c>
      <c r="BQ458" s="129">
        <f t="shared" si="626"/>
        <v>8.2931425110478033E-2</v>
      </c>
      <c r="BR458" s="126">
        <f t="shared" si="626"/>
        <v>9.5421421696686368E-2</v>
      </c>
      <c r="BS458" s="127">
        <f t="shared" si="626"/>
        <v>3.1470923603192702E-2</v>
      </c>
      <c r="BT458" s="128">
        <f t="shared" si="626"/>
        <v>0.12126306556538265</v>
      </c>
      <c r="BU458" s="126">
        <f t="shared" si="626"/>
        <v>3.7696378030271954E-2</v>
      </c>
      <c r="BV458" s="130">
        <f t="shared" si="626"/>
        <v>8.7000312575973321E-2</v>
      </c>
      <c r="BW458" s="131">
        <f t="shared" si="626"/>
        <v>5.7123515934180379E-2</v>
      </c>
      <c r="BX458" s="126">
        <f t="shared" si="626"/>
        <v>8.3251607279067233E-2</v>
      </c>
      <c r="BY458" s="127">
        <f t="shared" si="626"/>
        <v>6.5127082681913612E-2</v>
      </c>
      <c r="BZ458" s="128">
        <f t="shared" si="626"/>
        <v>7.0574673383997949E-2</v>
      </c>
      <c r="CA458" s="129">
        <f t="shared" si="626"/>
        <v>7.3550101610129745E-2</v>
      </c>
      <c r="CB458" s="126">
        <f t="shared" si="626"/>
        <v>0.12112171837708831</v>
      </c>
      <c r="CC458" s="127">
        <f t="shared" si="626"/>
        <v>3.4561128526645765E-2</v>
      </c>
      <c r="CD458" s="128">
        <f t="shared" si="626"/>
        <v>0.10614340729873464</v>
      </c>
      <c r="CE458" s="129">
        <f t="shared" si="626"/>
        <v>4.5578108010148603E-2</v>
      </c>
      <c r="CF458" s="126">
        <f t="shared" si="626"/>
        <v>0.1176381299332119</v>
      </c>
      <c r="CG458" s="127">
        <f t="shared" si="626"/>
        <v>5.2431565821507035E-2</v>
      </c>
      <c r="CH458" s="128">
        <f t="shared" si="626"/>
        <v>7.5993751661792078E-2</v>
      </c>
      <c r="CI458" s="126">
        <f t="shared" si="626"/>
        <v>0.10517629698664181</v>
      </c>
      <c r="CJ458" s="132">
        <f t="shared" si="626"/>
        <v>7.9595613591429484E-2</v>
      </c>
      <c r="CK458" s="133">
        <f t="shared" si="626"/>
        <v>7.1328470093955487E-2</v>
      </c>
    </row>
    <row r="459" spans="1:89" x14ac:dyDescent="0.2">
      <c r="A459" s="143" t="s">
        <v>34</v>
      </c>
      <c r="B459" s="203">
        <v>2967</v>
      </c>
      <c r="C459" s="197">
        <v>5140</v>
      </c>
      <c r="D459" s="198">
        <v>1432</v>
      </c>
      <c r="E459" s="199">
        <v>2171</v>
      </c>
      <c r="F459" s="196">
        <v>843</v>
      </c>
      <c r="G459" s="200">
        <v>660</v>
      </c>
      <c r="H459" s="198">
        <v>2204</v>
      </c>
      <c r="I459" s="199">
        <v>4768</v>
      </c>
      <c r="J459" s="196">
        <v>508</v>
      </c>
      <c r="K459" s="197">
        <v>242</v>
      </c>
      <c r="L459" s="198">
        <v>1645</v>
      </c>
      <c r="M459" s="196">
        <v>1050</v>
      </c>
      <c r="N459" s="201">
        <v>2235</v>
      </c>
      <c r="O459" s="204">
        <v>2183</v>
      </c>
      <c r="P459" s="196">
        <v>1195</v>
      </c>
      <c r="Q459" s="197">
        <v>1618</v>
      </c>
      <c r="R459" s="198">
        <v>1228</v>
      </c>
      <c r="S459" s="199">
        <v>1926</v>
      </c>
      <c r="T459" s="196">
        <v>861</v>
      </c>
      <c r="U459" s="200">
        <v>457</v>
      </c>
      <c r="V459" s="198">
        <v>2816</v>
      </c>
      <c r="W459" s="205">
        <v>1590</v>
      </c>
      <c r="X459" s="196">
        <v>2304</v>
      </c>
      <c r="Y459" s="200">
        <v>787</v>
      </c>
      <c r="Z459" s="198">
        <v>3500</v>
      </c>
      <c r="AA459" s="196">
        <v>3788</v>
      </c>
      <c r="AB459" s="169">
        <f t="shared" si="610"/>
        <v>23738</v>
      </c>
      <c r="AC459" s="170">
        <f t="shared" si="605"/>
        <v>26380</v>
      </c>
      <c r="BI459" s="143" t="s">
        <v>34</v>
      </c>
      <c r="BJ459" s="126">
        <f t="shared" ref="BJ459:CK459" si="627">B459/B467</f>
        <v>4.7331142519860897E-2</v>
      </c>
      <c r="BK459" s="127">
        <f t="shared" si="627"/>
        <v>0.13414061276684586</v>
      </c>
      <c r="BL459" s="128">
        <f t="shared" si="627"/>
        <v>5.596592019384844E-2</v>
      </c>
      <c r="BM459" s="129">
        <f t="shared" si="627"/>
        <v>9.7819230422636752E-2</v>
      </c>
      <c r="BN459" s="126">
        <f t="shared" si="627"/>
        <v>6.438063235069498E-2</v>
      </c>
      <c r="BO459" s="127">
        <f t="shared" si="627"/>
        <v>7.6133348713807822E-2</v>
      </c>
      <c r="BP459" s="128">
        <f t="shared" si="627"/>
        <v>7.0539286285805733E-2</v>
      </c>
      <c r="BQ459" s="129">
        <f t="shared" si="627"/>
        <v>0.1069561901343682</v>
      </c>
      <c r="BR459" s="126">
        <f t="shared" si="627"/>
        <v>6.9847380723222885E-2</v>
      </c>
      <c r="BS459" s="127">
        <f t="shared" si="627"/>
        <v>2.7594070695553023E-2</v>
      </c>
      <c r="BT459" s="128">
        <f t="shared" si="627"/>
        <v>0.12023974855639208</v>
      </c>
      <c r="BU459" s="126">
        <f t="shared" si="627"/>
        <v>4.30698552032487E-2</v>
      </c>
      <c r="BV459" s="130">
        <f t="shared" si="627"/>
        <v>7.7623033376167813E-2</v>
      </c>
      <c r="BW459" s="131">
        <f t="shared" si="627"/>
        <v>5.683711726723599E-2</v>
      </c>
      <c r="BX459" s="126">
        <f t="shared" si="627"/>
        <v>6.5108423231993021E-2</v>
      </c>
      <c r="BY459" s="127">
        <f t="shared" si="627"/>
        <v>7.2274087640148296E-2</v>
      </c>
      <c r="BZ459" s="128">
        <f t="shared" si="627"/>
        <v>5.2429339936811543E-2</v>
      </c>
      <c r="CA459" s="129">
        <f t="shared" si="627"/>
        <v>7.5269657652024383E-2</v>
      </c>
      <c r="CB459" s="126">
        <f t="shared" si="627"/>
        <v>8.5620525059665872E-2</v>
      </c>
      <c r="CC459" s="127">
        <f t="shared" si="627"/>
        <v>3.5815047021943575E-2</v>
      </c>
      <c r="CD459" s="128">
        <f t="shared" si="627"/>
        <v>0.10328259673574179</v>
      </c>
      <c r="CE459" s="129">
        <f t="shared" si="627"/>
        <v>4.8024646611090974E-2</v>
      </c>
      <c r="CF459" s="126">
        <f t="shared" si="627"/>
        <v>8.7431693989071038E-2</v>
      </c>
      <c r="CG459" s="127">
        <f t="shared" si="627"/>
        <v>4.6731191734457576E-2</v>
      </c>
      <c r="CH459" s="128">
        <f t="shared" si="627"/>
        <v>5.8162722680138258E-2</v>
      </c>
      <c r="CI459" s="126">
        <f t="shared" si="627"/>
        <v>7.3547685616651134E-2</v>
      </c>
      <c r="CJ459" s="132">
        <f t="shared" si="627"/>
        <v>6.8215780035863718E-2</v>
      </c>
      <c r="CK459" s="133">
        <f t="shared" si="627"/>
        <v>7.5912576797456152E-2</v>
      </c>
    </row>
    <row r="460" spans="1:89" x14ac:dyDescent="0.2">
      <c r="A460" s="134" t="s">
        <v>38</v>
      </c>
      <c r="B460" s="206">
        <v>2742</v>
      </c>
      <c r="C460" s="190">
        <v>3529</v>
      </c>
      <c r="D460" s="191">
        <v>1153</v>
      </c>
      <c r="E460" s="192">
        <v>1717</v>
      </c>
      <c r="F460" s="189">
        <v>511</v>
      </c>
      <c r="G460" s="193">
        <v>548</v>
      </c>
      <c r="H460" s="191">
        <v>1743</v>
      </c>
      <c r="I460" s="192">
        <v>4087</v>
      </c>
      <c r="J460" s="189">
        <v>323</v>
      </c>
      <c r="K460" s="190">
        <v>262</v>
      </c>
      <c r="L460" s="191">
        <v>873</v>
      </c>
      <c r="M460" s="189">
        <v>924</v>
      </c>
      <c r="N460" s="194">
        <v>1728</v>
      </c>
      <c r="O460" s="207">
        <v>2098</v>
      </c>
      <c r="P460" s="189">
        <v>1011</v>
      </c>
      <c r="Q460" s="190">
        <v>1782</v>
      </c>
      <c r="R460" s="191">
        <v>1312</v>
      </c>
      <c r="S460" s="192">
        <v>1711</v>
      </c>
      <c r="T460" s="189">
        <v>779</v>
      </c>
      <c r="U460" s="193">
        <v>433</v>
      </c>
      <c r="V460" s="191">
        <v>2843</v>
      </c>
      <c r="W460" s="208">
        <v>1633</v>
      </c>
      <c r="X460" s="189">
        <v>1818</v>
      </c>
      <c r="Y460" s="193">
        <v>991</v>
      </c>
      <c r="Z460" s="191">
        <v>2869</v>
      </c>
      <c r="AA460" s="189">
        <v>4212</v>
      </c>
      <c r="AB460" s="169">
        <f t="shared" si="610"/>
        <v>19705</v>
      </c>
      <c r="AC460" s="170">
        <f t="shared" si="605"/>
        <v>23927</v>
      </c>
      <c r="BI460" s="134" t="s">
        <v>38</v>
      </c>
      <c r="BJ460" s="126">
        <f t="shared" ref="BJ460:CK460" si="628">B460/B467</f>
        <v>4.3741824330791566E-2</v>
      </c>
      <c r="BK460" s="127">
        <f t="shared" si="628"/>
        <v>9.2097708648676863E-2</v>
      </c>
      <c r="BL460" s="128">
        <f t="shared" si="628"/>
        <v>4.5061945519208974E-2</v>
      </c>
      <c r="BM460" s="129">
        <f t="shared" si="628"/>
        <v>7.7363251329188074E-2</v>
      </c>
      <c r="BN460" s="126">
        <f t="shared" si="628"/>
        <v>3.902550786619826E-2</v>
      </c>
      <c r="BO460" s="127">
        <f t="shared" si="628"/>
        <v>6.3213750144191949E-2</v>
      </c>
      <c r="BP460" s="128">
        <f t="shared" si="628"/>
        <v>5.5784925588094093E-2</v>
      </c>
      <c r="BQ460" s="129">
        <f t="shared" si="628"/>
        <v>9.1679938984723749E-2</v>
      </c>
      <c r="BR460" s="126">
        <f t="shared" si="628"/>
        <v>4.4410834593702736E-2</v>
      </c>
      <c r="BS460" s="127">
        <f t="shared" si="628"/>
        <v>2.9874572405929306E-2</v>
      </c>
      <c r="BT460" s="128">
        <f t="shared" si="628"/>
        <v>6.3811124917769163E-2</v>
      </c>
      <c r="BU460" s="126">
        <f t="shared" si="628"/>
        <v>3.7901472578858855E-2</v>
      </c>
      <c r="BV460" s="130">
        <f t="shared" si="628"/>
        <v>6.0014586878755251E-2</v>
      </c>
      <c r="BW460" s="131">
        <f t="shared" si="628"/>
        <v>5.4624036659029367E-2</v>
      </c>
      <c r="BX460" s="126">
        <f t="shared" si="628"/>
        <v>5.5083360575351424E-2</v>
      </c>
      <c r="BY460" s="127">
        <f t="shared" si="628"/>
        <v>7.9599767722338857E-2</v>
      </c>
      <c r="BZ460" s="128">
        <f t="shared" si="628"/>
        <v>5.6015711724020152E-2</v>
      </c>
      <c r="CA460" s="129">
        <f t="shared" si="628"/>
        <v>6.6867281538221038E-2</v>
      </c>
      <c r="CB460" s="126">
        <f t="shared" si="628"/>
        <v>7.7466189339697691E-2</v>
      </c>
      <c r="CC460" s="127">
        <f t="shared" si="628"/>
        <v>3.3934169278996867E-2</v>
      </c>
      <c r="CD460" s="128">
        <f t="shared" si="628"/>
        <v>0.10427287731523932</v>
      </c>
      <c r="CE460" s="129">
        <f t="shared" si="628"/>
        <v>4.9323426362208531E-2</v>
      </c>
      <c r="CF460" s="126">
        <f t="shared" si="628"/>
        <v>6.8989071038251359E-2</v>
      </c>
      <c r="CG460" s="127">
        <f t="shared" si="628"/>
        <v>5.884448666943768E-2</v>
      </c>
      <c r="CH460" s="128">
        <f t="shared" si="628"/>
        <v>4.7676814676947621E-2</v>
      </c>
      <c r="CI460" s="126">
        <f t="shared" si="628"/>
        <v>8.1780055917986955E-2</v>
      </c>
      <c r="CJ460" s="132">
        <f t="shared" si="628"/>
        <v>5.6626166720308978E-2</v>
      </c>
      <c r="CK460" s="133">
        <f t="shared" si="628"/>
        <v>6.8853685558481176E-2</v>
      </c>
    </row>
    <row r="461" spans="1:89" x14ac:dyDescent="0.2">
      <c r="A461" s="143" t="s">
        <v>39</v>
      </c>
      <c r="B461" s="203">
        <v>522</v>
      </c>
      <c r="C461" s="197">
        <v>3284</v>
      </c>
      <c r="D461" s="198">
        <v>273</v>
      </c>
      <c r="E461" s="199">
        <v>1375</v>
      </c>
      <c r="F461" s="196">
        <v>186</v>
      </c>
      <c r="G461" s="200">
        <v>350</v>
      </c>
      <c r="H461" s="198">
        <v>591</v>
      </c>
      <c r="I461" s="199">
        <v>2129</v>
      </c>
      <c r="J461" s="196">
        <v>187</v>
      </c>
      <c r="K461" s="197">
        <v>191</v>
      </c>
      <c r="L461" s="198">
        <v>457</v>
      </c>
      <c r="M461" s="196">
        <v>640</v>
      </c>
      <c r="N461" s="201">
        <v>978</v>
      </c>
      <c r="O461" s="204">
        <v>1752</v>
      </c>
      <c r="P461" s="196">
        <v>655</v>
      </c>
      <c r="Q461" s="197">
        <v>1339</v>
      </c>
      <c r="R461" s="198">
        <v>817</v>
      </c>
      <c r="S461" s="199">
        <v>1226</v>
      </c>
      <c r="T461" s="196">
        <v>530</v>
      </c>
      <c r="U461" s="200">
        <v>379</v>
      </c>
      <c r="V461" s="198">
        <v>2522</v>
      </c>
      <c r="W461" s="205">
        <v>1215</v>
      </c>
      <c r="X461" s="196">
        <v>1077</v>
      </c>
      <c r="Y461" s="200">
        <v>789</v>
      </c>
      <c r="Z461" s="198">
        <v>2052</v>
      </c>
      <c r="AA461" s="196">
        <v>3075</v>
      </c>
      <c r="AB461" s="169">
        <f t="shared" si="610"/>
        <v>10847</v>
      </c>
      <c r="AC461" s="170">
        <f t="shared" si="605"/>
        <v>17744</v>
      </c>
      <c r="BI461" s="143" t="s">
        <v>39</v>
      </c>
      <c r="BJ461" s="126">
        <f t="shared" ref="BJ461:CK461" si="629">B461/B467</f>
        <v>8.3272181986408442E-3</v>
      </c>
      <c r="BK461" s="127">
        <f t="shared" si="629"/>
        <v>8.5703846756093743E-2</v>
      </c>
      <c r="BL461" s="128">
        <f t="shared" si="629"/>
        <v>1.066948059561496E-2</v>
      </c>
      <c r="BM461" s="129">
        <f t="shared" si="629"/>
        <v>6.1953681175092368E-2</v>
      </c>
      <c r="BN461" s="126">
        <f t="shared" si="629"/>
        <v>1.4204979379868641E-2</v>
      </c>
      <c r="BO461" s="127">
        <f t="shared" si="629"/>
        <v>4.0373745530049604E-2</v>
      </c>
      <c r="BP461" s="128">
        <f t="shared" si="629"/>
        <v>1.8915026404224676E-2</v>
      </c>
      <c r="BQ461" s="129">
        <f t="shared" si="629"/>
        <v>4.7757912918638824E-2</v>
      </c>
      <c r="BR461" s="126">
        <f t="shared" si="629"/>
        <v>2.5711535817406848E-2</v>
      </c>
      <c r="BS461" s="127">
        <f t="shared" si="629"/>
        <v>2.1778791334093502E-2</v>
      </c>
      <c r="BT461" s="128">
        <f t="shared" si="629"/>
        <v>3.3403990936335066E-2</v>
      </c>
      <c r="BU461" s="126">
        <f t="shared" si="629"/>
        <v>2.6252102219123014E-2</v>
      </c>
      <c r="BV461" s="130">
        <f t="shared" si="629"/>
        <v>3.396658910151773E-2</v>
      </c>
      <c r="BW461" s="131">
        <f t="shared" si="629"/>
        <v>4.5615496771505934E-2</v>
      </c>
      <c r="BX461" s="126">
        <f t="shared" si="629"/>
        <v>3.5687043696197011E-2</v>
      </c>
      <c r="BY461" s="127">
        <f t="shared" si="629"/>
        <v>5.9811497744226561E-2</v>
      </c>
      <c r="BZ461" s="128">
        <f t="shared" si="629"/>
        <v>3.4881735120826575E-2</v>
      </c>
      <c r="CA461" s="129">
        <f t="shared" si="629"/>
        <v>4.7913084258246051E-2</v>
      </c>
      <c r="CB461" s="126">
        <f t="shared" si="629"/>
        <v>5.2704852824184564E-2</v>
      </c>
      <c r="CC461" s="127">
        <f t="shared" si="629"/>
        <v>2.9702194357366773E-2</v>
      </c>
      <c r="CD461" s="128">
        <f t="shared" si="629"/>
        <v>9.2499541536768745E-2</v>
      </c>
      <c r="CE461" s="129">
        <f t="shared" si="629"/>
        <v>3.6698079014135555E-2</v>
      </c>
      <c r="CF461" s="126">
        <f t="shared" si="629"/>
        <v>4.0869763205828781E-2</v>
      </c>
      <c r="CG461" s="127">
        <f t="shared" si="629"/>
        <v>4.6849949527937772E-2</v>
      </c>
      <c r="CH461" s="128">
        <f t="shared" si="629"/>
        <v>3.4099973411326777E-2</v>
      </c>
      <c r="CI461" s="126">
        <f t="shared" si="629"/>
        <v>5.9704100652376517E-2</v>
      </c>
      <c r="CJ461" s="132">
        <f t="shared" si="629"/>
        <v>3.1170973378086348E-2</v>
      </c>
      <c r="CK461" s="133">
        <f t="shared" si="629"/>
        <v>5.1061135810995528E-2</v>
      </c>
    </row>
    <row r="462" spans="1:89" x14ac:dyDescent="0.2">
      <c r="A462" s="134" t="s">
        <v>40</v>
      </c>
      <c r="B462" s="206">
        <v>0</v>
      </c>
      <c r="C462" s="190">
        <v>1456</v>
      </c>
      <c r="D462" s="191">
        <v>5</v>
      </c>
      <c r="E462" s="192">
        <v>770</v>
      </c>
      <c r="F462" s="189">
        <v>5</v>
      </c>
      <c r="G462" s="193">
        <v>242</v>
      </c>
      <c r="H462" s="191">
        <v>30</v>
      </c>
      <c r="I462" s="192">
        <v>1463</v>
      </c>
      <c r="J462" s="189">
        <v>20</v>
      </c>
      <c r="K462" s="190">
        <v>67</v>
      </c>
      <c r="L462" s="191">
        <v>60</v>
      </c>
      <c r="M462" s="189">
        <v>117</v>
      </c>
      <c r="N462" s="194">
        <v>86</v>
      </c>
      <c r="O462" s="207">
        <v>273</v>
      </c>
      <c r="P462" s="189">
        <v>153</v>
      </c>
      <c r="Q462" s="190">
        <v>143</v>
      </c>
      <c r="R462" s="191">
        <v>114</v>
      </c>
      <c r="S462" s="192">
        <v>96</v>
      </c>
      <c r="T462" s="189">
        <v>66</v>
      </c>
      <c r="U462" s="193">
        <v>7</v>
      </c>
      <c r="V462" s="191">
        <v>87</v>
      </c>
      <c r="W462" s="208">
        <v>46</v>
      </c>
      <c r="X462" s="189">
        <v>99</v>
      </c>
      <c r="Y462" s="193">
        <v>24</v>
      </c>
      <c r="Z462" s="191">
        <v>68</v>
      </c>
      <c r="AA462" s="189">
        <v>101</v>
      </c>
      <c r="AB462" s="169">
        <f t="shared" si="610"/>
        <v>793</v>
      </c>
      <c r="AC462" s="170">
        <f t="shared" si="605"/>
        <v>4805</v>
      </c>
      <c r="BI462" s="134" t="s">
        <v>40</v>
      </c>
      <c r="BJ462" s="126">
        <f t="shared" ref="BJ462:CK462" si="630">B462/B467</f>
        <v>0</v>
      </c>
      <c r="BK462" s="127">
        <f t="shared" si="630"/>
        <v>3.7997807818779684E-2</v>
      </c>
      <c r="BL462" s="128">
        <f t="shared" si="630"/>
        <v>1.9541173252042053E-4</v>
      </c>
      <c r="BM462" s="129">
        <f t="shared" si="630"/>
        <v>3.4694061458051727E-2</v>
      </c>
      <c r="BN462" s="126">
        <f t="shared" si="630"/>
        <v>3.8185428440507105E-4</v>
      </c>
      <c r="BO462" s="127">
        <f t="shared" si="630"/>
        <v>2.7915561195062867E-2</v>
      </c>
      <c r="BP462" s="128">
        <f t="shared" si="630"/>
        <v>9.6015362457993274E-4</v>
      </c>
      <c r="BQ462" s="129">
        <f t="shared" si="630"/>
        <v>3.2818143071849971E-2</v>
      </c>
      <c r="BR462" s="126">
        <f t="shared" si="630"/>
        <v>2.7498968788670424E-3</v>
      </c>
      <c r="BS462" s="127">
        <f t="shared" si="630"/>
        <v>7.6396807297605474E-3</v>
      </c>
      <c r="BT462" s="128">
        <f t="shared" si="630"/>
        <v>4.3856443242453035E-3</v>
      </c>
      <c r="BU462" s="126">
        <f t="shared" si="630"/>
        <v>4.7992124369334267E-3</v>
      </c>
      <c r="BV462" s="130">
        <f t="shared" si="630"/>
        <v>2.9868370784565694E-3</v>
      </c>
      <c r="BW462" s="131">
        <f t="shared" si="630"/>
        <v>7.1078941887106851E-3</v>
      </c>
      <c r="BX462" s="126">
        <f t="shared" si="630"/>
        <v>8.336057535142204E-3</v>
      </c>
      <c r="BY462" s="127">
        <f t="shared" si="630"/>
        <v>6.3876356814222537E-3</v>
      </c>
      <c r="BZ462" s="128">
        <f t="shared" si="630"/>
        <v>4.8672188540688239E-3</v>
      </c>
      <c r="CA462" s="129">
        <f t="shared" si="630"/>
        <v>3.7517586368610288E-3</v>
      </c>
      <c r="CB462" s="126">
        <f t="shared" si="630"/>
        <v>6.5632458233890216E-3</v>
      </c>
      <c r="CC462" s="127">
        <f t="shared" si="630"/>
        <v>5.4858934169278999E-4</v>
      </c>
      <c r="CD462" s="128">
        <f t="shared" si="630"/>
        <v>3.1909040894920228E-3</v>
      </c>
      <c r="CE462" s="129">
        <f t="shared" si="630"/>
        <v>1.3893922918931981E-3</v>
      </c>
      <c r="CF462" s="126">
        <f t="shared" si="630"/>
        <v>3.756830601092896E-3</v>
      </c>
      <c r="CG462" s="127">
        <f t="shared" si="630"/>
        <v>1.4250935217623656E-3</v>
      </c>
      <c r="CH462" s="128">
        <f t="shared" si="630"/>
        <v>1.1300186120712576E-3</v>
      </c>
      <c r="CI462" s="126">
        <f t="shared" si="630"/>
        <v>1.9610127368748058E-3</v>
      </c>
      <c r="CJ462" s="132">
        <f t="shared" si="630"/>
        <v>2.2788404064554694E-3</v>
      </c>
      <c r="CK462" s="133">
        <f t="shared" si="630"/>
        <v>1.3827139177853555E-2</v>
      </c>
    </row>
    <row r="463" spans="1:89" x14ac:dyDescent="0.2">
      <c r="A463" s="143" t="s">
        <v>41</v>
      </c>
      <c r="B463" s="203">
        <v>0</v>
      </c>
      <c r="C463" s="197">
        <v>0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69">
        <f t="shared" si="610"/>
        <v>0</v>
      </c>
      <c r="AC463" s="170">
        <f t="shared" si="605"/>
        <v>0</v>
      </c>
      <c r="BI463" s="143" t="s">
        <v>41</v>
      </c>
      <c r="BJ463" s="126">
        <f t="shared" ref="BJ463:CK463" si="631">B463/B467</f>
        <v>0</v>
      </c>
      <c r="BK463" s="127">
        <f t="shared" si="631"/>
        <v>0</v>
      </c>
      <c r="BL463" s="128">
        <f t="shared" si="631"/>
        <v>0</v>
      </c>
      <c r="BM463" s="129">
        <f t="shared" si="631"/>
        <v>0</v>
      </c>
      <c r="BN463" s="126">
        <f t="shared" si="631"/>
        <v>0</v>
      </c>
      <c r="BO463" s="127">
        <f t="shared" si="631"/>
        <v>0</v>
      </c>
      <c r="BP463" s="128">
        <f t="shared" si="631"/>
        <v>0</v>
      </c>
      <c r="BQ463" s="129">
        <f t="shared" si="631"/>
        <v>0</v>
      </c>
      <c r="BR463" s="126">
        <f t="shared" si="631"/>
        <v>0</v>
      </c>
      <c r="BS463" s="127">
        <f t="shared" si="631"/>
        <v>0</v>
      </c>
      <c r="BT463" s="128">
        <f t="shared" si="631"/>
        <v>0</v>
      </c>
      <c r="BU463" s="126">
        <f t="shared" si="631"/>
        <v>0</v>
      </c>
      <c r="BV463" s="130">
        <f t="shared" si="631"/>
        <v>0</v>
      </c>
      <c r="BW463" s="131">
        <f t="shared" si="631"/>
        <v>0</v>
      </c>
      <c r="BX463" s="126">
        <f t="shared" si="631"/>
        <v>0</v>
      </c>
      <c r="BY463" s="127">
        <f t="shared" si="631"/>
        <v>0</v>
      </c>
      <c r="BZ463" s="128">
        <f t="shared" si="631"/>
        <v>0</v>
      </c>
      <c r="CA463" s="129">
        <f t="shared" si="631"/>
        <v>0</v>
      </c>
      <c r="CB463" s="126">
        <f t="shared" si="631"/>
        <v>0</v>
      </c>
      <c r="CC463" s="127">
        <f t="shared" si="631"/>
        <v>0</v>
      </c>
      <c r="CD463" s="128">
        <f t="shared" si="631"/>
        <v>0</v>
      </c>
      <c r="CE463" s="129">
        <f t="shared" si="631"/>
        <v>0</v>
      </c>
      <c r="CF463" s="126">
        <f t="shared" si="631"/>
        <v>0</v>
      </c>
      <c r="CG463" s="127">
        <f t="shared" si="631"/>
        <v>0</v>
      </c>
      <c r="CH463" s="128">
        <f t="shared" si="631"/>
        <v>0</v>
      </c>
      <c r="CI463" s="126">
        <f t="shared" si="631"/>
        <v>0</v>
      </c>
      <c r="CJ463" s="132">
        <f t="shared" si="631"/>
        <v>0</v>
      </c>
      <c r="CK463" s="133">
        <f t="shared" si="631"/>
        <v>0</v>
      </c>
    </row>
    <row r="464" spans="1:89" x14ac:dyDescent="0.2">
      <c r="A464" s="134" t="s">
        <v>42</v>
      </c>
      <c r="B464" s="58">
        <v>0</v>
      </c>
      <c r="C464" s="59">
        <v>0</v>
      </c>
      <c r="D464" s="136">
        <v>0</v>
      </c>
      <c r="E464" s="137">
        <v>0</v>
      </c>
      <c r="F464" s="135">
        <v>0</v>
      </c>
      <c r="G464" s="138">
        <v>0</v>
      </c>
      <c r="H464" s="136">
        <v>0</v>
      </c>
      <c r="I464" s="137">
        <v>0</v>
      </c>
      <c r="J464" s="135">
        <v>0</v>
      </c>
      <c r="K464" s="138">
        <v>0</v>
      </c>
      <c r="L464" s="136">
        <v>0</v>
      </c>
      <c r="M464" s="135">
        <v>0</v>
      </c>
      <c r="N464" s="139">
        <v>0</v>
      </c>
      <c r="O464" s="140">
        <v>0</v>
      </c>
      <c r="P464" s="135">
        <v>0</v>
      </c>
      <c r="Q464" s="138">
        <v>0</v>
      </c>
      <c r="R464" s="136">
        <v>0</v>
      </c>
      <c r="S464" s="137">
        <v>0</v>
      </c>
      <c r="T464" s="135">
        <v>0</v>
      </c>
      <c r="U464" s="138">
        <v>0</v>
      </c>
      <c r="V464" s="136">
        <v>0</v>
      </c>
      <c r="W464" s="137">
        <v>0</v>
      </c>
      <c r="X464" s="135">
        <v>0</v>
      </c>
      <c r="Y464" s="138">
        <v>0</v>
      </c>
      <c r="Z464" s="141">
        <v>0</v>
      </c>
      <c r="AA464" s="142">
        <v>0</v>
      </c>
      <c r="AB464" s="169"/>
      <c r="AC464" s="170">
        <f t="shared" si="605"/>
        <v>0</v>
      </c>
      <c r="BI464" s="134" t="s">
        <v>42</v>
      </c>
      <c r="BJ464" s="126">
        <f t="shared" ref="BJ464:CK464" si="632">B464/B467</f>
        <v>0</v>
      </c>
      <c r="BK464" s="127">
        <f t="shared" si="632"/>
        <v>0</v>
      </c>
      <c r="BL464" s="128">
        <f t="shared" si="632"/>
        <v>0</v>
      </c>
      <c r="BM464" s="129">
        <f t="shared" si="632"/>
        <v>0</v>
      </c>
      <c r="BN464" s="126">
        <f t="shared" si="632"/>
        <v>0</v>
      </c>
      <c r="BO464" s="127">
        <f t="shared" si="632"/>
        <v>0</v>
      </c>
      <c r="BP464" s="128">
        <f t="shared" si="632"/>
        <v>0</v>
      </c>
      <c r="BQ464" s="129">
        <f t="shared" si="632"/>
        <v>0</v>
      </c>
      <c r="BR464" s="126">
        <f t="shared" si="632"/>
        <v>0</v>
      </c>
      <c r="BS464" s="127">
        <f t="shared" si="632"/>
        <v>0</v>
      </c>
      <c r="BT464" s="128">
        <f t="shared" si="632"/>
        <v>0</v>
      </c>
      <c r="BU464" s="126">
        <f t="shared" si="632"/>
        <v>0</v>
      </c>
      <c r="BV464" s="130">
        <f t="shared" si="632"/>
        <v>0</v>
      </c>
      <c r="BW464" s="131">
        <f t="shared" si="632"/>
        <v>0</v>
      </c>
      <c r="BX464" s="126">
        <f t="shared" si="632"/>
        <v>0</v>
      </c>
      <c r="BY464" s="127">
        <f t="shared" si="632"/>
        <v>0</v>
      </c>
      <c r="BZ464" s="128">
        <f t="shared" si="632"/>
        <v>0</v>
      </c>
      <c r="CA464" s="129">
        <f t="shared" si="632"/>
        <v>0</v>
      </c>
      <c r="CB464" s="126">
        <f t="shared" si="632"/>
        <v>0</v>
      </c>
      <c r="CC464" s="127">
        <f t="shared" si="632"/>
        <v>0</v>
      </c>
      <c r="CD464" s="128">
        <f t="shared" si="632"/>
        <v>0</v>
      </c>
      <c r="CE464" s="129">
        <f t="shared" si="632"/>
        <v>0</v>
      </c>
      <c r="CF464" s="126">
        <f t="shared" si="632"/>
        <v>0</v>
      </c>
      <c r="CG464" s="127">
        <f t="shared" si="632"/>
        <v>0</v>
      </c>
      <c r="CH464" s="128">
        <f t="shared" si="632"/>
        <v>0</v>
      </c>
      <c r="CI464" s="126">
        <f t="shared" si="632"/>
        <v>0</v>
      </c>
      <c r="CJ464" s="132">
        <f t="shared" si="632"/>
        <v>0</v>
      </c>
      <c r="CK464" s="133">
        <f t="shared" si="632"/>
        <v>0</v>
      </c>
    </row>
    <row r="465" spans="1:89" x14ac:dyDescent="0.2">
      <c r="A465" s="143" t="s">
        <v>43</v>
      </c>
      <c r="B465" s="56"/>
      <c r="C465" s="57"/>
      <c r="D465" s="149"/>
      <c r="E465" s="146"/>
      <c r="F465" s="147"/>
      <c r="G465" s="148"/>
      <c r="H465" s="149"/>
      <c r="I465" s="146"/>
      <c r="J465" s="147"/>
      <c r="K465" s="148"/>
      <c r="L465" s="149"/>
      <c r="M465" s="147"/>
      <c r="N465" s="151"/>
      <c r="O465" s="150"/>
      <c r="P465" s="147"/>
      <c r="Q465" s="148"/>
      <c r="R465" s="149"/>
      <c r="S465" s="146"/>
      <c r="T465" s="147"/>
      <c r="U465" s="148"/>
      <c r="V465" s="149"/>
      <c r="W465" s="146"/>
      <c r="X465" s="147"/>
      <c r="Y465" s="148"/>
      <c r="Z465" s="145"/>
      <c r="AA465" s="144"/>
      <c r="AB465" s="169"/>
      <c r="AC465" s="170"/>
      <c r="BI465" s="143" t="s">
        <v>43</v>
      </c>
      <c r="BJ465" s="126">
        <f t="shared" ref="BJ465:CK465" si="633">B465/B467</f>
        <v>0</v>
      </c>
      <c r="BK465" s="127">
        <f t="shared" si="633"/>
        <v>0</v>
      </c>
      <c r="BL465" s="128">
        <f t="shared" si="633"/>
        <v>0</v>
      </c>
      <c r="BM465" s="129">
        <f t="shared" si="633"/>
        <v>0</v>
      </c>
      <c r="BN465" s="126">
        <f t="shared" si="633"/>
        <v>0</v>
      </c>
      <c r="BO465" s="127">
        <f t="shared" si="633"/>
        <v>0</v>
      </c>
      <c r="BP465" s="128">
        <f t="shared" si="633"/>
        <v>0</v>
      </c>
      <c r="BQ465" s="129">
        <f t="shared" si="633"/>
        <v>0</v>
      </c>
      <c r="BR465" s="126">
        <f t="shared" si="633"/>
        <v>0</v>
      </c>
      <c r="BS465" s="127">
        <f t="shared" si="633"/>
        <v>0</v>
      </c>
      <c r="BT465" s="128">
        <f t="shared" si="633"/>
        <v>0</v>
      </c>
      <c r="BU465" s="126">
        <f t="shared" si="633"/>
        <v>0</v>
      </c>
      <c r="BV465" s="130">
        <f t="shared" si="633"/>
        <v>0</v>
      </c>
      <c r="BW465" s="131">
        <f t="shared" si="633"/>
        <v>0</v>
      </c>
      <c r="BX465" s="126">
        <f t="shared" si="633"/>
        <v>0</v>
      </c>
      <c r="BY465" s="127">
        <f t="shared" si="633"/>
        <v>0</v>
      </c>
      <c r="BZ465" s="128">
        <f t="shared" si="633"/>
        <v>0</v>
      </c>
      <c r="CA465" s="129">
        <f t="shared" si="633"/>
        <v>0</v>
      </c>
      <c r="CB465" s="126">
        <f t="shared" si="633"/>
        <v>0</v>
      </c>
      <c r="CC465" s="127">
        <f t="shared" si="633"/>
        <v>0</v>
      </c>
      <c r="CD465" s="128">
        <f t="shared" si="633"/>
        <v>0</v>
      </c>
      <c r="CE465" s="129">
        <f t="shared" si="633"/>
        <v>0</v>
      </c>
      <c r="CF465" s="126">
        <f t="shared" si="633"/>
        <v>0</v>
      </c>
      <c r="CG465" s="127">
        <f t="shared" si="633"/>
        <v>0</v>
      </c>
      <c r="CH465" s="128">
        <f t="shared" si="633"/>
        <v>0</v>
      </c>
      <c r="CI465" s="126">
        <f t="shared" si="633"/>
        <v>0</v>
      </c>
      <c r="CJ465" s="132">
        <f t="shared" si="633"/>
        <v>0</v>
      </c>
      <c r="CK465" s="133">
        <f t="shared" si="633"/>
        <v>0</v>
      </c>
    </row>
    <row r="466" spans="1:89" ht="13.5" thickBot="1" x14ac:dyDescent="0.25">
      <c r="A466" s="134" t="s">
        <v>44</v>
      </c>
      <c r="B466" s="58"/>
      <c r="C466" s="59"/>
      <c r="D466" s="136"/>
      <c r="E466" s="137"/>
      <c r="F466" s="135"/>
      <c r="G466" s="138"/>
      <c r="H466" s="136"/>
      <c r="I466" s="137"/>
      <c r="J466" s="135"/>
      <c r="K466" s="138"/>
      <c r="L466" s="136"/>
      <c r="M466" s="135"/>
      <c r="N466" s="139"/>
      <c r="O466" s="140"/>
      <c r="P466" s="135"/>
      <c r="Q466" s="138"/>
      <c r="R466" s="136"/>
      <c r="S466" s="137"/>
      <c r="T466" s="135"/>
      <c r="U466" s="138"/>
      <c r="V466" s="136"/>
      <c r="W466" s="137"/>
      <c r="X466" s="135"/>
      <c r="Y466" s="138"/>
      <c r="Z466" s="141"/>
      <c r="AA466" s="142"/>
      <c r="AB466" s="169"/>
      <c r="AC466" s="170"/>
      <c r="BI466" s="134" t="s">
        <v>44</v>
      </c>
      <c r="BJ466" s="126">
        <f t="shared" ref="BJ466:CK466" si="634">B466/B467</f>
        <v>0</v>
      </c>
      <c r="BK466" s="127">
        <f t="shared" si="634"/>
        <v>0</v>
      </c>
      <c r="BL466" s="128">
        <f t="shared" si="634"/>
        <v>0</v>
      </c>
      <c r="BM466" s="129">
        <f t="shared" si="634"/>
        <v>0</v>
      </c>
      <c r="BN466" s="126">
        <f t="shared" si="634"/>
        <v>0</v>
      </c>
      <c r="BO466" s="127">
        <f t="shared" si="634"/>
        <v>0</v>
      </c>
      <c r="BP466" s="128">
        <f t="shared" si="634"/>
        <v>0</v>
      </c>
      <c r="BQ466" s="129">
        <f t="shared" si="634"/>
        <v>0</v>
      </c>
      <c r="BR466" s="126">
        <f t="shared" si="634"/>
        <v>0</v>
      </c>
      <c r="BS466" s="127">
        <f t="shared" si="634"/>
        <v>0</v>
      </c>
      <c r="BT466" s="128">
        <f t="shared" si="634"/>
        <v>0</v>
      </c>
      <c r="BU466" s="126">
        <f t="shared" si="634"/>
        <v>0</v>
      </c>
      <c r="BV466" s="130">
        <f t="shared" si="634"/>
        <v>0</v>
      </c>
      <c r="BW466" s="131">
        <f t="shared" si="634"/>
        <v>0</v>
      </c>
      <c r="BX466" s="126">
        <f t="shared" si="634"/>
        <v>0</v>
      </c>
      <c r="BY466" s="127">
        <f t="shared" si="634"/>
        <v>0</v>
      </c>
      <c r="BZ466" s="128">
        <f t="shared" si="634"/>
        <v>0</v>
      </c>
      <c r="CA466" s="129">
        <f t="shared" si="634"/>
        <v>0</v>
      </c>
      <c r="CB466" s="126">
        <f t="shared" si="634"/>
        <v>0</v>
      </c>
      <c r="CC466" s="127">
        <f t="shared" si="634"/>
        <v>0</v>
      </c>
      <c r="CD466" s="128">
        <f t="shared" si="634"/>
        <v>0</v>
      </c>
      <c r="CE466" s="129">
        <f t="shared" si="634"/>
        <v>0</v>
      </c>
      <c r="CF466" s="126">
        <f t="shared" si="634"/>
        <v>0</v>
      </c>
      <c r="CG466" s="127">
        <f t="shared" si="634"/>
        <v>0</v>
      </c>
      <c r="CH466" s="128">
        <f t="shared" si="634"/>
        <v>0</v>
      </c>
      <c r="CI466" s="126">
        <f t="shared" si="634"/>
        <v>0</v>
      </c>
      <c r="CJ466" s="132">
        <f t="shared" si="634"/>
        <v>0</v>
      </c>
      <c r="CK466" s="133">
        <f t="shared" si="634"/>
        <v>0</v>
      </c>
    </row>
    <row r="467" spans="1:89" ht="14.25" thickTop="1" thickBot="1" x14ac:dyDescent="0.25">
      <c r="A467" s="299" t="s">
        <v>26</v>
      </c>
      <c r="B467" s="275">
        <f>SUM(B443:B466)</f>
        <v>62686</v>
      </c>
      <c r="C467" s="270">
        <f t="shared" ref="C467" si="635">SUM(C443:C466)</f>
        <v>38318</v>
      </c>
      <c r="D467" s="18">
        <f t="shared" ref="D467" si="636">SUM(D443:D466)</f>
        <v>25587</v>
      </c>
      <c r="E467" s="271">
        <f t="shared" ref="E467" si="637">SUM(E443:E466)</f>
        <v>22194</v>
      </c>
      <c r="F467" s="272">
        <f t="shared" ref="F467" si="638">SUM(F443:F466)</f>
        <v>13094</v>
      </c>
      <c r="G467" s="273">
        <f t="shared" ref="G467" si="639">SUM(G443:G466)</f>
        <v>8669</v>
      </c>
      <c r="H467" s="18">
        <f t="shared" ref="H467" si="640">SUM(H443:H466)</f>
        <v>31245</v>
      </c>
      <c r="I467" s="271">
        <f t="shared" ref="I467" si="641">SUM(I443:I466)</f>
        <v>44579</v>
      </c>
      <c r="J467" s="272">
        <f t="shared" ref="J467" si="642">SUM(J443:J466)</f>
        <v>7273</v>
      </c>
      <c r="K467" s="273">
        <f t="shared" ref="K467" si="643">SUM(K443:K466)</f>
        <v>8770</v>
      </c>
      <c r="L467" s="18">
        <f t="shared" ref="L467" si="644">SUM(L443:L466)</f>
        <v>13681</v>
      </c>
      <c r="M467" s="272">
        <f t="shared" ref="M467" si="645">SUM(M443:M466)</f>
        <v>24379</v>
      </c>
      <c r="N467" s="20">
        <f t="shared" ref="N467" si="646">SUM(N443:N466)</f>
        <v>28793</v>
      </c>
      <c r="O467" s="19">
        <f t="shared" ref="O467" si="647">SUM(O443:O466)</f>
        <v>38408</v>
      </c>
      <c r="P467" s="272">
        <f t="shared" ref="P467" si="648">SUM(P443:P466)</f>
        <v>18354</v>
      </c>
      <c r="Q467" s="273">
        <f t="shared" ref="Q467" si="649">SUM(Q443:Q466)</f>
        <v>22387</v>
      </c>
      <c r="R467" s="18">
        <f t="shared" ref="R467" si="650">SUM(R443:R466)</f>
        <v>23422</v>
      </c>
      <c r="S467" s="271">
        <f t="shared" ref="S467" si="651">SUM(S443:S466)</f>
        <v>25588</v>
      </c>
      <c r="T467" s="272">
        <f t="shared" ref="T467" si="652">SUM(T443:T466)</f>
        <v>10056</v>
      </c>
      <c r="U467" s="273">
        <f t="shared" ref="U467" si="653">SUM(U443:U466)</f>
        <v>12760</v>
      </c>
      <c r="V467" s="18">
        <f t="shared" ref="V467" si="654">SUM(V443:V466)</f>
        <v>27265</v>
      </c>
      <c r="W467" s="271">
        <f t="shared" ref="W467" si="655">SUM(W443:W466)</f>
        <v>33108</v>
      </c>
      <c r="X467" s="272">
        <f t="shared" ref="X467" si="656">SUM(X443:X466)</f>
        <v>26352</v>
      </c>
      <c r="Y467" s="273">
        <f t="shared" ref="Y467" si="657">SUM(Y443:Y466)</f>
        <v>16841</v>
      </c>
      <c r="Z467" s="18">
        <f t="shared" ref="Z467" si="658">SUM(Z443:Z466)</f>
        <v>60176</v>
      </c>
      <c r="AA467" s="271">
        <f t="shared" ref="AA467" si="659">SUM(AA443:AA466)</f>
        <v>51504</v>
      </c>
      <c r="AB467" s="171">
        <f>SUM(AB443:AB466)</f>
        <v>347984</v>
      </c>
      <c r="AC467" s="172">
        <f>SUM(AC443:AC466)</f>
        <v>347505</v>
      </c>
      <c r="BI467" s="299" t="s">
        <v>26</v>
      </c>
      <c r="BJ467" s="152">
        <f>SUM(BJ443:BJ466)</f>
        <v>1</v>
      </c>
      <c r="BK467" s="153">
        <f t="shared" ref="BK467:CK467" si="660">SUM(BK443:BK466)</f>
        <v>1</v>
      </c>
      <c r="BL467" s="152">
        <f t="shared" si="660"/>
        <v>1</v>
      </c>
      <c r="BM467" s="153">
        <f t="shared" si="660"/>
        <v>1</v>
      </c>
      <c r="BN467" s="152">
        <f t="shared" si="660"/>
        <v>0.99999999999999989</v>
      </c>
      <c r="BO467" s="153">
        <f t="shared" si="660"/>
        <v>1</v>
      </c>
      <c r="BP467" s="152">
        <f t="shared" si="660"/>
        <v>1</v>
      </c>
      <c r="BQ467" s="153">
        <f t="shared" si="660"/>
        <v>0.99999999999999989</v>
      </c>
      <c r="BR467" s="152">
        <f t="shared" si="660"/>
        <v>1</v>
      </c>
      <c r="BS467" s="153">
        <f t="shared" si="660"/>
        <v>1.0000000000000002</v>
      </c>
      <c r="BT467" s="152">
        <f t="shared" si="660"/>
        <v>1</v>
      </c>
      <c r="BU467" s="153">
        <f t="shared" si="660"/>
        <v>1</v>
      </c>
      <c r="BV467" s="152">
        <f t="shared" si="660"/>
        <v>1</v>
      </c>
      <c r="BW467" s="153">
        <f t="shared" si="660"/>
        <v>1</v>
      </c>
      <c r="BX467" s="152">
        <f t="shared" si="660"/>
        <v>1</v>
      </c>
      <c r="BY467" s="153">
        <f t="shared" si="660"/>
        <v>1.0000000000000002</v>
      </c>
      <c r="BZ467" s="152">
        <f t="shared" si="660"/>
        <v>1</v>
      </c>
      <c r="CA467" s="153">
        <f t="shared" si="660"/>
        <v>1.0000000000000002</v>
      </c>
      <c r="CB467" s="152">
        <f t="shared" si="660"/>
        <v>1</v>
      </c>
      <c r="CC467" s="153">
        <f t="shared" si="660"/>
        <v>1</v>
      </c>
      <c r="CD467" s="152">
        <f t="shared" si="660"/>
        <v>1</v>
      </c>
      <c r="CE467" s="153">
        <f t="shared" si="660"/>
        <v>1</v>
      </c>
      <c r="CF467" s="152">
        <f t="shared" si="660"/>
        <v>1</v>
      </c>
      <c r="CG467" s="153">
        <f t="shared" si="660"/>
        <v>1</v>
      </c>
      <c r="CH467" s="152">
        <f t="shared" si="660"/>
        <v>0.99999999999999989</v>
      </c>
      <c r="CI467" s="153">
        <f t="shared" si="660"/>
        <v>1</v>
      </c>
      <c r="CJ467" s="152">
        <f t="shared" si="660"/>
        <v>0.99999999999999989</v>
      </c>
      <c r="CK467" s="153">
        <f t="shared" si="660"/>
        <v>1</v>
      </c>
    </row>
    <row r="468" spans="1:89" ht="13.5" thickTop="1" x14ac:dyDescent="0.2">
      <c r="A468" s="187"/>
    </row>
    <row r="470" spans="1:89" x14ac:dyDescent="0.2">
      <c r="A470" s="306">
        <f>+A439+1</f>
        <v>43481</v>
      </c>
      <c r="B470" s="306"/>
      <c r="C470" s="306"/>
      <c r="D470" s="306"/>
      <c r="BI470" s="311">
        <f>+BI439+1</f>
        <v>43481</v>
      </c>
      <c r="BJ470" s="311"/>
      <c r="BK470" s="311"/>
      <c r="BL470" s="311"/>
    </row>
    <row r="471" spans="1:89" ht="13.5" thickBot="1" x14ac:dyDescent="0.25">
      <c r="AE471" s="242" t="s">
        <v>1</v>
      </c>
    </row>
    <row r="472" spans="1:89" ht="14.25" thickTop="1" thickBot="1" x14ac:dyDescent="0.25">
      <c r="A472" s="302" t="s">
        <v>2</v>
      </c>
      <c r="B472" s="304" t="s">
        <v>3</v>
      </c>
      <c r="C472" s="305"/>
      <c r="D472" s="304" t="s">
        <v>4</v>
      </c>
      <c r="E472" s="305"/>
      <c r="F472" s="304" t="s">
        <v>5</v>
      </c>
      <c r="G472" s="305"/>
      <c r="H472" s="304" t="s">
        <v>6</v>
      </c>
      <c r="I472" s="305"/>
      <c r="J472" s="304" t="s">
        <v>7</v>
      </c>
      <c r="K472" s="305"/>
      <c r="L472" s="304" t="s">
        <v>8</v>
      </c>
      <c r="M472" s="305"/>
      <c r="N472" s="304" t="s">
        <v>9</v>
      </c>
      <c r="O472" s="305"/>
      <c r="P472" s="304" t="s">
        <v>10</v>
      </c>
      <c r="Q472" s="305"/>
      <c r="R472" s="304" t="s">
        <v>11</v>
      </c>
      <c r="S472" s="305"/>
      <c r="T472" s="304" t="s">
        <v>12</v>
      </c>
      <c r="U472" s="305"/>
      <c r="V472" s="304" t="s">
        <v>13</v>
      </c>
      <c r="W472" s="305"/>
      <c r="X472" s="304" t="s">
        <v>14</v>
      </c>
      <c r="Y472" s="305"/>
      <c r="Z472" s="307" t="s">
        <v>15</v>
      </c>
      <c r="AA472" s="308"/>
      <c r="AB472" s="309" t="s">
        <v>16</v>
      </c>
      <c r="AC472" s="310"/>
      <c r="AE472" s="302" t="s">
        <v>2</v>
      </c>
      <c r="AF472" s="304" t="s">
        <v>3</v>
      </c>
      <c r="AG472" s="305"/>
      <c r="AH472" s="304" t="s">
        <v>4</v>
      </c>
      <c r="AI472" s="305"/>
      <c r="AJ472" s="304" t="s">
        <v>5</v>
      </c>
      <c r="AK472" s="305"/>
      <c r="AL472" s="304" t="s">
        <v>6</v>
      </c>
      <c r="AM472" s="305"/>
      <c r="AN472" s="304" t="s">
        <v>7</v>
      </c>
      <c r="AO472" s="305"/>
      <c r="AP472" s="304" t="s">
        <v>8</v>
      </c>
      <c r="AQ472" s="305"/>
      <c r="AR472" s="304" t="s">
        <v>9</v>
      </c>
      <c r="AS472" s="305"/>
      <c r="AT472" s="304" t="s">
        <v>10</v>
      </c>
      <c r="AU472" s="305"/>
      <c r="AV472" s="304" t="s">
        <v>11</v>
      </c>
      <c r="AW472" s="305"/>
      <c r="AX472" s="304" t="s">
        <v>12</v>
      </c>
      <c r="AY472" s="305"/>
      <c r="AZ472" s="304" t="s">
        <v>13</v>
      </c>
      <c r="BA472" s="305"/>
      <c r="BB472" s="304" t="s">
        <v>14</v>
      </c>
      <c r="BC472" s="305"/>
      <c r="BD472" s="307" t="s">
        <v>15</v>
      </c>
      <c r="BE472" s="308"/>
      <c r="BF472" s="309" t="s">
        <v>16</v>
      </c>
      <c r="BG472" s="310"/>
      <c r="BI472" s="302" t="s">
        <v>2</v>
      </c>
      <c r="BJ472" s="304" t="s">
        <v>3</v>
      </c>
      <c r="BK472" s="305"/>
      <c r="BL472" s="304" t="s">
        <v>4</v>
      </c>
      <c r="BM472" s="305"/>
      <c r="BN472" s="304" t="s">
        <v>5</v>
      </c>
      <c r="BO472" s="305"/>
      <c r="BP472" s="304" t="s">
        <v>6</v>
      </c>
      <c r="BQ472" s="305"/>
      <c r="BR472" s="304" t="s">
        <v>7</v>
      </c>
      <c r="BS472" s="305"/>
      <c r="BT472" s="304" t="s">
        <v>8</v>
      </c>
      <c r="BU472" s="305"/>
      <c r="BV472" s="304" t="s">
        <v>9</v>
      </c>
      <c r="BW472" s="305"/>
      <c r="BX472" s="304" t="s">
        <v>10</v>
      </c>
      <c r="BY472" s="305"/>
      <c r="BZ472" s="304" t="s">
        <v>11</v>
      </c>
      <c r="CA472" s="305"/>
      <c r="CB472" s="304" t="s">
        <v>12</v>
      </c>
      <c r="CC472" s="305"/>
      <c r="CD472" s="304" t="s">
        <v>13</v>
      </c>
      <c r="CE472" s="305"/>
      <c r="CF472" s="304" t="s">
        <v>14</v>
      </c>
      <c r="CG472" s="305"/>
      <c r="CH472" s="307" t="s">
        <v>15</v>
      </c>
      <c r="CI472" s="308"/>
      <c r="CJ472" s="304" t="s">
        <v>16</v>
      </c>
      <c r="CK472" s="305"/>
    </row>
    <row r="473" spans="1:89" ht="15" thickTop="1" thickBot="1" x14ac:dyDescent="0.3">
      <c r="A473" s="303"/>
      <c r="B473" s="113" t="s">
        <v>17</v>
      </c>
      <c r="C473" s="114" t="s">
        <v>18</v>
      </c>
      <c r="D473" s="115" t="s">
        <v>17</v>
      </c>
      <c r="E473" s="116" t="s">
        <v>18</v>
      </c>
      <c r="F473" s="113" t="s">
        <v>17</v>
      </c>
      <c r="G473" s="114" t="s">
        <v>18</v>
      </c>
      <c r="H473" s="115" t="s">
        <v>17</v>
      </c>
      <c r="I473" s="116" t="s">
        <v>18</v>
      </c>
      <c r="J473" s="113" t="s">
        <v>17</v>
      </c>
      <c r="K473" s="114" t="s">
        <v>18</v>
      </c>
      <c r="L473" s="115" t="s">
        <v>17</v>
      </c>
      <c r="M473" s="113" t="s">
        <v>18</v>
      </c>
      <c r="N473" s="117" t="s">
        <v>17</v>
      </c>
      <c r="O473" s="118" t="s">
        <v>18</v>
      </c>
      <c r="P473" s="113" t="s">
        <v>17</v>
      </c>
      <c r="Q473" s="114" t="s">
        <v>18</v>
      </c>
      <c r="R473" s="115" t="s">
        <v>17</v>
      </c>
      <c r="S473" s="116" t="s">
        <v>18</v>
      </c>
      <c r="T473" s="113" t="s">
        <v>17</v>
      </c>
      <c r="U473" s="114" t="s">
        <v>18</v>
      </c>
      <c r="V473" s="115" t="s">
        <v>17</v>
      </c>
      <c r="W473" s="116" t="s">
        <v>18</v>
      </c>
      <c r="X473" s="113" t="s">
        <v>17</v>
      </c>
      <c r="Y473" s="114" t="s">
        <v>18</v>
      </c>
      <c r="Z473" s="26" t="s">
        <v>17</v>
      </c>
      <c r="AA473" s="119" t="s">
        <v>18</v>
      </c>
      <c r="AB473" s="173" t="s">
        <v>17</v>
      </c>
      <c r="AC473" s="174" t="s">
        <v>18</v>
      </c>
      <c r="AE473" s="303"/>
      <c r="AF473" s="113" t="s">
        <v>17</v>
      </c>
      <c r="AG473" s="114" t="s">
        <v>18</v>
      </c>
      <c r="AH473" s="115" t="s">
        <v>17</v>
      </c>
      <c r="AI473" s="116" t="s">
        <v>18</v>
      </c>
      <c r="AJ473" s="113" t="s">
        <v>17</v>
      </c>
      <c r="AK473" s="114" t="s">
        <v>18</v>
      </c>
      <c r="AL473" s="115" t="s">
        <v>17</v>
      </c>
      <c r="AM473" s="116" t="s">
        <v>18</v>
      </c>
      <c r="AN473" s="113" t="s">
        <v>17</v>
      </c>
      <c r="AO473" s="114" t="s">
        <v>18</v>
      </c>
      <c r="AP473" s="115" t="s">
        <v>17</v>
      </c>
      <c r="AQ473" s="113" t="s">
        <v>18</v>
      </c>
      <c r="AR473" s="117" t="s">
        <v>17</v>
      </c>
      <c r="AS473" s="118" t="s">
        <v>18</v>
      </c>
      <c r="AT473" s="113" t="s">
        <v>17</v>
      </c>
      <c r="AU473" s="114" t="s">
        <v>18</v>
      </c>
      <c r="AV473" s="115" t="s">
        <v>17</v>
      </c>
      <c r="AW473" s="116" t="s">
        <v>18</v>
      </c>
      <c r="AX473" s="113" t="s">
        <v>17</v>
      </c>
      <c r="AY473" s="114" t="s">
        <v>18</v>
      </c>
      <c r="AZ473" s="115" t="s">
        <v>17</v>
      </c>
      <c r="BA473" s="116" t="s">
        <v>18</v>
      </c>
      <c r="BB473" s="113" t="s">
        <v>17</v>
      </c>
      <c r="BC473" s="114" t="s">
        <v>18</v>
      </c>
      <c r="BD473" s="26" t="s">
        <v>17</v>
      </c>
      <c r="BE473" s="119" t="s">
        <v>18</v>
      </c>
      <c r="BF473" s="173" t="s">
        <v>17</v>
      </c>
      <c r="BG473" s="174" t="s">
        <v>18</v>
      </c>
      <c r="BI473" s="303"/>
      <c r="BJ473" s="113" t="s">
        <v>17</v>
      </c>
      <c r="BK473" s="114" t="s">
        <v>18</v>
      </c>
      <c r="BL473" s="115" t="s">
        <v>17</v>
      </c>
      <c r="BM473" s="116" t="s">
        <v>18</v>
      </c>
      <c r="BN473" s="113" t="s">
        <v>17</v>
      </c>
      <c r="BO473" s="114" t="s">
        <v>18</v>
      </c>
      <c r="BP473" s="115" t="s">
        <v>17</v>
      </c>
      <c r="BQ473" s="116" t="s">
        <v>18</v>
      </c>
      <c r="BR473" s="113" t="s">
        <v>17</v>
      </c>
      <c r="BS473" s="114" t="s">
        <v>18</v>
      </c>
      <c r="BT473" s="115" t="s">
        <v>17</v>
      </c>
      <c r="BU473" s="113" t="s">
        <v>18</v>
      </c>
      <c r="BV473" s="117" t="s">
        <v>17</v>
      </c>
      <c r="BW473" s="118" t="s">
        <v>18</v>
      </c>
      <c r="BX473" s="113" t="s">
        <v>17</v>
      </c>
      <c r="BY473" s="114" t="s">
        <v>18</v>
      </c>
      <c r="BZ473" s="115" t="s">
        <v>17</v>
      </c>
      <c r="CA473" s="116" t="s">
        <v>18</v>
      </c>
      <c r="CB473" s="113" t="s">
        <v>17</v>
      </c>
      <c r="CC473" s="114" t="s">
        <v>18</v>
      </c>
      <c r="CD473" s="115" t="s">
        <v>17</v>
      </c>
      <c r="CE473" s="116" t="s">
        <v>18</v>
      </c>
      <c r="CF473" s="113" t="s">
        <v>17</v>
      </c>
      <c r="CG473" s="114" t="s">
        <v>18</v>
      </c>
      <c r="CH473" s="26" t="s">
        <v>17</v>
      </c>
      <c r="CI473" s="119" t="s">
        <v>18</v>
      </c>
      <c r="CJ473" s="117" t="s">
        <v>17</v>
      </c>
      <c r="CK473" s="118" t="s">
        <v>18</v>
      </c>
    </row>
    <row r="474" spans="1:89" ht="13.5" thickTop="1" x14ac:dyDescent="0.2">
      <c r="A474" s="122" t="s">
        <v>19</v>
      </c>
      <c r="B474" s="123"/>
      <c r="C474" s="186"/>
      <c r="D474" s="124"/>
      <c r="E474" s="177"/>
      <c r="F474" s="123"/>
      <c r="G474" s="125"/>
      <c r="H474" s="124"/>
      <c r="I474" s="177"/>
      <c r="J474" s="123"/>
      <c r="K474" s="125"/>
      <c r="L474" s="124"/>
      <c r="M474" s="123"/>
      <c r="N474" s="176"/>
      <c r="O474" s="178"/>
      <c r="P474" s="123"/>
      <c r="Q474" s="125"/>
      <c r="R474" s="124"/>
      <c r="S474" s="177"/>
      <c r="T474" s="123"/>
      <c r="U474" s="125"/>
      <c r="V474" s="124"/>
      <c r="W474" s="177"/>
      <c r="X474" s="123"/>
      <c r="Y474" s="125"/>
      <c r="Z474" s="183"/>
      <c r="AA474" s="184"/>
      <c r="AB474" s="167">
        <f>B474+D474+F474+H474+J474+L474+N474+P474+R474+T474+V474+X474+Z474</f>
        <v>0</v>
      </c>
      <c r="AC474" s="168">
        <f>C474+E474+G474+I474+K474+M474+O474+Q474+S474+U474+W474+Y474+AA474</f>
        <v>0</v>
      </c>
      <c r="AD474" s="231"/>
      <c r="AE474" s="249" t="str">
        <f>$AE$9</f>
        <v>07:00 - 07:59</v>
      </c>
      <c r="AF474" s="123">
        <f>SUMIF($A$9:$A$32,$AE474,B$474:B$497)</f>
        <v>6975</v>
      </c>
      <c r="AG474" s="186">
        <f t="shared" ref="AG474:BE476" si="661">SUMIF($A$9:$A$32,$AE474,C$474:C$497)</f>
        <v>998</v>
      </c>
      <c r="AH474" s="124">
        <f t="shared" si="661"/>
        <v>1852</v>
      </c>
      <c r="AI474" s="177">
        <f t="shared" si="661"/>
        <v>1328</v>
      </c>
      <c r="AJ474" s="123">
        <f t="shared" si="661"/>
        <v>939</v>
      </c>
      <c r="AK474" s="125">
        <f t="shared" si="661"/>
        <v>631</v>
      </c>
      <c r="AL474" s="124">
        <f t="shared" si="661"/>
        <v>1485</v>
      </c>
      <c r="AM474" s="177">
        <f t="shared" si="661"/>
        <v>1736</v>
      </c>
      <c r="AN474" s="123">
        <f t="shared" si="661"/>
        <v>447</v>
      </c>
      <c r="AO474" s="125">
        <f t="shared" si="661"/>
        <v>974</v>
      </c>
      <c r="AP474" s="124">
        <f t="shared" si="661"/>
        <v>527</v>
      </c>
      <c r="AQ474" s="123">
        <f t="shared" si="661"/>
        <v>2395</v>
      </c>
      <c r="AR474" s="176">
        <f t="shared" si="661"/>
        <v>1907</v>
      </c>
      <c r="AS474" s="178">
        <f t="shared" si="661"/>
        <v>2989</v>
      </c>
      <c r="AT474" s="123">
        <f t="shared" si="661"/>
        <v>1723</v>
      </c>
      <c r="AU474" s="125">
        <f t="shared" si="661"/>
        <v>1650</v>
      </c>
      <c r="AV474" s="124">
        <f t="shared" si="661"/>
        <v>1940</v>
      </c>
      <c r="AW474" s="177">
        <f t="shared" si="661"/>
        <v>1706</v>
      </c>
      <c r="AX474" s="123">
        <f t="shared" si="661"/>
        <v>400</v>
      </c>
      <c r="AY474" s="125">
        <f t="shared" si="661"/>
        <v>1990</v>
      </c>
      <c r="AZ474" s="124">
        <f t="shared" si="661"/>
        <v>1096</v>
      </c>
      <c r="BA474" s="177">
        <f t="shared" si="661"/>
        <v>2842</v>
      </c>
      <c r="BB474" s="123">
        <f t="shared" si="661"/>
        <v>1513</v>
      </c>
      <c r="BC474" s="125">
        <f t="shared" si="661"/>
        <v>1775</v>
      </c>
      <c r="BD474" s="183">
        <f t="shared" si="661"/>
        <v>5191</v>
      </c>
      <c r="BE474" s="184">
        <f t="shared" si="661"/>
        <v>2553</v>
      </c>
      <c r="BF474" s="167">
        <f>AF474+AH474+AJ474+AL474+AN474+AP474+AR474+AT474+AV474+AX474+AZ474+BB474+BD474</f>
        <v>25995</v>
      </c>
      <c r="BG474" s="168">
        <f>AG474+AI474+AK474+AM474+AO474+AQ474+AS474+AU474+AW474+AY474+BA474+BC474+BE474</f>
        <v>23567</v>
      </c>
      <c r="BH474" s="231"/>
      <c r="BI474" s="122" t="s">
        <v>19</v>
      </c>
      <c r="BJ474" s="126">
        <f t="shared" ref="BJ474:CK474" si="662">B474/B498</f>
        <v>0</v>
      </c>
      <c r="BK474" s="127">
        <f t="shared" si="662"/>
        <v>0</v>
      </c>
      <c r="BL474" s="128">
        <f t="shared" si="662"/>
        <v>0</v>
      </c>
      <c r="BM474" s="129">
        <f t="shared" si="662"/>
        <v>0</v>
      </c>
      <c r="BN474" s="126">
        <f t="shared" si="662"/>
        <v>0</v>
      </c>
      <c r="BO474" s="127">
        <f t="shared" si="662"/>
        <v>0</v>
      </c>
      <c r="BP474" s="128">
        <f t="shared" si="662"/>
        <v>0</v>
      </c>
      <c r="BQ474" s="129">
        <f t="shared" si="662"/>
        <v>0</v>
      </c>
      <c r="BR474" s="126">
        <f t="shared" si="662"/>
        <v>0</v>
      </c>
      <c r="BS474" s="127">
        <f t="shared" si="662"/>
        <v>0</v>
      </c>
      <c r="BT474" s="128">
        <f t="shared" si="662"/>
        <v>0</v>
      </c>
      <c r="BU474" s="126">
        <f t="shared" si="662"/>
        <v>0</v>
      </c>
      <c r="BV474" s="130">
        <f t="shared" si="662"/>
        <v>0</v>
      </c>
      <c r="BW474" s="131">
        <f t="shared" si="662"/>
        <v>0</v>
      </c>
      <c r="BX474" s="126">
        <f t="shared" si="662"/>
        <v>0</v>
      </c>
      <c r="BY474" s="127">
        <f t="shared" si="662"/>
        <v>0</v>
      </c>
      <c r="BZ474" s="128">
        <f t="shared" si="662"/>
        <v>0</v>
      </c>
      <c r="CA474" s="129">
        <f t="shared" si="662"/>
        <v>0</v>
      </c>
      <c r="CB474" s="126">
        <f t="shared" si="662"/>
        <v>0</v>
      </c>
      <c r="CC474" s="127">
        <f t="shared" si="662"/>
        <v>0</v>
      </c>
      <c r="CD474" s="128">
        <f t="shared" si="662"/>
        <v>0</v>
      </c>
      <c r="CE474" s="129">
        <f t="shared" si="662"/>
        <v>0</v>
      </c>
      <c r="CF474" s="126">
        <f t="shared" si="662"/>
        <v>0</v>
      </c>
      <c r="CG474" s="127">
        <f t="shared" si="662"/>
        <v>0</v>
      </c>
      <c r="CH474" s="128">
        <f t="shared" si="662"/>
        <v>0</v>
      </c>
      <c r="CI474" s="126">
        <f t="shared" si="662"/>
        <v>0</v>
      </c>
      <c r="CJ474" s="132">
        <f t="shared" si="662"/>
        <v>0</v>
      </c>
      <c r="CK474" s="133">
        <f t="shared" si="662"/>
        <v>0</v>
      </c>
    </row>
    <row r="475" spans="1:89" x14ac:dyDescent="0.2">
      <c r="A475" s="134" t="s">
        <v>21</v>
      </c>
      <c r="B475" s="189">
        <v>675</v>
      </c>
      <c r="C475" s="190">
        <v>0</v>
      </c>
      <c r="D475" s="191">
        <v>198</v>
      </c>
      <c r="E475" s="192">
        <v>0</v>
      </c>
      <c r="F475" s="189">
        <v>95</v>
      </c>
      <c r="G475" s="193">
        <v>0</v>
      </c>
      <c r="H475" s="191">
        <v>291</v>
      </c>
      <c r="I475" s="192">
        <v>6</v>
      </c>
      <c r="J475" s="189">
        <v>10</v>
      </c>
      <c r="K475" s="193">
        <v>3</v>
      </c>
      <c r="L475" s="191">
        <v>11</v>
      </c>
      <c r="M475" s="189">
        <v>5</v>
      </c>
      <c r="N475" s="194">
        <v>62</v>
      </c>
      <c r="O475" s="195">
        <v>15</v>
      </c>
      <c r="P475" s="189">
        <v>25</v>
      </c>
      <c r="Q475" s="193">
        <v>5</v>
      </c>
      <c r="R475" s="191">
        <v>13</v>
      </c>
      <c r="S475" s="192">
        <v>15</v>
      </c>
      <c r="T475" s="189">
        <v>0</v>
      </c>
      <c r="U475" s="193">
        <v>0</v>
      </c>
      <c r="V475" s="191">
        <v>5</v>
      </c>
      <c r="W475" s="192">
        <v>0</v>
      </c>
      <c r="X475" s="189">
        <v>1</v>
      </c>
      <c r="Y475" s="193">
        <v>0</v>
      </c>
      <c r="Z475" s="191">
        <v>0</v>
      </c>
      <c r="AA475" s="189">
        <v>0</v>
      </c>
      <c r="AB475" s="169">
        <f>B475+D475+F475+H475+J475+L475+N475+P475+R475+T475+V475+X475+Z475</f>
        <v>1386</v>
      </c>
      <c r="AC475" s="170">
        <f t="shared" ref="AC475:AC494" si="663">C475+E475+G475+I475+K475+M475+O475+Q475+S475+U475+W475+Y475+AA475</f>
        <v>49</v>
      </c>
      <c r="AE475" s="250" t="str">
        <f>$AE$10</f>
        <v>08:00 - 08:59</v>
      </c>
      <c r="AF475" s="123">
        <f>SUMIF($A$9:$A$32,$AE475,B$474:B$497)</f>
        <v>4994</v>
      </c>
      <c r="AG475" s="190">
        <f t="shared" si="661"/>
        <v>1232</v>
      </c>
      <c r="AH475" s="191">
        <f t="shared" si="661"/>
        <v>1802</v>
      </c>
      <c r="AI475" s="192">
        <f t="shared" si="661"/>
        <v>1409</v>
      </c>
      <c r="AJ475" s="189">
        <f t="shared" si="661"/>
        <v>893</v>
      </c>
      <c r="AK475" s="193">
        <f t="shared" si="661"/>
        <v>729</v>
      </c>
      <c r="AL475" s="191">
        <f t="shared" si="661"/>
        <v>1820</v>
      </c>
      <c r="AM475" s="192">
        <f t="shared" si="661"/>
        <v>2131</v>
      </c>
      <c r="AN475" s="189">
        <f t="shared" si="661"/>
        <v>445</v>
      </c>
      <c r="AO475" s="193">
        <f t="shared" si="661"/>
        <v>1130</v>
      </c>
      <c r="AP475" s="191">
        <f t="shared" si="661"/>
        <v>464</v>
      </c>
      <c r="AQ475" s="189">
        <f t="shared" si="661"/>
        <v>2854</v>
      </c>
      <c r="AR475" s="194">
        <f t="shared" si="661"/>
        <v>1933</v>
      </c>
      <c r="AS475" s="195">
        <f t="shared" si="661"/>
        <v>3590</v>
      </c>
      <c r="AT475" s="189">
        <f t="shared" si="661"/>
        <v>1415</v>
      </c>
      <c r="AU475" s="193">
        <f t="shared" si="661"/>
        <v>1658</v>
      </c>
      <c r="AV475" s="191">
        <f t="shared" si="661"/>
        <v>1886</v>
      </c>
      <c r="AW475" s="192">
        <f t="shared" si="661"/>
        <v>1618</v>
      </c>
      <c r="AX475" s="189">
        <f t="shared" si="661"/>
        <v>387</v>
      </c>
      <c r="AY475" s="193">
        <f t="shared" si="661"/>
        <v>1781</v>
      </c>
      <c r="AZ475" s="191">
        <f t="shared" si="661"/>
        <v>962</v>
      </c>
      <c r="BA475" s="192">
        <f t="shared" si="661"/>
        <v>2827</v>
      </c>
      <c r="BB475" s="189">
        <f t="shared" si="661"/>
        <v>1419</v>
      </c>
      <c r="BC475" s="193">
        <f t="shared" si="661"/>
        <v>1781</v>
      </c>
      <c r="BD475" s="191">
        <f t="shared" si="661"/>
        <v>5005</v>
      </c>
      <c r="BE475" s="189">
        <f t="shared" si="661"/>
        <v>2793</v>
      </c>
      <c r="BF475" s="169">
        <f>SUM(AF475,AH475,AJ475,AL475,AN475,AP475,AR475,AT475,AV475,AX475,AZ475,BB475,BD475)</f>
        <v>23425</v>
      </c>
      <c r="BG475" s="170">
        <f>SUM(AG475,AI475,AK475,AM475,AO475,AQ475,AS475,AU475,AW475,AY475,BA475,BC475,BE475)</f>
        <v>25533</v>
      </c>
      <c r="BI475" s="134" t="s">
        <v>21</v>
      </c>
      <c r="BJ475" s="126">
        <f t="shared" ref="BJ475:CK475" si="664">B475/B498</f>
        <v>1.0962063141483696E-2</v>
      </c>
      <c r="BK475" s="127">
        <f t="shared" si="664"/>
        <v>0</v>
      </c>
      <c r="BL475" s="128">
        <f t="shared" si="664"/>
        <v>7.7003850192509625E-3</v>
      </c>
      <c r="BM475" s="129">
        <f t="shared" si="664"/>
        <v>0</v>
      </c>
      <c r="BN475" s="126">
        <f t="shared" si="664"/>
        <v>7.3110666461443747E-3</v>
      </c>
      <c r="BO475" s="127">
        <f t="shared" si="664"/>
        <v>0</v>
      </c>
      <c r="BP475" s="128">
        <f t="shared" si="664"/>
        <v>9.0201791636961032E-3</v>
      </c>
      <c r="BQ475" s="129">
        <f t="shared" si="664"/>
        <v>1.3238311673984511E-4</v>
      </c>
      <c r="BR475" s="126">
        <f t="shared" si="664"/>
        <v>1.3592496941688189E-3</v>
      </c>
      <c r="BS475" s="127">
        <f t="shared" si="664"/>
        <v>3.3692722371967657E-4</v>
      </c>
      <c r="BT475" s="128">
        <f t="shared" si="664"/>
        <v>8.1228769753359921E-4</v>
      </c>
      <c r="BU475" s="126">
        <f t="shared" si="664"/>
        <v>2.0620257340811613E-4</v>
      </c>
      <c r="BV475" s="130">
        <f t="shared" si="664"/>
        <v>2.1106382978723403E-3</v>
      </c>
      <c r="BW475" s="131">
        <f t="shared" si="664"/>
        <v>3.8393611303079168E-4</v>
      </c>
      <c r="BX475" s="126">
        <f t="shared" si="664"/>
        <v>1.3284446569955895E-3</v>
      </c>
      <c r="BY475" s="127">
        <f t="shared" si="664"/>
        <v>2.2097494144164052E-4</v>
      </c>
      <c r="BZ475" s="128">
        <f t="shared" si="664"/>
        <v>5.4164409816257657E-4</v>
      </c>
      <c r="CA475" s="129">
        <f t="shared" si="664"/>
        <v>5.7781201848998464E-4</v>
      </c>
      <c r="CB475" s="126">
        <f t="shared" si="664"/>
        <v>0</v>
      </c>
      <c r="CC475" s="127">
        <f t="shared" si="664"/>
        <v>0</v>
      </c>
      <c r="CD475" s="128">
        <f t="shared" si="664"/>
        <v>1.7825311942959001E-4</v>
      </c>
      <c r="CE475" s="129">
        <f t="shared" si="664"/>
        <v>0</v>
      </c>
      <c r="CF475" s="126">
        <f t="shared" si="664"/>
        <v>3.7141583717129701E-5</v>
      </c>
      <c r="CG475" s="127">
        <f t="shared" si="664"/>
        <v>0</v>
      </c>
      <c r="CH475" s="128">
        <f t="shared" si="664"/>
        <v>0</v>
      </c>
      <c r="CI475" s="126">
        <f t="shared" si="664"/>
        <v>0</v>
      </c>
      <c r="CJ475" s="132">
        <f t="shared" si="664"/>
        <v>3.9413293597756914E-3</v>
      </c>
      <c r="CK475" s="133">
        <f t="shared" si="664"/>
        <v>1.3955303157600941E-4</v>
      </c>
    </row>
    <row r="476" spans="1:89" ht="13.5" thickBot="1" x14ac:dyDescent="0.25">
      <c r="A476" s="143" t="s">
        <v>23</v>
      </c>
      <c r="B476" s="196">
        <v>3578</v>
      </c>
      <c r="C476" s="197">
        <v>0</v>
      </c>
      <c r="D476" s="198">
        <v>1250</v>
      </c>
      <c r="E476" s="199">
        <v>66</v>
      </c>
      <c r="F476" s="196">
        <v>406</v>
      </c>
      <c r="G476" s="200">
        <v>19</v>
      </c>
      <c r="H476" s="198">
        <v>1330</v>
      </c>
      <c r="I476" s="199">
        <v>219</v>
      </c>
      <c r="J476" s="196">
        <v>86</v>
      </c>
      <c r="K476" s="200">
        <v>111</v>
      </c>
      <c r="L476" s="198">
        <v>70</v>
      </c>
      <c r="M476" s="196">
        <v>509</v>
      </c>
      <c r="N476" s="201">
        <v>542</v>
      </c>
      <c r="O476" s="202">
        <v>743</v>
      </c>
      <c r="P476" s="196">
        <v>305</v>
      </c>
      <c r="Q476" s="200">
        <v>492</v>
      </c>
      <c r="R476" s="198">
        <v>502</v>
      </c>
      <c r="S476" s="199">
        <v>556</v>
      </c>
      <c r="T476" s="196">
        <v>73</v>
      </c>
      <c r="U476" s="200">
        <v>416</v>
      </c>
      <c r="V476" s="198">
        <v>239</v>
      </c>
      <c r="W476" s="199">
        <v>880</v>
      </c>
      <c r="X476" s="196">
        <v>366</v>
      </c>
      <c r="Y476" s="200">
        <v>583</v>
      </c>
      <c r="Z476" s="198">
        <v>1431</v>
      </c>
      <c r="AA476" s="196">
        <v>792</v>
      </c>
      <c r="AB476" s="169">
        <f>B476+D476+F476+H476+J476+L476+N476+P476+R476+T476+V476+X476+Z476</f>
        <v>10178</v>
      </c>
      <c r="AC476" s="170">
        <f t="shared" si="663"/>
        <v>5386</v>
      </c>
      <c r="AE476" s="249" t="str">
        <f>$AE$11</f>
        <v>09:00 - 09:59</v>
      </c>
      <c r="AF476" s="123">
        <f>SUMIF($A$9:$A$32,$AE476,B$474:B$497)</f>
        <v>5365</v>
      </c>
      <c r="AG476" s="197">
        <f t="shared" si="661"/>
        <v>1295</v>
      </c>
      <c r="AH476" s="198">
        <f t="shared" si="661"/>
        <v>1685</v>
      </c>
      <c r="AI476" s="199">
        <f t="shared" si="661"/>
        <v>1328</v>
      </c>
      <c r="AJ476" s="196">
        <f t="shared" si="661"/>
        <v>886</v>
      </c>
      <c r="AK476" s="200">
        <f t="shared" si="661"/>
        <v>601</v>
      </c>
      <c r="AL476" s="198">
        <f t="shared" si="661"/>
        <v>1356</v>
      </c>
      <c r="AM476" s="199">
        <f t="shared" si="661"/>
        <v>2364</v>
      </c>
      <c r="AN476" s="196">
        <f t="shared" si="661"/>
        <v>429</v>
      </c>
      <c r="AO476" s="200">
        <f t="shared" si="661"/>
        <v>990</v>
      </c>
      <c r="AP476" s="198">
        <f t="shared" si="661"/>
        <v>569</v>
      </c>
      <c r="AQ476" s="196">
        <f t="shared" si="661"/>
        <v>2724</v>
      </c>
      <c r="AR476" s="201">
        <f t="shared" si="661"/>
        <v>1646</v>
      </c>
      <c r="AS476" s="202">
        <f t="shared" si="661"/>
        <v>3351</v>
      </c>
      <c r="AT476" s="196">
        <f t="shared" si="661"/>
        <v>1245</v>
      </c>
      <c r="AU476" s="200">
        <f t="shared" si="661"/>
        <v>1629</v>
      </c>
      <c r="AV476" s="198">
        <f t="shared" si="661"/>
        <v>1763</v>
      </c>
      <c r="AW476" s="199">
        <f t="shared" si="661"/>
        <v>1403</v>
      </c>
      <c r="AX476" s="196">
        <f t="shared" si="661"/>
        <v>344</v>
      </c>
      <c r="AY476" s="200">
        <f t="shared" si="661"/>
        <v>1114</v>
      </c>
      <c r="AZ476" s="198">
        <f t="shared" si="661"/>
        <v>952</v>
      </c>
      <c r="BA476" s="199">
        <f t="shared" si="661"/>
        <v>2890</v>
      </c>
      <c r="BB476" s="196">
        <f t="shared" si="661"/>
        <v>1434</v>
      </c>
      <c r="BC476" s="200">
        <f t="shared" si="661"/>
        <v>1417</v>
      </c>
      <c r="BD476" s="198">
        <f t="shared" si="661"/>
        <v>4205</v>
      </c>
      <c r="BE476" s="196">
        <f t="shared" si="661"/>
        <v>2677</v>
      </c>
      <c r="BF476" s="169">
        <f>SUM(AF476,AH476,AJ476,AL476,AN476,AP476,AR476,AT476,AV476,AX476,AZ476,BB476,BD476)</f>
        <v>21879</v>
      </c>
      <c r="BG476" s="170">
        <f>SUM(AG476,AI476,AK476,AM476,AO476,AQ476,AS476,AU476,AW476,AY476,BA476,BC476,BE476)</f>
        <v>23783</v>
      </c>
      <c r="BI476" s="143" t="s">
        <v>23</v>
      </c>
      <c r="BJ476" s="126">
        <f t="shared" ref="BJ476:CK476" si="665">B476/B498</f>
        <v>5.8107054696635053E-2</v>
      </c>
      <c r="BK476" s="127">
        <f t="shared" si="665"/>
        <v>0</v>
      </c>
      <c r="BL476" s="128">
        <f t="shared" si="665"/>
        <v>4.8613541788200522E-2</v>
      </c>
      <c r="BM476" s="129">
        <f t="shared" si="665"/>
        <v>2.9411764705882353E-3</v>
      </c>
      <c r="BN476" s="126">
        <f t="shared" si="665"/>
        <v>3.1245190087732799E-2</v>
      </c>
      <c r="BO476" s="127">
        <f t="shared" si="665"/>
        <v>2.2144522144522147E-3</v>
      </c>
      <c r="BP476" s="128">
        <f t="shared" si="665"/>
        <v>4.1226248411394564E-2</v>
      </c>
      <c r="BQ476" s="129">
        <f t="shared" si="665"/>
        <v>4.831983761004347E-3</v>
      </c>
      <c r="BR476" s="126">
        <f t="shared" si="665"/>
        <v>1.1689547369851842E-2</v>
      </c>
      <c r="BS476" s="127">
        <f t="shared" si="665"/>
        <v>1.2466307277628033E-2</v>
      </c>
      <c r="BT476" s="128">
        <f t="shared" si="665"/>
        <v>5.1691035297592672E-3</v>
      </c>
      <c r="BU476" s="126">
        <f t="shared" si="665"/>
        <v>2.0991421972946223E-2</v>
      </c>
      <c r="BV476" s="130">
        <f t="shared" si="665"/>
        <v>1.8451063829787236E-2</v>
      </c>
      <c r="BW476" s="131">
        <f t="shared" si="665"/>
        <v>1.9017635465458548E-2</v>
      </c>
      <c r="BX476" s="126">
        <f t="shared" si="665"/>
        <v>1.6207024815346194E-2</v>
      </c>
      <c r="BY476" s="127">
        <f t="shared" si="665"/>
        <v>2.1743934237857428E-2</v>
      </c>
      <c r="BZ476" s="128">
        <f t="shared" si="665"/>
        <v>2.0915795175201032E-2</v>
      </c>
      <c r="CA476" s="129">
        <f t="shared" si="665"/>
        <v>2.1417565485362097E-2</v>
      </c>
      <c r="CB476" s="126">
        <f t="shared" si="665"/>
        <v>7.0517774343122099E-3</v>
      </c>
      <c r="CC476" s="127">
        <f t="shared" si="665"/>
        <v>3.2004923834436066E-2</v>
      </c>
      <c r="CD476" s="128">
        <f t="shared" si="665"/>
        <v>8.5204991087344025E-3</v>
      </c>
      <c r="CE476" s="129">
        <f t="shared" si="665"/>
        <v>2.7220142905750255E-2</v>
      </c>
      <c r="CF476" s="126">
        <f t="shared" si="665"/>
        <v>1.3593819640469469E-2</v>
      </c>
      <c r="CG476" s="127">
        <f t="shared" si="665"/>
        <v>3.4452192412244419E-2</v>
      </c>
      <c r="CH476" s="128">
        <f t="shared" si="665"/>
        <v>2.3577289353148581E-2</v>
      </c>
      <c r="CI476" s="126">
        <f t="shared" si="665"/>
        <v>1.4845639093516279E-2</v>
      </c>
      <c r="CJ476" s="132">
        <f t="shared" si="665"/>
        <v>2.8942893379362903E-2</v>
      </c>
      <c r="CK476" s="133">
        <f t="shared" si="665"/>
        <v>1.5339441389150749E-2</v>
      </c>
    </row>
    <row r="477" spans="1:89" ht="14.25" thickTop="1" thickBot="1" x14ac:dyDescent="0.25">
      <c r="A477" s="134" t="s">
        <v>25</v>
      </c>
      <c r="B477" s="189">
        <v>6491</v>
      </c>
      <c r="C477" s="190">
        <v>629</v>
      </c>
      <c r="D477" s="191">
        <v>2220</v>
      </c>
      <c r="E477" s="192">
        <v>739</v>
      </c>
      <c r="F477" s="189">
        <v>803</v>
      </c>
      <c r="G477" s="193">
        <v>367</v>
      </c>
      <c r="H477" s="191">
        <v>1267</v>
      </c>
      <c r="I477" s="192">
        <v>1211</v>
      </c>
      <c r="J477" s="189">
        <v>258</v>
      </c>
      <c r="K477" s="193">
        <v>436</v>
      </c>
      <c r="L477" s="191">
        <v>298</v>
      </c>
      <c r="M477" s="189">
        <v>1204</v>
      </c>
      <c r="N477" s="194">
        <v>1175</v>
      </c>
      <c r="O477" s="195">
        <v>1894</v>
      </c>
      <c r="P477" s="189">
        <v>1113</v>
      </c>
      <c r="Q477" s="193">
        <v>1032</v>
      </c>
      <c r="R477" s="191">
        <v>1313</v>
      </c>
      <c r="S477" s="192">
        <v>1246</v>
      </c>
      <c r="T477" s="189">
        <v>271</v>
      </c>
      <c r="U477" s="193">
        <v>940</v>
      </c>
      <c r="V477" s="191">
        <v>807</v>
      </c>
      <c r="W477" s="192">
        <v>1996</v>
      </c>
      <c r="X477" s="189">
        <v>1207</v>
      </c>
      <c r="Y477" s="193">
        <v>1235</v>
      </c>
      <c r="Z477" s="191">
        <v>3465</v>
      </c>
      <c r="AA477" s="189">
        <v>2030</v>
      </c>
      <c r="AB477" s="169">
        <f>B477+D477+F477+H477+J477+L477+N477+P477+R477+T477+V477+X477+Z477</f>
        <v>20688</v>
      </c>
      <c r="AC477" s="170">
        <f t="shared" si="663"/>
        <v>14959</v>
      </c>
      <c r="AE477" s="299" t="s">
        <v>26</v>
      </c>
      <c r="AF477" s="18">
        <f t="shared" ref="AF477:BG477" si="666">SUM(AF474:AF476)</f>
        <v>17334</v>
      </c>
      <c r="AG477" s="19">
        <f t="shared" si="666"/>
        <v>3525</v>
      </c>
      <c r="AH477" s="18">
        <f t="shared" si="666"/>
        <v>5339</v>
      </c>
      <c r="AI477" s="19">
        <f t="shared" si="666"/>
        <v>4065</v>
      </c>
      <c r="AJ477" s="18">
        <f t="shared" si="666"/>
        <v>2718</v>
      </c>
      <c r="AK477" s="19">
        <f t="shared" si="666"/>
        <v>1961</v>
      </c>
      <c r="AL477" s="18">
        <f t="shared" si="666"/>
        <v>4661</v>
      </c>
      <c r="AM477" s="19">
        <f t="shared" si="666"/>
        <v>6231</v>
      </c>
      <c r="AN477" s="18">
        <f t="shared" si="666"/>
        <v>1321</v>
      </c>
      <c r="AO477" s="19">
        <f t="shared" si="666"/>
        <v>3094</v>
      </c>
      <c r="AP477" s="18">
        <f t="shared" si="666"/>
        <v>1560</v>
      </c>
      <c r="AQ477" s="19">
        <f t="shared" si="666"/>
        <v>7973</v>
      </c>
      <c r="AR477" s="18">
        <f t="shared" si="666"/>
        <v>5486</v>
      </c>
      <c r="AS477" s="19">
        <f t="shared" si="666"/>
        <v>9930</v>
      </c>
      <c r="AT477" s="18">
        <f t="shared" si="666"/>
        <v>4383</v>
      </c>
      <c r="AU477" s="19">
        <f t="shared" si="666"/>
        <v>4937</v>
      </c>
      <c r="AV477" s="18">
        <f t="shared" si="666"/>
        <v>5589</v>
      </c>
      <c r="AW477" s="19">
        <f t="shared" si="666"/>
        <v>4727</v>
      </c>
      <c r="AX477" s="18">
        <f t="shared" si="666"/>
        <v>1131</v>
      </c>
      <c r="AY477" s="19">
        <f t="shared" si="666"/>
        <v>4885</v>
      </c>
      <c r="AZ477" s="18">
        <f t="shared" si="666"/>
        <v>3010</v>
      </c>
      <c r="BA477" s="19">
        <f t="shared" si="666"/>
        <v>8559</v>
      </c>
      <c r="BB477" s="18">
        <f t="shared" si="666"/>
        <v>4366</v>
      </c>
      <c r="BC477" s="19">
        <f t="shared" si="666"/>
        <v>4973</v>
      </c>
      <c r="BD477" s="18">
        <f t="shared" si="666"/>
        <v>14401</v>
      </c>
      <c r="BE477" s="19">
        <f t="shared" si="666"/>
        <v>8023</v>
      </c>
      <c r="BF477" s="171">
        <f t="shared" si="666"/>
        <v>71299</v>
      </c>
      <c r="BG477" s="172">
        <f t="shared" si="666"/>
        <v>72883</v>
      </c>
      <c r="BI477" s="134" t="s">
        <v>25</v>
      </c>
      <c r="BJ477" s="126">
        <f t="shared" ref="BJ477:CK477" si="667">B477/B498</f>
        <v>0.10541444718721579</v>
      </c>
      <c r="BK477" s="127">
        <f t="shared" si="667"/>
        <v>1.6392160950693214E-2</v>
      </c>
      <c r="BL477" s="128">
        <f t="shared" si="667"/>
        <v>8.6337650215844122E-2</v>
      </c>
      <c r="BM477" s="129">
        <f t="shared" si="667"/>
        <v>3.2932263814616752E-2</v>
      </c>
      <c r="BN477" s="126">
        <f t="shared" si="667"/>
        <v>6.1797752808988762E-2</v>
      </c>
      <c r="BO477" s="127">
        <f t="shared" si="667"/>
        <v>4.2773892773892777E-2</v>
      </c>
      <c r="BP477" s="128">
        <f t="shared" si="667"/>
        <v>3.9273426118223244E-2</v>
      </c>
      <c r="BQ477" s="129">
        <f t="shared" si="667"/>
        <v>2.671932572865874E-2</v>
      </c>
      <c r="BR477" s="126">
        <f t="shared" si="667"/>
        <v>3.5068642109555528E-2</v>
      </c>
      <c r="BS477" s="127">
        <f t="shared" si="667"/>
        <v>4.8966756513926325E-2</v>
      </c>
      <c r="BT477" s="128">
        <f t="shared" si="667"/>
        <v>2.2005612169546596E-2</v>
      </c>
      <c r="BU477" s="126">
        <f t="shared" si="667"/>
        <v>4.9653579676674366E-2</v>
      </c>
      <c r="BV477" s="130">
        <f t="shared" si="667"/>
        <v>0.04</v>
      </c>
      <c r="BW477" s="131">
        <f t="shared" si="667"/>
        <v>4.8478333205354628E-2</v>
      </c>
      <c r="BX477" s="126">
        <f t="shared" si="667"/>
        <v>5.914235612944365E-2</v>
      </c>
      <c r="BY477" s="127">
        <f t="shared" si="667"/>
        <v>4.5609227913554602E-2</v>
      </c>
      <c r="BZ477" s="128">
        <f t="shared" si="667"/>
        <v>5.4706053914420232E-2</v>
      </c>
      <c r="CA477" s="129">
        <f t="shared" si="667"/>
        <v>4.799691833590139E-2</v>
      </c>
      <c r="CB477" s="126">
        <f t="shared" si="667"/>
        <v>2.6178516228748068E-2</v>
      </c>
      <c r="CC477" s="127">
        <f t="shared" si="667"/>
        <v>7.2318818279735339E-2</v>
      </c>
      <c r="CD477" s="128">
        <f t="shared" si="667"/>
        <v>2.8770053475935829E-2</v>
      </c>
      <c r="CE477" s="129">
        <f t="shared" si="667"/>
        <v>6.1740233227133533E-2</v>
      </c>
      <c r="CF477" s="126">
        <f t="shared" si="667"/>
        <v>4.4829891546575545E-2</v>
      </c>
      <c r="CG477" s="127">
        <f t="shared" si="667"/>
        <v>7.2981917031083796E-2</v>
      </c>
      <c r="CH477" s="128">
        <f t="shared" si="667"/>
        <v>5.7089662899133357E-2</v>
      </c>
      <c r="CI477" s="126">
        <f t="shared" si="667"/>
        <v>3.8051322424037942E-2</v>
      </c>
      <c r="CJ477" s="132">
        <f t="shared" si="667"/>
        <v>5.8829885855006855E-2</v>
      </c>
      <c r="CK477" s="133">
        <f t="shared" si="667"/>
        <v>4.2603546925418873E-2</v>
      </c>
    </row>
    <row r="478" spans="1:89" ht="13.5" thickTop="1" x14ac:dyDescent="0.2">
      <c r="A478" s="143" t="s">
        <v>20</v>
      </c>
      <c r="B478" s="196">
        <v>6975</v>
      </c>
      <c r="C478" s="197">
        <v>998</v>
      </c>
      <c r="D478" s="198">
        <v>1852</v>
      </c>
      <c r="E478" s="199">
        <v>1328</v>
      </c>
      <c r="F478" s="196">
        <v>939</v>
      </c>
      <c r="G478" s="200">
        <v>631</v>
      </c>
      <c r="H478" s="198">
        <v>1485</v>
      </c>
      <c r="I478" s="199">
        <v>1736</v>
      </c>
      <c r="J478" s="196">
        <v>447</v>
      </c>
      <c r="K478" s="200">
        <v>974</v>
      </c>
      <c r="L478" s="198">
        <v>527</v>
      </c>
      <c r="M478" s="196">
        <v>2395</v>
      </c>
      <c r="N478" s="201">
        <v>1907</v>
      </c>
      <c r="O478" s="202">
        <v>2989</v>
      </c>
      <c r="P478" s="196">
        <v>1723</v>
      </c>
      <c r="Q478" s="200">
        <v>1650</v>
      </c>
      <c r="R478" s="198">
        <v>1940</v>
      </c>
      <c r="S478" s="199">
        <v>1706</v>
      </c>
      <c r="T478" s="196">
        <v>400</v>
      </c>
      <c r="U478" s="200">
        <v>1990</v>
      </c>
      <c r="V478" s="198">
        <v>1096</v>
      </c>
      <c r="W478" s="199">
        <v>2842</v>
      </c>
      <c r="X478" s="196">
        <v>1513</v>
      </c>
      <c r="Y478" s="200">
        <v>1775</v>
      </c>
      <c r="Z478" s="198">
        <v>5191</v>
      </c>
      <c r="AA478" s="196">
        <v>2553</v>
      </c>
      <c r="AB478" s="169">
        <f t="shared" ref="AB478:AB494" si="668">B478+D478+F478+H478+J478+L478+N478+P478+R478+T478+V478+X478+Z478</f>
        <v>25995</v>
      </c>
      <c r="AC478" s="170">
        <f t="shared" si="663"/>
        <v>23567</v>
      </c>
      <c r="BI478" s="143" t="s">
        <v>20</v>
      </c>
      <c r="BJ478" s="126">
        <f t="shared" ref="BJ478:CK478" si="669">B478/B498</f>
        <v>0.11327465246199818</v>
      </c>
      <c r="BK478" s="127">
        <f t="shared" si="669"/>
        <v>2.600854789951006E-2</v>
      </c>
      <c r="BL478" s="128">
        <f t="shared" si="669"/>
        <v>7.2025823513397896E-2</v>
      </c>
      <c r="BM478" s="129">
        <f t="shared" si="669"/>
        <v>5.9180035650623887E-2</v>
      </c>
      <c r="BN478" s="126">
        <f t="shared" si="669"/>
        <v>7.2264121902416503E-2</v>
      </c>
      <c r="BO478" s="127">
        <f t="shared" si="669"/>
        <v>7.3543123543123548E-2</v>
      </c>
      <c r="BP478" s="128">
        <f t="shared" si="669"/>
        <v>4.6030811196181146E-2</v>
      </c>
      <c r="BQ478" s="129">
        <f t="shared" si="669"/>
        <v>3.8302848443395189E-2</v>
      </c>
      <c r="BR478" s="126">
        <f t="shared" si="669"/>
        <v>6.0758461329346203E-2</v>
      </c>
      <c r="BS478" s="127">
        <f t="shared" si="669"/>
        <v>0.10938903863432166</v>
      </c>
      <c r="BT478" s="128">
        <f t="shared" si="669"/>
        <v>3.8915965145473345E-2</v>
      </c>
      <c r="BU478" s="126">
        <f t="shared" si="669"/>
        <v>9.8771032662487629E-2</v>
      </c>
      <c r="BV478" s="130">
        <f t="shared" si="669"/>
        <v>6.4919148936170207E-2</v>
      </c>
      <c r="BW478" s="131">
        <f t="shared" si="669"/>
        <v>7.6505669456602421E-2</v>
      </c>
      <c r="BX478" s="126">
        <f t="shared" si="669"/>
        <v>9.1556405760136031E-2</v>
      </c>
      <c r="BY478" s="127">
        <f t="shared" si="669"/>
        <v>7.292173067574137E-2</v>
      </c>
      <c r="BZ478" s="128">
        <f t="shared" si="669"/>
        <v>8.082996541810758E-2</v>
      </c>
      <c r="CA478" s="129">
        <f t="shared" si="669"/>
        <v>6.5716486902927584E-2</v>
      </c>
      <c r="CB478" s="126">
        <f t="shared" si="669"/>
        <v>3.8639876352395672E-2</v>
      </c>
      <c r="CC478" s="127">
        <f t="shared" si="669"/>
        <v>0.15310047699646098</v>
      </c>
      <c r="CD478" s="128">
        <f t="shared" si="669"/>
        <v>3.9073083778966129E-2</v>
      </c>
      <c r="CE478" s="129">
        <f t="shared" si="669"/>
        <v>8.7908688793343431E-2</v>
      </c>
      <c r="CF478" s="126">
        <f t="shared" si="669"/>
        <v>5.6195216164017237E-2</v>
      </c>
      <c r="CG478" s="127">
        <f t="shared" si="669"/>
        <v>0.10489303864791395</v>
      </c>
      <c r="CH478" s="128">
        <f t="shared" si="669"/>
        <v>8.5527399742972951E-2</v>
      </c>
      <c r="CI478" s="126">
        <f t="shared" si="669"/>
        <v>4.7854692684024071E-2</v>
      </c>
      <c r="CJ478" s="132">
        <f t="shared" si="669"/>
        <v>7.3921253035619833E-2</v>
      </c>
      <c r="CK478" s="133">
        <f t="shared" si="669"/>
        <v>6.7119312145955387E-2</v>
      </c>
    </row>
    <row r="479" spans="1:89" ht="13.5" thickBot="1" x14ac:dyDescent="0.25">
      <c r="A479" s="134" t="s">
        <v>22</v>
      </c>
      <c r="B479" s="189">
        <v>4994</v>
      </c>
      <c r="C479" s="190">
        <v>1232</v>
      </c>
      <c r="D479" s="191">
        <v>1802</v>
      </c>
      <c r="E479" s="192">
        <v>1409</v>
      </c>
      <c r="F479" s="189">
        <v>893</v>
      </c>
      <c r="G479" s="193">
        <v>729</v>
      </c>
      <c r="H479" s="191">
        <v>1820</v>
      </c>
      <c r="I479" s="192">
        <v>2131</v>
      </c>
      <c r="J479" s="189">
        <v>445</v>
      </c>
      <c r="K479" s="193">
        <v>1130</v>
      </c>
      <c r="L479" s="191">
        <v>464</v>
      </c>
      <c r="M479" s="189">
        <v>2854</v>
      </c>
      <c r="N479" s="194">
        <v>1933</v>
      </c>
      <c r="O479" s="195">
        <v>3590</v>
      </c>
      <c r="P479" s="189">
        <v>1415</v>
      </c>
      <c r="Q479" s="193">
        <v>1658</v>
      </c>
      <c r="R479" s="191">
        <v>1886</v>
      </c>
      <c r="S479" s="192">
        <v>1618</v>
      </c>
      <c r="T479" s="189">
        <v>387</v>
      </c>
      <c r="U479" s="193">
        <v>1781</v>
      </c>
      <c r="V479" s="191">
        <v>962</v>
      </c>
      <c r="W479" s="192">
        <v>2827</v>
      </c>
      <c r="X479" s="189">
        <v>1419</v>
      </c>
      <c r="Y479" s="193">
        <v>1781</v>
      </c>
      <c r="Z479" s="191">
        <v>5005</v>
      </c>
      <c r="AA479" s="189">
        <v>2793</v>
      </c>
      <c r="AB479" s="169">
        <f t="shared" si="668"/>
        <v>23425</v>
      </c>
      <c r="AC479" s="170">
        <f t="shared" si="663"/>
        <v>25533</v>
      </c>
      <c r="AE479" s="242" t="s">
        <v>27</v>
      </c>
      <c r="BI479" s="134" t="s">
        <v>22</v>
      </c>
      <c r="BJ479" s="126">
        <f t="shared" ref="BJ479:CK479" si="670">B479/B498</f>
        <v>8.1103027153436411E-2</v>
      </c>
      <c r="BK479" s="127">
        <f t="shared" si="670"/>
        <v>3.210674450119879E-2</v>
      </c>
      <c r="BL479" s="128">
        <f t="shared" si="670"/>
        <v>7.0081281841869875E-2</v>
      </c>
      <c r="BM479" s="129">
        <f t="shared" si="670"/>
        <v>6.2789661319073084E-2</v>
      </c>
      <c r="BN479" s="126">
        <f t="shared" si="670"/>
        <v>6.8724026473757124E-2</v>
      </c>
      <c r="BO479" s="127">
        <f t="shared" si="670"/>
        <v>8.4965034965034963E-2</v>
      </c>
      <c r="BP479" s="128">
        <f t="shared" si="670"/>
        <v>5.6414866247171506E-2</v>
      </c>
      <c r="BQ479" s="129">
        <f t="shared" si="670"/>
        <v>4.7018070295434991E-2</v>
      </c>
      <c r="BR479" s="126">
        <f t="shared" si="670"/>
        <v>6.0486611390512438E-2</v>
      </c>
      <c r="BS479" s="127">
        <f t="shared" si="670"/>
        <v>0.12690925426774483</v>
      </c>
      <c r="BT479" s="128">
        <f t="shared" si="670"/>
        <v>3.4263771968690002E-2</v>
      </c>
      <c r="BU479" s="126">
        <f t="shared" si="670"/>
        <v>0.11770042890135268</v>
      </c>
      <c r="BV479" s="130">
        <f t="shared" si="670"/>
        <v>6.5804255319148935E-2</v>
      </c>
      <c r="BW479" s="131">
        <f t="shared" si="670"/>
        <v>9.1888709718702805E-2</v>
      </c>
      <c r="BX479" s="126">
        <f t="shared" si="670"/>
        <v>7.5189967585950368E-2</v>
      </c>
      <c r="BY479" s="127">
        <f t="shared" si="670"/>
        <v>7.3275290582048E-2</v>
      </c>
      <c r="BZ479" s="128">
        <f t="shared" si="670"/>
        <v>7.8580059164201493E-2</v>
      </c>
      <c r="CA479" s="129">
        <f t="shared" si="670"/>
        <v>6.2326656394453006E-2</v>
      </c>
      <c r="CB479" s="126">
        <f t="shared" si="670"/>
        <v>3.7384080370942811E-2</v>
      </c>
      <c r="CC479" s="127">
        <f t="shared" si="670"/>
        <v>0.13702108016617942</v>
      </c>
      <c r="CD479" s="128">
        <f t="shared" si="670"/>
        <v>3.4295900178253118E-2</v>
      </c>
      <c r="CE479" s="129">
        <f t="shared" si="670"/>
        <v>8.7444709084722697E-2</v>
      </c>
      <c r="CF479" s="126">
        <f t="shared" si="670"/>
        <v>5.2703907294607041E-2</v>
      </c>
      <c r="CG479" s="127">
        <f t="shared" si="670"/>
        <v>0.10524760666587873</v>
      </c>
      <c r="CH479" s="128">
        <f t="shared" si="670"/>
        <v>8.2462846409859292E-2</v>
      </c>
      <c r="CI479" s="126">
        <f t="shared" si="670"/>
        <v>5.235337119721082E-2</v>
      </c>
      <c r="CJ479" s="132">
        <f t="shared" si="670"/>
        <v>6.6613016055371982E-2</v>
      </c>
      <c r="CK479" s="133">
        <f t="shared" si="670"/>
        <v>7.2718521535311192E-2</v>
      </c>
    </row>
    <row r="480" spans="1:89" ht="14.25" thickTop="1" thickBot="1" x14ac:dyDescent="0.25">
      <c r="A480" s="143" t="s">
        <v>24</v>
      </c>
      <c r="B480" s="196">
        <v>5365</v>
      </c>
      <c r="C480" s="197">
        <v>1295</v>
      </c>
      <c r="D480" s="198">
        <v>1685</v>
      </c>
      <c r="E480" s="199">
        <v>1328</v>
      </c>
      <c r="F480" s="196">
        <v>886</v>
      </c>
      <c r="G480" s="200">
        <v>601</v>
      </c>
      <c r="H480" s="198">
        <v>1356</v>
      </c>
      <c r="I480" s="199">
        <v>2364</v>
      </c>
      <c r="J480" s="196">
        <v>429</v>
      </c>
      <c r="K480" s="200">
        <v>990</v>
      </c>
      <c r="L480" s="198">
        <v>569</v>
      </c>
      <c r="M480" s="196">
        <v>2724</v>
      </c>
      <c r="N480" s="201">
        <v>1646</v>
      </c>
      <c r="O480" s="202">
        <v>3351</v>
      </c>
      <c r="P480" s="196">
        <v>1245</v>
      </c>
      <c r="Q480" s="200">
        <v>1629</v>
      </c>
      <c r="R480" s="198">
        <v>1763</v>
      </c>
      <c r="S480" s="199">
        <v>1403</v>
      </c>
      <c r="T480" s="196">
        <v>344</v>
      </c>
      <c r="U480" s="200">
        <v>1114</v>
      </c>
      <c r="V480" s="198">
        <v>952</v>
      </c>
      <c r="W480" s="199">
        <v>2890</v>
      </c>
      <c r="X480" s="196">
        <v>1434</v>
      </c>
      <c r="Y480" s="200">
        <v>1417</v>
      </c>
      <c r="Z480" s="198">
        <v>4205</v>
      </c>
      <c r="AA480" s="196">
        <v>2677</v>
      </c>
      <c r="AB480" s="169">
        <f t="shared" si="668"/>
        <v>21879</v>
      </c>
      <c r="AC480" s="170">
        <f t="shared" si="663"/>
        <v>23783</v>
      </c>
      <c r="AE480" s="302" t="s">
        <v>2</v>
      </c>
      <c r="AF480" s="304" t="s">
        <v>3</v>
      </c>
      <c r="AG480" s="305"/>
      <c r="AH480" s="304" t="s">
        <v>4</v>
      </c>
      <c r="AI480" s="305"/>
      <c r="AJ480" s="304" t="s">
        <v>5</v>
      </c>
      <c r="AK480" s="305"/>
      <c r="AL480" s="304" t="s">
        <v>6</v>
      </c>
      <c r="AM480" s="305"/>
      <c r="AN480" s="304" t="s">
        <v>7</v>
      </c>
      <c r="AO480" s="305"/>
      <c r="AP480" s="304" t="s">
        <v>8</v>
      </c>
      <c r="AQ480" s="305"/>
      <c r="AR480" s="304" t="s">
        <v>9</v>
      </c>
      <c r="AS480" s="305"/>
      <c r="AT480" s="304" t="s">
        <v>10</v>
      </c>
      <c r="AU480" s="305"/>
      <c r="AV480" s="304" t="s">
        <v>11</v>
      </c>
      <c r="AW480" s="305"/>
      <c r="AX480" s="304" t="s">
        <v>12</v>
      </c>
      <c r="AY480" s="305"/>
      <c r="AZ480" s="304" t="s">
        <v>13</v>
      </c>
      <c r="BA480" s="305"/>
      <c r="BB480" s="304" t="s">
        <v>14</v>
      </c>
      <c r="BC480" s="305"/>
      <c r="BD480" s="307" t="s">
        <v>15</v>
      </c>
      <c r="BE480" s="308"/>
      <c r="BF480" s="309" t="s">
        <v>16</v>
      </c>
      <c r="BG480" s="310"/>
      <c r="BI480" s="143" t="s">
        <v>24</v>
      </c>
      <c r="BJ480" s="126">
        <f t="shared" ref="BJ480:CK480" si="671">B480/B498</f>
        <v>8.7128101857866708E-2</v>
      </c>
      <c r="BK480" s="127">
        <f t="shared" si="671"/>
        <v>3.3748566663191912E-2</v>
      </c>
      <c r="BL480" s="128">
        <f t="shared" si="671"/>
        <v>6.5531054330494304E-2</v>
      </c>
      <c r="BM480" s="129">
        <f t="shared" si="671"/>
        <v>5.9180035650623887E-2</v>
      </c>
      <c r="BN480" s="126">
        <f t="shared" si="671"/>
        <v>6.8185316299830698E-2</v>
      </c>
      <c r="BO480" s="127">
        <f t="shared" si="671"/>
        <v>7.0046620046620045E-2</v>
      </c>
      <c r="BP480" s="128">
        <f t="shared" si="671"/>
        <v>4.203217507206844E-2</v>
      </c>
      <c r="BQ480" s="129">
        <f t="shared" si="671"/>
        <v>5.2158947995498972E-2</v>
      </c>
      <c r="BR480" s="126">
        <f t="shared" si="671"/>
        <v>5.8311811879842329E-2</v>
      </c>
      <c r="BS480" s="127">
        <f t="shared" si="671"/>
        <v>0.11118598382749326</v>
      </c>
      <c r="BT480" s="128">
        <f t="shared" si="671"/>
        <v>4.2017427263328903E-2</v>
      </c>
      <c r="BU480" s="126">
        <f t="shared" si="671"/>
        <v>0.11233916199274167</v>
      </c>
      <c r="BV480" s="130">
        <f t="shared" si="671"/>
        <v>5.6034042553191492E-2</v>
      </c>
      <c r="BW480" s="131">
        <f t="shared" si="671"/>
        <v>8.5771327651078866E-2</v>
      </c>
      <c r="BX480" s="126">
        <f t="shared" si="671"/>
        <v>6.6156543918380356E-2</v>
      </c>
      <c r="BY480" s="127">
        <f t="shared" si="671"/>
        <v>7.1993635921686477E-2</v>
      </c>
      <c r="BZ480" s="128">
        <f t="shared" si="671"/>
        <v>7.3455272696970955E-2</v>
      </c>
      <c r="CA480" s="129">
        <f t="shared" si="671"/>
        <v>5.4044684129429893E-2</v>
      </c>
      <c r="CB480" s="126">
        <f t="shared" si="671"/>
        <v>3.3230293663060281E-2</v>
      </c>
      <c r="CC480" s="127">
        <f t="shared" si="671"/>
        <v>8.5705493152792731E-2</v>
      </c>
      <c r="CD480" s="128">
        <f t="shared" si="671"/>
        <v>3.3939393939393943E-2</v>
      </c>
      <c r="CE480" s="129">
        <f t="shared" si="671"/>
        <v>8.9393423860929813E-2</v>
      </c>
      <c r="CF480" s="126">
        <f t="shared" si="671"/>
        <v>5.3261031050363984E-2</v>
      </c>
      <c r="CG480" s="127">
        <f t="shared" si="671"/>
        <v>8.3737146909348775E-2</v>
      </c>
      <c r="CH480" s="128">
        <f t="shared" si="671"/>
        <v>6.9281971858832836E-2</v>
      </c>
      <c r="CI480" s="126">
        <f t="shared" si="671"/>
        <v>5.0179009915837222E-2</v>
      </c>
      <c r="CJ480" s="132">
        <f t="shared" si="671"/>
        <v>6.221669917931627E-2</v>
      </c>
      <c r="CK480" s="133">
        <f t="shared" si="671"/>
        <v>6.7734484693310851E-2</v>
      </c>
    </row>
    <row r="481" spans="1:89" ht="15" thickTop="1" thickBot="1" x14ac:dyDescent="0.3">
      <c r="A481" s="134" t="s">
        <v>28</v>
      </c>
      <c r="B481" s="189">
        <v>4333</v>
      </c>
      <c r="C481" s="190">
        <v>1349</v>
      </c>
      <c r="D481" s="191">
        <v>1586</v>
      </c>
      <c r="E481" s="192">
        <v>1042</v>
      </c>
      <c r="F481" s="189">
        <v>912</v>
      </c>
      <c r="G481" s="193">
        <v>491</v>
      </c>
      <c r="H481" s="191">
        <v>2262</v>
      </c>
      <c r="I481" s="192">
        <v>2098</v>
      </c>
      <c r="J481" s="189">
        <v>350</v>
      </c>
      <c r="K481" s="193">
        <v>1000</v>
      </c>
      <c r="L481" s="191">
        <v>515</v>
      </c>
      <c r="M481" s="189">
        <v>1991</v>
      </c>
      <c r="N481" s="194">
        <v>1369</v>
      </c>
      <c r="O481" s="195">
        <v>3124</v>
      </c>
      <c r="P481" s="189">
        <v>901</v>
      </c>
      <c r="Q481" s="193">
        <v>1467</v>
      </c>
      <c r="R481" s="191">
        <v>1552</v>
      </c>
      <c r="S481" s="192">
        <v>1565</v>
      </c>
      <c r="T481" s="189">
        <v>461</v>
      </c>
      <c r="U481" s="193">
        <v>904</v>
      </c>
      <c r="V481" s="191">
        <v>1032</v>
      </c>
      <c r="W481" s="192">
        <v>2479</v>
      </c>
      <c r="X481" s="189">
        <v>1187</v>
      </c>
      <c r="Y481" s="193">
        <v>1168</v>
      </c>
      <c r="Z481" s="191">
        <v>3564</v>
      </c>
      <c r="AA481" s="189">
        <v>2610</v>
      </c>
      <c r="AB481" s="169">
        <f t="shared" si="668"/>
        <v>20024</v>
      </c>
      <c r="AC481" s="170">
        <f t="shared" si="663"/>
        <v>21288</v>
      </c>
      <c r="AE481" s="303"/>
      <c r="AF481" s="113" t="s">
        <v>17</v>
      </c>
      <c r="AG481" s="114" t="s">
        <v>18</v>
      </c>
      <c r="AH481" s="115" t="s">
        <v>17</v>
      </c>
      <c r="AI481" s="116" t="s">
        <v>18</v>
      </c>
      <c r="AJ481" s="113" t="s">
        <v>17</v>
      </c>
      <c r="AK481" s="114" t="s">
        <v>18</v>
      </c>
      <c r="AL481" s="115" t="s">
        <v>17</v>
      </c>
      <c r="AM481" s="116" t="s">
        <v>18</v>
      </c>
      <c r="AN481" s="113" t="s">
        <v>17</v>
      </c>
      <c r="AO481" s="114" t="s">
        <v>18</v>
      </c>
      <c r="AP481" s="115" t="s">
        <v>17</v>
      </c>
      <c r="AQ481" s="113" t="s">
        <v>18</v>
      </c>
      <c r="AR481" s="117" t="s">
        <v>17</v>
      </c>
      <c r="AS481" s="118" t="s">
        <v>18</v>
      </c>
      <c r="AT481" s="113" t="s">
        <v>17</v>
      </c>
      <c r="AU481" s="114" t="s">
        <v>18</v>
      </c>
      <c r="AV481" s="115" t="s">
        <v>17</v>
      </c>
      <c r="AW481" s="116" t="s">
        <v>18</v>
      </c>
      <c r="AX481" s="113" t="s">
        <v>17</v>
      </c>
      <c r="AY481" s="114" t="s">
        <v>18</v>
      </c>
      <c r="AZ481" s="115" t="s">
        <v>17</v>
      </c>
      <c r="BA481" s="116" t="s">
        <v>18</v>
      </c>
      <c r="BB481" s="113" t="s">
        <v>17</v>
      </c>
      <c r="BC481" s="114" t="s">
        <v>18</v>
      </c>
      <c r="BD481" s="26" t="s">
        <v>17</v>
      </c>
      <c r="BE481" s="119" t="s">
        <v>18</v>
      </c>
      <c r="BF481" s="173" t="s">
        <v>17</v>
      </c>
      <c r="BG481" s="174" t="s">
        <v>18</v>
      </c>
      <c r="BI481" s="134" t="s">
        <v>28</v>
      </c>
      <c r="BJ481" s="126">
        <f t="shared" ref="BJ481:CK481" si="672">B481/B498</f>
        <v>7.0368325321553848E-2</v>
      </c>
      <c r="BK481" s="127">
        <f t="shared" si="672"/>
        <v>3.5155842802043154E-2</v>
      </c>
      <c r="BL481" s="128">
        <f t="shared" si="672"/>
        <v>6.1680861820868821E-2</v>
      </c>
      <c r="BM481" s="129">
        <f t="shared" si="672"/>
        <v>4.6434937611408197E-2</v>
      </c>
      <c r="BN481" s="126">
        <f t="shared" si="672"/>
        <v>7.0186239802985995E-2</v>
      </c>
      <c r="BO481" s="127">
        <f t="shared" si="672"/>
        <v>5.7226107226107228E-2</v>
      </c>
      <c r="BP481" s="128">
        <f t="shared" si="672"/>
        <v>7.0115619478627447E-2</v>
      </c>
      <c r="BQ481" s="129">
        <f t="shared" si="672"/>
        <v>4.6289963153365837E-2</v>
      </c>
      <c r="BR481" s="126">
        <f t="shared" si="672"/>
        <v>4.7573739295908656E-2</v>
      </c>
      <c r="BS481" s="127">
        <f t="shared" si="672"/>
        <v>0.11230907457322552</v>
      </c>
      <c r="BT481" s="128">
        <f t="shared" si="672"/>
        <v>3.8029833111800325E-2</v>
      </c>
      <c r="BU481" s="126">
        <f t="shared" si="672"/>
        <v>8.2109864731111842E-2</v>
      </c>
      <c r="BV481" s="130">
        <f t="shared" si="672"/>
        <v>4.6604255319148934E-2</v>
      </c>
      <c r="BW481" s="131">
        <f t="shared" si="672"/>
        <v>7.9961094473879543E-2</v>
      </c>
      <c r="BX481" s="126">
        <f t="shared" si="672"/>
        <v>4.7877145438121049E-2</v>
      </c>
      <c r="BY481" s="127">
        <f t="shared" si="672"/>
        <v>6.4834047818977322E-2</v>
      </c>
      <c r="BZ481" s="128">
        <f t="shared" si="672"/>
        <v>6.4663972334486064E-2</v>
      </c>
      <c r="CA481" s="129">
        <f t="shared" si="672"/>
        <v>6.0285053929121729E-2</v>
      </c>
      <c r="CB481" s="126">
        <f t="shared" si="672"/>
        <v>4.4532457496136012E-2</v>
      </c>
      <c r="CC481" s="127">
        <f t="shared" si="672"/>
        <v>6.9549161409447613E-2</v>
      </c>
      <c r="CD481" s="128">
        <f t="shared" si="672"/>
        <v>3.6791443850267377E-2</v>
      </c>
      <c r="CE481" s="129">
        <f t="shared" si="672"/>
        <v>7.6680379844721452E-2</v>
      </c>
      <c r="CF481" s="126">
        <f t="shared" si="672"/>
        <v>4.408705987223295E-2</v>
      </c>
      <c r="CG481" s="127">
        <f t="shared" si="672"/>
        <v>6.9022574163810427E-2</v>
      </c>
      <c r="CH481" s="128">
        <f t="shared" si="672"/>
        <v>5.872079612482288E-2</v>
      </c>
      <c r="CI481" s="126">
        <f t="shared" si="672"/>
        <v>4.8923128830905924E-2</v>
      </c>
      <c r="CJ481" s="132">
        <f t="shared" si="672"/>
        <v>5.6941687662444763E-2</v>
      </c>
      <c r="CK481" s="133">
        <f t="shared" si="672"/>
        <v>6.0628672167144661E-2</v>
      </c>
    </row>
    <row r="482" spans="1:89" ht="13.5" thickTop="1" x14ac:dyDescent="0.2">
      <c r="A482" s="143" t="s">
        <v>29</v>
      </c>
      <c r="B482" s="203">
        <v>3849</v>
      </c>
      <c r="C482" s="197">
        <v>1557</v>
      </c>
      <c r="D482" s="198">
        <v>1551</v>
      </c>
      <c r="E482" s="199">
        <v>978</v>
      </c>
      <c r="F482" s="196">
        <v>829</v>
      </c>
      <c r="G482" s="200">
        <v>456</v>
      </c>
      <c r="H482" s="198">
        <v>2246</v>
      </c>
      <c r="I482" s="199">
        <v>2206</v>
      </c>
      <c r="J482" s="196">
        <v>403</v>
      </c>
      <c r="K482" s="200">
        <v>709</v>
      </c>
      <c r="L482" s="198">
        <v>512</v>
      </c>
      <c r="M482" s="196">
        <v>1683</v>
      </c>
      <c r="N482" s="201">
        <v>1412</v>
      </c>
      <c r="O482" s="204">
        <v>2594</v>
      </c>
      <c r="P482" s="196">
        <v>987</v>
      </c>
      <c r="Q482" s="200">
        <v>1204</v>
      </c>
      <c r="R482" s="198">
        <v>1543</v>
      </c>
      <c r="S482" s="199">
        <v>1284</v>
      </c>
      <c r="T482" s="196">
        <v>538</v>
      </c>
      <c r="U482" s="200">
        <v>746</v>
      </c>
      <c r="V482" s="198">
        <v>975</v>
      </c>
      <c r="W482" s="205">
        <v>2380</v>
      </c>
      <c r="X482" s="196">
        <v>1113</v>
      </c>
      <c r="Y482" s="200">
        <v>911</v>
      </c>
      <c r="Z482" s="198">
        <v>3348</v>
      </c>
      <c r="AA482" s="196">
        <v>2996</v>
      </c>
      <c r="AB482" s="169">
        <f t="shared" si="668"/>
        <v>19306</v>
      </c>
      <c r="AC482" s="170">
        <f t="shared" si="663"/>
        <v>19704</v>
      </c>
      <c r="AE482" s="249" t="str">
        <f>$AE$17</f>
        <v>17:00 - 17:59</v>
      </c>
      <c r="AF482" s="123">
        <f t="shared" ref="AF482:AO484" si="673">SUMIF($A$9:$A$32,$AE482,B$474:B$497)</f>
        <v>2685</v>
      </c>
      <c r="AG482" s="186">
        <f t="shared" si="673"/>
        <v>3455</v>
      </c>
      <c r="AH482" s="124">
        <f t="shared" si="673"/>
        <v>1975</v>
      </c>
      <c r="AI482" s="177">
        <f t="shared" si="673"/>
        <v>1629</v>
      </c>
      <c r="AJ482" s="123">
        <f t="shared" si="673"/>
        <v>1127</v>
      </c>
      <c r="AK482" s="125">
        <f t="shared" si="673"/>
        <v>596</v>
      </c>
      <c r="AL482" s="124">
        <f t="shared" si="673"/>
        <v>2548</v>
      </c>
      <c r="AM482" s="177">
        <f t="shared" si="673"/>
        <v>4048</v>
      </c>
      <c r="AN482" s="123">
        <f t="shared" si="673"/>
        <v>853</v>
      </c>
      <c r="AO482" s="125">
        <f t="shared" si="673"/>
        <v>373</v>
      </c>
      <c r="AP482" s="124">
        <f t="shared" ref="AP482:AY484" si="674">SUMIF($A$9:$A$32,$AE482,L$474:L$497)</f>
        <v>1670</v>
      </c>
      <c r="AQ482" s="123">
        <f t="shared" si="674"/>
        <v>1089</v>
      </c>
      <c r="AR482" s="176">
        <f t="shared" si="674"/>
        <v>2695</v>
      </c>
      <c r="AS482" s="178">
        <f t="shared" si="674"/>
        <v>2253</v>
      </c>
      <c r="AT482" s="123">
        <f t="shared" si="674"/>
        <v>1523</v>
      </c>
      <c r="AU482" s="125">
        <f t="shared" si="674"/>
        <v>1448</v>
      </c>
      <c r="AV482" s="124">
        <f t="shared" si="674"/>
        <v>1380</v>
      </c>
      <c r="AW482" s="177">
        <f t="shared" si="674"/>
        <v>1761</v>
      </c>
      <c r="AX482" s="123">
        <f t="shared" si="674"/>
        <v>1000</v>
      </c>
      <c r="AY482" s="125">
        <f t="shared" si="674"/>
        <v>452</v>
      </c>
      <c r="AZ482" s="124">
        <f t="shared" ref="AZ482:BE484" si="675">SUMIF($A$9:$A$32,$AE482,V$474:V$497)</f>
        <v>2806</v>
      </c>
      <c r="BA482" s="177">
        <f t="shared" si="675"/>
        <v>1629</v>
      </c>
      <c r="BB482" s="123">
        <f t="shared" si="675"/>
        <v>2964</v>
      </c>
      <c r="BC482" s="125">
        <f t="shared" si="675"/>
        <v>780</v>
      </c>
      <c r="BD482" s="183">
        <f t="shared" si="675"/>
        <v>4334</v>
      </c>
      <c r="BE482" s="184">
        <f t="shared" si="675"/>
        <v>4490</v>
      </c>
      <c r="BF482" s="167">
        <f>AF482+AH482+AJ482+AL482+AN482+AP482+AR482+AT482+AV482+AX482+AZ482+BB482+BD482</f>
        <v>27560</v>
      </c>
      <c r="BG482" s="168">
        <f>AG482+AI482+AK482+AM482+AO482+AQ482+AS482+AU482+AW482+AY482+BA482+BC482+BE482</f>
        <v>24003</v>
      </c>
      <c r="BI482" s="143" t="s">
        <v>29</v>
      </c>
      <c r="BJ482" s="126">
        <f t="shared" ref="BJ482:CK482" si="676">B482/B498</f>
        <v>6.2508120046771476E-2</v>
      </c>
      <c r="BK482" s="127">
        <f t="shared" si="676"/>
        <v>4.0576462003544249E-2</v>
      </c>
      <c r="BL482" s="128">
        <f t="shared" si="676"/>
        <v>6.0319682650799206E-2</v>
      </c>
      <c r="BM482" s="129">
        <f t="shared" si="676"/>
        <v>4.3582887700534756E-2</v>
      </c>
      <c r="BN482" s="126">
        <f t="shared" si="676"/>
        <v>6.3798676312144073E-2</v>
      </c>
      <c r="BO482" s="127">
        <f t="shared" si="676"/>
        <v>5.3146853146853149E-2</v>
      </c>
      <c r="BP482" s="128">
        <f t="shared" si="676"/>
        <v>6.9619664610520438E-2</v>
      </c>
      <c r="BQ482" s="129">
        <f t="shared" si="676"/>
        <v>4.8672859254683051E-2</v>
      </c>
      <c r="BR482" s="126">
        <f t="shared" si="676"/>
        <v>5.4777762675003401E-2</v>
      </c>
      <c r="BS482" s="127">
        <f t="shared" si="676"/>
        <v>7.9627133872416891E-2</v>
      </c>
      <c r="BT482" s="128">
        <f t="shared" si="676"/>
        <v>3.780830010338207E-2</v>
      </c>
      <c r="BU482" s="126">
        <f t="shared" si="676"/>
        <v>6.9407786209171887E-2</v>
      </c>
      <c r="BV482" s="130">
        <f t="shared" si="676"/>
        <v>4.8068085106382975E-2</v>
      </c>
      <c r="BW482" s="131">
        <f t="shared" si="676"/>
        <v>6.6395351813458237E-2</v>
      </c>
      <c r="BX482" s="126">
        <f t="shared" si="676"/>
        <v>5.2446995058185876E-2</v>
      </c>
      <c r="BY482" s="127">
        <f t="shared" si="676"/>
        <v>5.3210765899147035E-2</v>
      </c>
      <c r="BZ482" s="128">
        <f t="shared" si="676"/>
        <v>6.4288987958835045E-2</v>
      </c>
      <c r="CA482" s="129">
        <f t="shared" si="676"/>
        <v>4.9460708782742682E-2</v>
      </c>
      <c r="CB482" s="126">
        <f t="shared" si="676"/>
        <v>5.1970633693972181E-2</v>
      </c>
      <c r="CC482" s="127">
        <f t="shared" si="676"/>
        <v>5.7393445145406986E-2</v>
      </c>
      <c r="CD482" s="128">
        <f t="shared" si="676"/>
        <v>3.4759358288770054E-2</v>
      </c>
      <c r="CE482" s="129">
        <f t="shared" si="676"/>
        <v>7.3618113767824553E-2</v>
      </c>
      <c r="CF482" s="126">
        <f t="shared" si="676"/>
        <v>4.1338582677165357E-2</v>
      </c>
      <c r="CG482" s="127">
        <f t="shared" si="676"/>
        <v>5.38352440609857E-2</v>
      </c>
      <c r="CH482" s="128">
        <f t="shared" si="676"/>
        <v>5.5161959996045735E-2</v>
      </c>
      <c r="CI482" s="126">
        <f t="shared" si="676"/>
        <v>5.6158503439614614E-2</v>
      </c>
      <c r="CJ482" s="132">
        <f t="shared" si="676"/>
        <v>5.4899931183138163E-2</v>
      </c>
      <c r="CK482" s="133">
        <f t="shared" si="676"/>
        <v>5.6117406819871214E-2</v>
      </c>
    </row>
    <row r="483" spans="1:89" x14ac:dyDescent="0.2">
      <c r="A483" s="134" t="s">
        <v>31</v>
      </c>
      <c r="B483" s="206">
        <v>3693</v>
      </c>
      <c r="C483" s="190">
        <v>1400</v>
      </c>
      <c r="D483" s="191">
        <v>1592</v>
      </c>
      <c r="E483" s="192">
        <v>942</v>
      </c>
      <c r="F483" s="189">
        <v>731</v>
      </c>
      <c r="G483" s="193">
        <v>419</v>
      </c>
      <c r="H483" s="191">
        <v>2134</v>
      </c>
      <c r="I483" s="192">
        <v>2263</v>
      </c>
      <c r="J483" s="189">
        <v>365</v>
      </c>
      <c r="K483" s="190">
        <v>539</v>
      </c>
      <c r="L483" s="191">
        <v>573</v>
      </c>
      <c r="M483" s="189">
        <v>1508</v>
      </c>
      <c r="N483" s="194">
        <v>1550</v>
      </c>
      <c r="O483" s="207">
        <v>2357</v>
      </c>
      <c r="P483" s="189">
        <v>896</v>
      </c>
      <c r="Q483" s="190">
        <v>1039</v>
      </c>
      <c r="R483" s="191">
        <v>1404</v>
      </c>
      <c r="S483" s="192">
        <v>1579</v>
      </c>
      <c r="T483" s="198">
        <v>475</v>
      </c>
      <c r="U483" s="189">
        <v>644</v>
      </c>
      <c r="V483" s="191">
        <v>1129</v>
      </c>
      <c r="W483" s="208">
        <v>1710</v>
      </c>
      <c r="X483" s="189">
        <v>1245</v>
      </c>
      <c r="Y483" s="193">
        <v>688</v>
      </c>
      <c r="Z483" s="191">
        <v>3209</v>
      </c>
      <c r="AA483" s="189">
        <v>3046</v>
      </c>
      <c r="AB483" s="169">
        <f t="shared" si="668"/>
        <v>18996</v>
      </c>
      <c r="AC483" s="170">
        <f t="shared" si="663"/>
        <v>18134</v>
      </c>
      <c r="AE483" s="250" t="str">
        <f>$AE$18</f>
        <v>18:00 - 18:59</v>
      </c>
      <c r="AF483" s="123">
        <f t="shared" si="673"/>
        <v>2623</v>
      </c>
      <c r="AG483" s="190">
        <f t="shared" si="673"/>
        <v>5511</v>
      </c>
      <c r="AH483" s="191">
        <f t="shared" si="673"/>
        <v>1879</v>
      </c>
      <c r="AI483" s="192">
        <f t="shared" si="673"/>
        <v>2204</v>
      </c>
      <c r="AJ483" s="189">
        <f t="shared" si="673"/>
        <v>1015</v>
      </c>
      <c r="AK483" s="193">
        <f t="shared" si="673"/>
        <v>641</v>
      </c>
      <c r="AL483" s="191">
        <f t="shared" si="673"/>
        <v>2413</v>
      </c>
      <c r="AM483" s="192">
        <f t="shared" si="673"/>
        <v>4336</v>
      </c>
      <c r="AN483" s="189">
        <f t="shared" si="673"/>
        <v>733</v>
      </c>
      <c r="AO483" s="193">
        <f t="shared" si="673"/>
        <v>295</v>
      </c>
      <c r="AP483" s="191">
        <f t="shared" si="674"/>
        <v>2025</v>
      </c>
      <c r="AQ483" s="189">
        <f t="shared" si="674"/>
        <v>1106</v>
      </c>
      <c r="AR483" s="194">
        <f t="shared" si="674"/>
        <v>2839</v>
      </c>
      <c r="AS483" s="195">
        <f t="shared" si="674"/>
        <v>2216</v>
      </c>
      <c r="AT483" s="189">
        <f t="shared" si="674"/>
        <v>1401</v>
      </c>
      <c r="AU483" s="193">
        <f t="shared" si="674"/>
        <v>1662</v>
      </c>
      <c r="AV483" s="191">
        <f t="shared" si="674"/>
        <v>1700</v>
      </c>
      <c r="AW483" s="192">
        <f t="shared" si="674"/>
        <v>2271</v>
      </c>
      <c r="AX483" s="189">
        <f t="shared" si="674"/>
        <v>1264</v>
      </c>
      <c r="AY483" s="193">
        <f t="shared" si="674"/>
        <v>465</v>
      </c>
      <c r="AZ483" s="191">
        <f t="shared" si="675"/>
        <v>2508</v>
      </c>
      <c r="BA483" s="192">
        <f t="shared" si="675"/>
        <v>1495</v>
      </c>
      <c r="BB483" s="189">
        <f t="shared" si="675"/>
        <v>3090</v>
      </c>
      <c r="BC483" s="193">
        <f t="shared" si="675"/>
        <v>976</v>
      </c>
      <c r="BD483" s="191">
        <f t="shared" si="675"/>
        <v>3982</v>
      </c>
      <c r="BE483" s="189">
        <f t="shared" si="675"/>
        <v>4908</v>
      </c>
      <c r="BF483" s="169">
        <f>SUM(AF483,AH483,AJ483,AL483,AN483,AP483,AR483,AT483,AV483,AX483,AZ483,BB483,BD483)</f>
        <v>27472</v>
      </c>
      <c r="BG483" s="170">
        <f>SUM(AG483,AI483,AK483,AM483,AO483,AQ483,AS483,AU483,AW483,AY483,BA483,BC483,BE483)</f>
        <v>28086</v>
      </c>
      <c r="BI483" s="134" t="s">
        <v>31</v>
      </c>
      <c r="BJ483" s="126">
        <f t="shared" ref="BJ483:CK483" si="677">B483/B498</f>
        <v>5.9974665454073019E-2</v>
      </c>
      <c r="BK483" s="127">
        <f t="shared" si="677"/>
        <v>3.6484936933180445E-2</v>
      </c>
      <c r="BL483" s="128">
        <f t="shared" si="677"/>
        <v>6.1914206821452183E-2</v>
      </c>
      <c r="BM483" s="129">
        <f t="shared" si="677"/>
        <v>4.1978609625668448E-2</v>
      </c>
      <c r="BN483" s="126">
        <f t="shared" si="677"/>
        <v>5.625673387717408E-2</v>
      </c>
      <c r="BO483" s="127">
        <f t="shared" si="677"/>
        <v>4.8834498834498835E-2</v>
      </c>
      <c r="BP483" s="128">
        <f t="shared" si="677"/>
        <v>6.6147980533771425E-2</v>
      </c>
      <c r="BQ483" s="129">
        <f t="shared" si="677"/>
        <v>4.9930498863711578E-2</v>
      </c>
      <c r="BR483" s="126">
        <f t="shared" si="677"/>
        <v>4.9612613837161888E-2</v>
      </c>
      <c r="BS483" s="127">
        <f t="shared" si="677"/>
        <v>6.0534591194968554E-2</v>
      </c>
      <c r="BT483" s="128">
        <f t="shared" si="677"/>
        <v>4.2312804607886577E-2</v>
      </c>
      <c r="BU483" s="126">
        <f t="shared" si="677"/>
        <v>6.2190696139887827E-2</v>
      </c>
      <c r="BV483" s="130">
        <f t="shared" si="677"/>
        <v>5.2765957446808509E-2</v>
      </c>
      <c r="BW483" s="131">
        <f t="shared" si="677"/>
        <v>6.0329161227571731E-2</v>
      </c>
      <c r="BX483" s="126">
        <f t="shared" si="677"/>
        <v>4.7611456506721932E-2</v>
      </c>
      <c r="BY483" s="127">
        <f t="shared" si="677"/>
        <v>4.5918592831572902E-2</v>
      </c>
      <c r="BZ483" s="128">
        <f t="shared" si="677"/>
        <v>5.8497562601558271E-2</v>
      </c>
      <c r="CA483" s="129">
        <f t="shared" si="677"/>
        <v>6.0824345146379043E-2</v>
      </c>
      <c r="CB483" s="126">
        <f t="shared" si="677"/>
        <v>4.5884853168469859E-2</v>
      </c>
      <c r="CC483" s="127">
        <f t="shared" si="677"/>
        <v>4.9546084012925068E-2</v>
      </c>
      <c r="CD483" s="128">
        <f t="shared" si="677"/>
        <v>4.0249554367201429E-2</v>
      </c>
      <c r="CE483" s="129">
        <f t="shared" si="677"/>
        <v>5.2893686782764703E-2</v>
      </c>
      <c r="CF483" s="126">
        <f t="shared" si="677"/>
        <v>4.6241271727826473E-2</v>
      </c>
      <c r="CG483" s="127">
        <f t="shared" si="677"/>
        <v>4.0657132726628055E-2</v>
      </c>
      <c r="CH483" s="128">
        <f t="shared" si="677"/>
        <v>5.287178304280489E-2</v>
      </c>
      <c r="CI483" s="126">
        <f t="shared" si="677"/>
        <v>5.7095728129861856E-2</v>
      </c>
      <c r="CJ483" s="132">
        <f t="shared" si="677"/>
        <v>5.401839287034562E-2</v>
      </c>
      <c r="CK483" s="133">
        <f t="shared" si="677"/>
        <v>5.164601376733377E-2</v>
      </c>
    </row>
    <row r="484" spans="1:89" ht="13.5" thickBot="1" x14ac:dyDescent="0.25">
      <c r="A484" s="143" t="s">
        <v>33</v>
      </c>
      <c r="B484" s="203">
        <v>3061</v>
      </c>
      <c r="C484" s="197">
        <v>1744</v>
      </c>
      <c r="D484" s="198">
        <v>1333</v>
      </c>
      <c r="E484" s="199">
        <v>983</v>
      </c>
      <c r="F484" s="196">
        <v>630</v>
      </c>
      <c r="G484" s="200">
        <v>469</v>
      </c>
      <c r="H484" s="198">
        <v>2102</v>
      </c>
      <c r="I484" s="199">
        <v>2281</v>
      </c>
      <c r="J484" s="196">
        <v>462</v>
      </c>
      <c r="K484" s="197">
        <v>525</v>
      </c>
      <c r="L484" s="198">
        <v>651</v>
      </c>
      <c r="M484" s="196">
        <v>1481</v>
      </c>
      <c r="N484" s="201">
        <v>1550</v>
      </c>
      <c r="O484" s="204">
        <v>2164</v>
      </c>
      <c r="P484" s="196">
        <v>1021</v>
      </c>
      <c r="Q484" s="197">
        <v>1295</v>
      </c>
      <c r="R484" s="198">
        <v>1310</v>
      </c>
      <c r="S484" s="199">
        <v>1400</v>
      </c>
      <c r="T484" s="196">
        <v>496</v>
      </c>
      <c r="U484" s="200">
        <v>724</v>
      </c>
      <c r="V484" s="198">
        <v>1219</v>
      </c>
      <c r="W484" s="205">
        <v>2332</v>
      </c>
      <c r="X484" s="196">
        <v>1212</v>
      </c>
      <c r="Y484" s="200">
        <v>1043</v>
      </c>
      <c r="Z484" s="198">
        <v>3485</v>
      </c>
      <c r="AA484" s="196">
        <v>3029</v>
      </c>
      <c r="AB484" s="169">
        <f t="shared" si="668"/>
        <v>18532</v>
      </c>
      <c r="AC484" s="170">
        <f t="shared" si="663"/>
        <v>19470</v>
      </c>
      <c r="AE484" s="249" t="str">
        <f>$AE$19</f>
        <v>19:00 - 19:59</v>
      </c>
      <c r="AF484" s="123">
        <f t="shared" si="673"/>
        <v>2937</v>
      </c>
      <c r="AG484" s="197">
        <f t="shared" si="673"/>
        <v>4992</v>
      </c>
      <c r="AH484" s="198">
        <f t="shared" si="673"/>
        <v>1392</v>
      </c>
      <c r="AI484" s="199">
        <f t="shared" si="673"/>
        <v>2182</v>
      </c>
      <c r="AJ484" s="196">
        <f t="shared" si="673"/>
        <v>741</v>
      </c>
      <c r="AK484" s="200">
        <f t="shared" si="673"/>
        <v>759</v>
      </c>
      <c r="AL484" s="198">
        <f t="shared" si="673"/>
        <v>2218</v>
      </c>
      <c r="AM484" s="199">
        <f t="shared" si="673"/>
        <v>4598</v>
      </c>
      <c r="AN484" s="196">
        <f t="shared" si="673"/>
        <v>468</v>
      </c>
      <c r="AO484" s="200">
        <f t="shared" si="673"/>
        <v>289</v>
      </c>
      <c r="AP484" s="198">
        <f t="shared" si="674"/>
        <v>1422</v>
      </c>
      <c r="AQ484" s="196">
        <f t="shared" si="674"/>
        <v>852</v>
      </c>
      <c r="AR484" s="201">
        <f t="shared" si="674"/>
        <v>2076</v>
      </c>
      <c r="AS484" s="202">
        <f t="shared" si="674"/>
        <v>2128</v>
      </c>
      <c r="AT484" s="196">
        <f t="shared" si="674"/>
        <v>1190</v>
      </c>
      <c r="AU484" s="200">
        <f t="shared" si="674"/>
        <v>1728</v>
      </c>
      <c r="AV484" s="198">
        <f t="shared" si="674"/>
        <v>1464</v>
      </c>
      <c r="AW484" s="199">
        <f t="shared" si="674"/>
        <v>1947</v>
      </c>
      <c r="AX484" s="196">
        <f t="shared" si="674"/>
        <v>937</v>
      </c>
      <c r="AY484" s="200">
        <f t="shared" si="674"/>
        <v>433</v>
      </c>
      <c r="AZ484" s="198">
        <f t="shared" si="675"/>
        <v>2969</v>
      </c>
      <c r="BA484" s="199">
        <f t="shared" si="675"/>
        <v>1521</v>
      </c>
      <c r="BB484" s="196">
        <f t="shared" si="675"/>
        <v>2112</v>
      </c>
      <c r="BC484" s="200">
        <f t="shared" si="675"/>
        <v>860</v>
      </c>
      <c r="BD484" s="198">
        <f t="shared" si="675"/>
        <v>3572</v>
      </c>
      <c r="BE484" s="196">
        <f t="shared" si="675"/>
        <v>4619</v>
      </c>
      <c r="BF484" s="169">
        <f>SUM(AF484,AH484,AJ484,AL484,AN484,AP484,AR484,AT484,AV484,AX484,AZ484,BB484,BD484)</f>
        <v>23498</v>
      </c>
      <c r="BG484" s="170">
        <f>SUM(AG484,AI484,AK484,AM484,AO484,AQ484,AS484,AU484,AW484,AY484,BA484,BC484,BE484)</f>
        <v>26908</v>
      </c>
      <c r="BI484" s="143" t="s">
        <v>33</v>
      </c>
      <c r="BJ484" s="126">
        <f t="shared" ref="BJ484:CK484" si="678">B484/B498</f>
        <v>4.9710926334935686E-2</v>
      </c>
      <c r="BK484" s="127">
        <f t="shared" si="678"/>
        <v>4.5449807151047641E-2</v>
      </c>
      <c r="BL484" s="128">
        <f t="shared" si="678"/>
        <v>5.1841480962937038E-2</v>
      </c>
      <c r="BM484" s="129">
        <f t="shared" si="678"/>
        <v>4.3805704099821749E-2</v>
      </c>
      <c r="BN484" s="126">
        <f t="shared" si="678"/>
        <v>4.8483915653378486E-2</v>
      </c>
      <c r="BO484" s="127">
        <f t="shared" si="678"/>
        <v>5.466200466200466E-2</v>
      </c>
      <c r="BP484" s="128">
        <f t="shared" si="678"/>
        <v>6.5156070797557419E-2</v>
      </c>
      <c r="BQ484" s="129">
        <f t="shared" si="678"/>
        <v>5.0327648213931118E-2</v>
      </c>
      <c r="BR484" s="126">
        <f t="shared" si="678"/>
        <v>6.2797335870599436E-2</v>
      </c>
      <c r="BS484" s="127">
        <f t="shared" si="678"/>
        <v>5.8962264150943397E-2</v>
      </c>
      <c r="BT484" s="128">
        <f t="shared" si="678"/>
        <v>4.8072662826761189E-2</v>
      </c>
      <c r="BU484" s="126">
        <f t="shared" si="678"/>
        <v>6.1077202243484001E-2</v>
      </c>
      <c r="BV484" s="130">
        <f t="shared" si="678"/>
        <v>5.2765957446808509E-2</v>
      </c>
      <c r="BW484" s="131">
        <f t="shared" si="678"/>
        <v>5.5389183239908879E-2</v>
      </c>
      <c r="BX484" s="126">
        <f t="shared" si="678"/>
        <v>5.4253679791699878E-2</v>
      </c>
      <c r="BY484" s="127">
        <f t="shared" si="678"/>
        <v>5.7232509833384897E-2</v>
      </c>
      <c r="BZ484" s="128">
        <f t="shared" si="678"/>
        <v>5.4581059122536559E-2</v>
      </c>
      <c r="CA484" s="129">
        <f t="shared" si="678"/>
        <v>5.3929121725731895E-2</v>
      </c>
      <c r="CB484" s="126">
        <f t="shared" si="678"/>
        <v>4.7913446676970631E-2</v>
      </c>
      <c r="CC484" s="127">
        <f t="shared" si="678"/>
        <v>5.5700877058008927E-2</v>
      </c>
      <c r="CD484" s="128">
        <f t="shared" si="678"/>
        <v>4.3458110516934045E-2</v>
      </c>
      <c r="CE484" s="129">
        <f t="shared" si="678"/>
        <v>7.2133378700238171E-2</v>
      </c>
      <c r="CF484" s="126">
        <f t="shared" si="678"/>
        <v>4.5015599465161198E-2</v>
      </c>
      <c r="CG484" s="127">
        <f t="shared" si="678"/>
        <v>6.1635740456210848E-2</v>
      </c>
      <c r="CH484" s="128">
        <f t="shared" si="678"/>
        <v>5.7419184762909019E-2</v>
      </c>
      <c r="CI484" s="126">
        <f t="shared" si="678"/>
        <v>5.6777071735177792E-2</v>
      </c>
      <c r="CJ484" s="132">
        <f t="shared" si="678"/>
        <v>5.2698929073133553E-2</v>
      </c>
      <c r="CK484" s="133">
        <f t="shared" si="678"/>
        <v>5.545096989356945E-2</v>
      </c>
    </row>
    <row r="485" spans="1:89" ht="14.25" thickTop="1" thickBot="1" x14ac:dyDescent="0.25">
      <c r="A485" s="134" t="s">
        <v>35</v>
      </c>
      <c r="B485" s="206">
        <v>2459</v>
      </c>
      <c r="C485" s="190">
        <v>1627</v>
      </c>
      <c r="D485" s="191">
        <v>1290</v>
      </c>
      <c r="E485" s="192">
        <v>1039</v>
      </c>
      <c r="F485" s="189">
        <v>636</v>
      </c>
      <c r="G485" s="193">
        <v>417</v>
      </c>
      <c r="H485" s="191">
        <v>2219</v>
      </c>
      <c r="I485" s="192">
        <v>2584</v>
      </c>
      <c r="J485" s="189">
        <v>487</v>
      </c>
      <c r="K485" s="190">
        <v>368</v>
      </c>
      <c r="L485" s="191">
        <v>705</v>
      </c>
      <c r="M485" s="189">
        <v>1118</v>
      </c>
      <c r="N485" s="194">
        <v>1680</v>
      </c>
      <c r="O485" s="207">
        <v>1795</v>
      </c>
      <c r="P485" s="189">
        <v>1030</v>
      </c>
      <c r="Q485" s="190">
        <v>1041</v>
      </c>
      <c r="R485" s="191">
        <v>1341</v>
      </c>
      <c r="S485" s="192">
        <v>1512</v>
      </c>
      <c r="T485" s="189">
        <v>558</v>
      </c>
      <c r="U485" s="193">
        <v>646</v>
      </c>
      <c r="V485" s="191">
        <v>1517</v>
      </c>
      <c r="W485" s="208">
        <v>1685</v>
      </c>
      <c r="X485" s="189">
        <v>1345</v>
      </c>
      <c r="Y485" s="193">
        <v>703</v>
      </c>
      <c r="Z485" s="191">
        <v>3409</v>
      </c>
      <c r="AA485" s="189">
        <v>3042</v>
      </c>
      <c r="AB485" s="169">
        <f t="shared" si="668"/>
        <v>18676</v>
      </c>
      <c r="AC485" s="170">
        <f t="shared" si="663"/>
        <v>17577</v>
      </c>
      <c r="AE485" s="299" t="s">
        <v>26</v>
      </c>
      <c r="AF485" s="18">
        <f t="shared" ref="AF485:BG485" si="679">SUM(AF482:AF484)</f>
        <v>8245</v>
      </c>
      <c r="AG485" s="19">
        <f t="shared" si="679"/>
        <v>13958</v>
      </c>
      <c r="AH485" s="18">
        <f t="shared" si="679"/>
        <v>5246</v>
      </c>
      <c r="AI485" s="19">
        <f t="shared" si="679"/>
        <v>6015</v>
      </c>
      <c r="AJ485" s="18">
        <f t="shared" si="679"/>
        <v>2883</v>
      </c>
      <c r="AK485" s="19">
        <f t="shared" si="679"/>
        <v>1996</v>
      </c>
      <c r="AL485" s="18">
        <f t="shared" si="679"/>
        <v>7179</v>
      </c>
      <c r="AM485" s="19">
        <f t="shared" si="679"/>
        <v>12982</v>
      </c>
      <c r="AN485" s="18">
        <f t="shared" si="679"/>
        <v>2054</v>
      </c>
      <c r="AO485" s="19">
        <f t="shared" si="679"/>
        <v>957</v>
      </c>
      <c r="AP485" s="18">
        <f t="shared" si="679"/>
        <v>5117</v>
      </c>
      <c r="AQ485" s="19">
        <f t="shared" si="679"/>
        <v>3047</v>
      </c>
      <c r="AR485" s="18">
        <f t="shared" si="679"/>
        <v>7610</v>
      </c>
      <c r="AS485" s="19">
        <f t="shared" si="679"/>
        <v>6597</v>
      </c>
      <c r="AT485" s="18">
        <f t="shared" si="679"/>
        <v>4114</v>
      </c>
      <c r="AU485" s="19">
        <f t="shared" si="679"/>
        <v>4838</v>
      </c>
      <c r="AV485" s="18">
        <f t="shared" si="679"/>
        <v>4544</v>
      </c>
      <c r="AW485" s="19">
        <f t="shared" si="679"/>
        <v>5979</v>
      </c>
      <c r="AX485" s="18">
        <f t="shared" si="679"/>
        <v>3201</v>
      </c>
      <c r="AY485" s="19">
        <f t="shared" si="679"/>
        <v>1350</v>
      </c>
      <c r="AZ485" s="18">
        <f t="shared" si="679"/>
        <v>8283</v>
      </c>
      <c r="BA485" s="19">
        <f t="shared" si="679"/>
        <v>4645</v>
      </c>
      <c r="BB485" s="18">
        <f t="shared" si="679"/>
        <v>8166</v>
      </c>
      <c r="BC485" s="19">
        <f t="shared" si="679"/>
        <v>2616</v>
      </c>
      <c r="BD485" s="18">
        <f t="shared" si="679"/>
        <v>11888</v>
      </c>
      <c r="BE485" s="19">
        <f t="shared" si="679"/>
        <v>14017</v>
      </c>
      <c r="BF485" s="171">
        <f t="shared" si="679"/>
        <v>78530</v>
      </c>
      <c r="BG485" s="172">
        <f t="shared" si="679"/>
        <v>78997</v>
      </c>
      <c r="BI485" s="134" t="s">
        <v>35</v>
      </c>
      <c r="BJ485" s="126">
        <f t="shared" ref="BJ485:CK485" si="680">B485/B498</f>
        <v>3.9934390022086527E-2</v>
      </c>
      <c r="BK485" s="127">
        <f t="shared" si="680"/>
        <v>4.2400708850203271E-2</v>
      </c>
      <c r="BL485" s="128">
        <f t="shared" si="680"/>
        <v>5.0169175125422939E-2</v>
      </c>
      <c r="BM485" s="129">
        <f t="shared" si="680"/>
        <v>4.6301247771836009E-2</v>
      </c>
      <c r="BN485" s="126">
        <f t="shared" si="680"/>
        <v>4.8945667231029708E-2</v>
      </c>
      <c r="BO485" s="127">
        <f t="shared" si="680"/>
        <v>4.8601398601398602E-2</v>
      </c>
      <c r="BP485" s="128">
        <f t="shared" si="680"/>
        <v>6.8782740770589879E-2</v>
      </c>
      <c r="BQ485" s="129">
        <f t="shared" si="680"/>
        <v>5.7012995609293293E-2</v>
      </c>
      <c r="BR485" s="126">
        <f t="shared" si="680"/>
        <v>6.6195460106021481E-2</v>
      </c>
      <c r="BS485" s="127">
        <f t="shared" si="680"/>
        <v>4.1329739442946989E-2</v>
      </c>
      <c r="BT485" s="128">
        <f t="shared" si="680"/>
        <v>5.2060256978289768E-2</v>
      </c>
      <c r="BU485" s="126">
        <f t="shared" si="680"/>
        <v>4.6106895414054765E-2</v>
      </c>
      <c r="BV485" s="130">
        <f t="shared" si="680"/>
        <v>5.7191489361702125E-2</v>
      </c>
      <c r="BW485" s="131">
        <f t="shared" si="680"/>
        <v>4.5944354859351402E-2</v>
      </c>
      <c r="BX485" s="126">
        <f t="shared" si="680"/>
        <v>5.4731919868218293E-2</v>
      </c>
      <c r="BY485" s="127">
        <f t="shared" si="680"/>
        <v>4.6006982808149556E-2</v>
      </c>
      <c r="BZ485" s="128">
        <f t="shared" si="680"/>
        <v>5.5872671972001166E-2</v>
      </c>
      <c r="CA485" s="129">
        <f t="shared" si="680"/>
        <v>5.8243451463790445E-2</v>
      </c>
      <c r="CB485" s="126">
        <f t="shared" si="680"/>
        <v>5.3902627511591965E-2</v>
      </c>
      <c r="CC485" s="127">
        <f t="shared" si="680"/>
        <v>4.9699953839052159E-2</v>
      </c>
      <c r="CD485" s="128">
        <f t="shared" si="680"/>
        <v>5.4081996434937614E-2</v>
      </c>
      <c r="CE485" s="129">
        <f t="shared" si="680"/>
        <v>5.2120387268396795E-2</v>
      </c>
      <c r="CF485" s="126">
        <f t="shared" si="680"/>
        <v>4.9955430099539441E-2</v>
      </c>
      <c r="CG485" s="127">
        <f t="shared" si="680"/>
        <v>4.154355277154001E-2</v>
      </c>
      <c r="CH485" s="128">
        <f t="shared" si="680"/>
        <v>5.6167001680561504E-2</v>
      </c>
      <c r="CI485" s="126">
        <f t="shared" si="680"/>
        <v>5.7020750154642072E-2</v>
      </c>
      <c r="CJ485" s="132">
        <f t="shared" si="680"/>
        <v>5.3108417837785575E-2</v>
      </c>
      <c r="CK485" s="133">
        <f t="shared" si="680"/>
        <v>5.0059666041051373E-2</v>
      </c>
    </row>
    <row r="486" spans="1:89" ht="13.5" thickTop="1" x14ac:dyDescent="0.2">
      <c r="A486" s="143" t="s">
        <v>36</v>
      </c>
      <c r="B486" s="203">
        <v>2131</v>
      </c>
      <c r="C486" s="197">
        <v>2194</v>
      </c>
      <c r="D486" s="198">
        <v>1258</v>
      </c>
      <c r="E486" s="199">
        <v>1304</v>
      </c>
      <c r="F486" s="196">
        <v>650</v>
      </c>
      <c r="G486" s="200">
        <v>511</v>
      </c>
      <c r="H486" s="198">
        <v>2067</v>
      </c>
      <c r="I486" s="199">
        <v>3034</v>
      </c>
      <c r="J486" s="196">
        <v>494</v>
      </c>
      <c r="K486" s="197">
        <v>366</v>
      </c>
      <c r="L486" s="198">
        <v>1002</v>
      </c>
      <c r="M486" s="196">
        <v>1172</v>
      </c>
      <c r="N486" s="201">
        <v>1981</v>
      </c>
      <c r="O486" s="204">
        <v>2045</v>
      </c>
      <c r="P486" s="196">
        <v>1136</v>
      </c>
      <c r="Q486" s="197">
        <v>1165</v>
      </c>
      <c r="R486" s="198">
        <v>1429</v>
      </c>
      <c r="S486" s="199">
        <v>1661</v>
      </c>
      <c r="T486" s="196">
        <v>846</v>
      </c>
      <c r="U486" s="200">
        <v>468</v>
      </c>
      <c r="V486" s="198">
        <v>2050</v>
      </c>
      <c r="W486" s="205">
        <v>1463</v>
      </c>
      <c r="X486" s="196">
        <v>1589</v>
      </c>
      <c r="Y486" s="200">
        <v>644</v>
      </c>
      <c r="Z486" s="198">
        <v>3322</v>
      </c>
      <c r="AA486" s="196">
        <v>3303</v>
      </c>
      <c r="AB486" s="169">
        <f t="shared" si="668"/>
        <v>19955</v>
      </c>
      <c r="AC486" s="170">
        <f t="shared" si="663"/>
        <v>19330</v>
      </c>
      <c r="BI486" s="143" t="s">
        <v>36</v>
      </c>
      <c r="BJ486" s="126">
        <f t="shared" ref="BJ486:CK486" si="681">B486/B498</f>
        <v>3.4607639340002598E-2</v>
      </c>
      <c r="BK486" s="127">
        <f t="shared" si="681"/>
        <v>5.717710830814135E-2</v>
      </c>
      <c r="BL486" s="128">
        <f t="shared" si="681"/>
        <v>4.8924668455645005E-2</v>
      </c>
      <c r="BM486" s="129">
        <f t="shared" si="681"/>
        <v>5.8110516934046348E-2</v>
      </c>
      <c r="BN486" s="126">
        <f t="shared" si="681"/>
        <v>5.0023087578882561E-2</v>
      </c>
      <c r="BO486" s="127">
        <f t="shared" si="681"/>
        <v>5.9557109557109557E-2</v>
      </c>
      <c r="BP486" s="128">
        <f t="shared" si="681"/>
        <v>6.4071169523573349E-2</v>
      </c>
      <c r="BQ486" s="129">
        <f t="shared" si="681"/>
        <v>6.6941729364781682E-2</v>
      </c>
      <c r="BR486" s="126">
        <f t="shared" si="681"/>
        <v>6.7146934891939652E-2</v>
      </c>
      <c r="BS486" s="127">
        <f t="shared" si="681"/>
        <v>4.1105121293800541E-2</v>
      </c>
      <c r="BT486" s="128">
        <f t="shared" si="681"/>
        <v>7.3992024811696949E-2</v>
      </c>
      <c r="BU486" s="126">
        <f t="shared" si="681"/>
        <v>4.8333883206862424E-2</v>
      </c>
      <c r="BV486" s="130">
        <f t="shared" si="681"/>
        <v>6.743829787234043E-2</v>
      </c>
      <c r="BW486" s="131">
        <f t="shared" si="681"/>
        <v>5.2343290076531268E-2</v>
      </c>
      <c r="BX486" s="126">
        <f t="shared" si="681"/>
        <v>6.036452521387959E-2</v>
      </c>
      <c r="BY486" s="127">
        <f t="shared" si="681"/>
        <v>5.1487161355902242E-2</v>
      </c>
      <c r="BZ486" s="128">
        <f t="shared" si="681"/>
        <v>5.9539185867255533E-2</v>
      </c>
      <c r="CA486" s="129">
        <f t="shared" si="681"/>
        <v>6.3983050847457631E-2</v>
      </c>
      <c r="CB486" s="126">
        <f t="shared" si="681"/>
        <v>8.1723338485316849E-2</v>
      </c>
      <c r="CC486" s="127">
        <f t="shared" si="681"/>
        <v>3.6005539313740578E-2</v>
      </c>
      <c r="CD486" s="128">
        <f t="shared" si="681"/>
        <v>7.3083778966131913E-2</v>
      </c>
      <c r="CE486" s="129">
        <f t="shared" si="681"/>
        <v>4.5253487580809798E-2</v>
      </c>
      <c r="CF486" s="126">
        <f t="shared" si="681"/>
        <v>5.9017976526519092E-2</v>
      </c>
      <c r="CG486" s="127">
        <f t="shared" si="681"/>
        <v>3.8056967261553006E-2</v>
      </c>
      <c r="CH486" s="128">
        <f t="shared" si="681"/>
        <v>5.4733581573137374E-2</v>
      </c>
      <c r="CI486" s="126">
        <f t="shared" si="681"/>
        <v>6.1913063037732669E-2</v>
      </c>
      <c r="CJ486" s="132">
        <f t="shared" si="681"/>
        <v>5.6745474296049002E-2</v>
      </c>
      <c r="CK486" s="133">
        <f t="shared" si="681"/>
        <v>5.5052246946209429E-2</v>
      </c>
    </row>
    <row r="487" spans="1:89" x14ac:dyDescent="0.2">
      <c r="A487" s="134" t="s">
        <v>37</v>
      </c>
      <c r="B487" s="206">
        <v>2284</v>
      </c>
      <c r="C487" s="190">
        <v>3200</v>
      </c>
      <c r="D487" s="191">
        <v>1490</v>
      </c>
      <c r="E487" s="192">
        <v>1714</v>
      </c>
      <c r="F487" s="189">
        <v>958</v>
      </c>
      <c r="G487" s="193">
        <v>447</v>
      </c>
      <c r="H487" s="191">
        <v>2141</v>
      </c>
      <c r="I487" s="192">
        <v>3425</v>
      </c>
      <c r="J487" s="189">
        <v>559</v>
      </c>
      <c r="K487" s="190">
        <v>384</v>
      </c>
      <c r="L487" s="191">
        <v>1198</v>
      </c>
      <c r="M487" s="189">
        <v>987</v>
      </c>
      <c r="N487" s="194">
        <v>2170</v>
      </c>
      <c r="O487" s="207">
        <v>2022</v>
      </c>
      <c r="P487" s="189">
        <v>1127</v>
      </c>
      <c r="Q487" s="190">
        <v>1082</v>
      </c>
      <c r="R487" s="191">
        <v>1513</v>
      </c>
      <c r="S487" s="192">
        <v>1704</v>
      </c>
      <c r="T487" s="189">
        <v>1069</v>
      </c>
      <c r="U487" s="193">
        <v>417</v>
      </c>
      <c r="V487" s="191">
        <v>2536</v>
      </c>
      <c r="W487" s="208">
        <v>1478</v>
      </c>
      <c r="X487" s="189">
        <v>2321</v>
      </c>
      <c r="Y487" s="193">
        <v>656</v>
      </c>
      <c r="Z487" s="191">
        <v>4320</v>
      </c>
      <c r="AA487" s="189">
        <v>3791</v>
      </c>
      <c r="AB487" s="169">
        <f t="shared" si="668"/>
        <v>23686</v>
      </c>
      <c r="AC487" s="170">
        <f t="shared" si="663"/>
        <v>21307</v>
      </c>
      <c r="BI487" s="134" t="s">
        <v>37</v>
      </c>
      <c r="BJ487" s="126">
        <f t="shared" ref="BJ487:CK487" si="682">B487/B498</f>
        <v>3.7092373652072234E-2</v>
      </c>
      <c r="BK487" s="127">
        <f t="shared" si="682"/>
        <v>8.3394141561555307E-2</v>
      </c>
      <c r="BL487" s="128">
        <f t="shared" si="682"/>
        <v>5.7947341811535019E-2</v>
      </c>
      <c r="BM487" s="129">
        <f t="shared" si="682"/>
        <v>7.6381461675579326E-2</v>
      </c>
      <c r="BN487" s="126">
        <f t="shared" si="682"/>
        <v>7.3726335231645374E-2</v>
      </c>
      <c r="BO487" s="127">
        <f t="shared" si="682"/>
        <v>5.2097902097902098E-2</v>
      </c>
      <c r="BP487" s="128">
        <f t="shared" si="682"/>
        <v>6.6364960788568239E-2</v>
      </c>
      <c r="BQ487" s="129">
        <f t="shared" si="682"/>
        <v>7.5568695805661584E-2</v>
      </c>
      <c r="BR487" s="126">
        <f t="shared" si="682"/>
        <v>7.5982057904036976E-2</v>
      </c>
      <c r="BS487" s="127">
        <f t="shared" si="682"/>
        <v>4.3126684636118601E-2</v>
      </c>
      <c r="BT487" s="128">
        <f t="shared" si="682"/>
        <v>8.8465514695022895E-2</v>
      </c>
      <c r="BU487" s="126">
        <f t="shared" si="682"/>
        <v>4.0704387990762127E-2</v>
      </c>
      <c r="BV487" s="130">
        <f t="shared" si="682"/>
        <v>7.387234042553191E-2</v>
      </c>
      <c r="BW487" s="131">
        <f t="shared" si="682"/>
        <v>5.1754588036550718E-2</v>
      </c>
      <c r="BX487" s="126">
        <f t="shared" si="682"/>
        <v>5.9886285137361175E-2</v>
      </c>
      <c r="BY487" s="127">
        <f t="shared" si="682"/>
        <v>4.781897732797101E-2</v>
      </c>
      <c r="BZ487" s="128">
        <f t="shared" si="682"/>
        <v>6.3039040039998329E-2</v>
      </c>
      <c r="CA487" s="129">
        <f t="shared" si="682"/>
        <v>6.5639445300462243E-2</v>
      </c>
      <c r="CB487" s="126">
        <f t="shared" si="682"/>
        <v>0.10326506955177743</v>
      </c>
      <c r="CC487" s="127">
        <f t="shared" si="682"/>
        <v>3.2081858747499616E-2</v>
      </c>
      <c r="CD487" s="128">
        <f t="shared" si="682"/>
        <v>9.0409982174688056E-2</v>
      </c>
      <c r="CE487" s="129">
        <f t="shared" si="682"/>
        <v>4.571746728943054E-2</v>
      </c>
      <c r="CF487" s="126">
        <f t="shared" si="682"/>
        <v>8.620561580745803E-2</v>
      </c>
      <c r="CG487" s="127">
        <f t="shared" si="682"/>
        <v>3.876610329748257E-2</v>
      </c>
      <c r="CH487" s="128">
        <f t="shared" si="682"/>
        <v>7.1176722575542889E-2</v>
      </c>
      <c r="CI487" s="126">
        <f t="shared" si="682"/>
        <v>7.106037601454572E-2</v>
      </c>
      <c r="CJ487" s="132">
        <f t="shared" si="682"/>
        <v>6.7355214441303768E-2</v>
      </c>
      <c r="CK487" s="133">
        <f t="shared" si="682"/>
        <v>6.0682784567143523E-2</v>
      </c>
    </row>
    <row r="488" spans="1:89" x14ac:dyDescent="0.2">
      <c r="A488" s="143" t="s">
        <v>30</v>
      </c>
      <c r="B488" s="203">
        <v>2685</v>
      </c>
      <c r="C488" s="197">
        <v>3455</v>
      </c>
      <c r="D488" s="198">
        <v>1975</v>
      </c>
      <c r="E488" s="199">
        <v>1629</v>
      </c>
      <c r="F488" s="196">
        <v>1127</v>
      </c>
      <c r="G488" s="200">
        <v>596</v>
      </c>
      <c r="H488" s="198">
        <v>2548</v>
      </c>
      <c r="I488" s="199">
        <v>4048</v>
      </c>
      <c r="J488" s="196">
        <v>853</v>
      </c>
      <c r="K488" s="197">
        <v>373</v>
      </c>
      <c r="L488" s="198">
        <v>1670</v>
      </c>
      <c r="M488" s="196">
        <v>1089</v>
      </c>
      <c r="N488" s="201">
        <v>2695</v>
      </c>
      <c r="O488" s="204">
        <v>2253</v>
      </c>
      <c r="P488" s="196">
        <v>1523</v>
      </c>
      <c r="Q488" s="197">
        <v>1448</v>
      </c>
      <c r="R488" s="198">
        <v>1380</v>
      </c>
      <c r="S488" s="199">
        <v>1761</v>
      </c>
      <c r="T488" s="196">
        <v>1000</v>
      </c>
      <c r="U488" s="200">
        <v>452</v>
      </c>
      <c r="V488" s="198">
        <v>2806</v>
      </c>
      <c r="W488" s="205">
        <v>1629</v>
      </c>
      <c r="X488" s="196">
        <v>2964</v>
      </c>
      <c r="Y488" s="200">
        <v>780</v>
      </c>
      <c r="Z488" s="198">
        <v>4334</v>
      </c>
      <c r="AA488" s="196">
        <v>4490</v>
      </c>
      <c r="AB488" s="169">
        <f t="shared" si="668"/>
        <v>27560</v>
      </c>
      <c r="AC488" s="170">
        <f t="shared" si="663"/>
        <v>24003</v>
      </c>
      <c r="BI488" s="143" t="s">
        <v>30</v>
      </c>
      <c r="BJ488" s="126">
        <f t="shared" ref="BJ488:CK488" si="683">B488/B498</f>
        <v>4.3604651162790699E-2</v>
      </c>
      <c r="BK488" s="127">
        <f t="shared" si="683"/>
        <v>9.0039612217241743E-2</v>
      </c>
      <c r="BL488" s="128">
        <f t="shared" si="683"/>
        <v>7.680939602535683E-2</v>
      </c>
      <c r="BM488" s="129">
        <f t="shared" si="683"/>
        <v>7.2593582887700528E-2</v>
      </c>
      <c r="BN488" s="126">
        <f t="shared" si="683"/>
        <v>8.6732338002154838E-2</v>
      </c>
      <c r="BO488" s="127">
        <f t="shared" si="683"/>
        <v>6.9463869463869468E-2</v>
      </c>
      <c r="BP488" s="128">
        <f t="shared" si="683"/>
        <v>7.8980812746040116E-2</v>
      </c>
      <c r="BQ488" s="129">
        <f t="shared" si="683"/>
        <v>8.9314476093815501E-2</v>
      </c>
      <c r="BR488" s="126">
        <f t="shared" si="683"/>
        <v>0.11594399891260024</v>
      </c>
      <c r="BS488" s="127">
        <f t="shared" si="683"/>
        <v>4.1891284815813119E-2</v>
      </c>
      <c r="BT488" s="128">
        <f t="shared" si="683"/>
        <v>0.12332004135282824</v>
      </c>
      <c r="BU488" s="126">
        <f t="shared" si="683"/>
        <v>4.4910920488287695E-2</v>
      </c>
      <c r="BV488" s="130">
        <f t="shared" si="683"/>
        <v>9.1744680851063826E-2</v>
      </c>
      <c r="BW488" s="131">
        <f t="shared" si="683"/>
        <v>5.7667204177224908E-2</v>
      </c>
      <c r="BX488" s="126">
        <f t="shared" si="683"/>
        <v>8.0928848504171313E-2</v>
      </c>
      <c r="BY488" s="127">
        <f t="shared" si="683"/>
        <v>6.3994343041499091E-2</v>
      </c>
      <c r="BZ488" s="128">
        <f t="shared" si="683"/>
        <v>5.7497604266488894E-2</v>
      </c>
      <c r="CA488" s="129">
        <f t="shared" si="683"/>
        <v>6.7835130970724189E-2</v>
      </c>
      <c r="CB488" s="126">
        <f t="shared" si="683"/>
        <v>9.6599690880989186E-2</v>
      </c>
      <c r="CC488" s="127">
        <f t="shared" si="683"/>
        <v>3.4774580704723806E-2</v>
      </c>
      <c r="CD488" s="128">
        <f t="shared" si="683"/>
        <v>0.10003565062388592</v>
      </c>
      <c r="CE488" s="129">
        <f t="shared" si="683"/>
        <v>5.0388196356212687E-2</v>
      </c>
      <c r="CF488" s="126">
        <f t="shared" si="683"/>
        <v>0.11008765413757243</v>
      </c>
      <c r="CG488" s="127">
        <f t="shared" si="683"/>
        <v>4.6093842335421346E-2</v>
      </c>
      <c r="CH488" s="128">
        <f t="shared" si="683"/>
        <v>7.1407387880185844E-2</v>
      </c>
      <c r="CI488" s="126">
        <f t="shared" si="683"/>
        <v>8.4162777184202134E-2</v>
      </c>
      <c r="CJ488" s="132">
        <f t="shared" si="683"/>
        <v>7.8371599679233794E-2</v>
      </c>
      <c r="CK488" s="133">
        <f t="shared" si="683"/>
        <v>6.8361049324876605E-2</v>
      </c>
    </row>
    <row r="489" spans="1:89" x14ac:dyDescent="0.2">
      <c r="A489" s="134" t="s">
        <v>32</v>
      </c>
      <c r="B489" s="206">
        <v>2623</v>
      </c>
      <c r="C489" s="190">
        <v>5511</v>
      </c>
      <c r="D489" s="191">
        <v>1879</v>
      </c>
      <c r="E489" s="192">
        <v>2204</v>
      </c>
      <c r="F489" s="189">
        <v>1015</v>
      </c>
      <c r="G489" s="193">
        <v>641</v>
      </c>
      <c r="H489" s="191">
        <v>2413</v>
      </c>
      <c r="I489" s="192">
        <v>4336</v>
      </c>
      <c r="J489" s="189">
        <v>733</v>
      </c>
      <c r="K489" s="190">
        <v>295</v>
      </c>
      <c r="L489" s="191">
        <v>2025</v>
      </c>
      <c r="M489" s="189">
        <v>1106</v>
      </c>
      <c r="N489" s="194">
        <v>2839</v>
      </c>
      <c r="O489" s="207">
        <v>2216</v>
      </c>
      <c r="P489" s="189">
        <v>1401</v>
      </c>
      <c r="Q489" s="190">
        <v>1662</v>
      </c>
      <c r="R489" s="191">
        <v>1700</v>
      </c>
      <c r="S489" s="192">
        <v>2271</v>
      </c>
      <c r="T489" s="189">
        <v>1264</v>
      </c>
      <c r="U489" s="193">
        <v>465</v>
      </c>
      <c r="V489" s="191">
        <v>2508</v>
      </c>
      <c r="W489" s="208">
        <v>1495</v>
      </c>
      <c r="X489" s="189">
        <v>3090</v>
      </c>
      <c r="Y489" s="193">
        <v>976</v>
      </c>
      <c r="Z489" s="191">
        <v>3982</v>
      </c>
      <c r="AA489" s="189">
        <v>4908</v>
      </c>
      <c r="AB489" s="169">
        <f t="shared" si="668"/>
        <v>27472</v>
      </c>
      <c r="AC489" s="170">
        <f t="shared" si="663"/>
        <v>28086</v>
      </c>
      <c r="BI489" s="134" t="s">
        <v>32</v>
      </c>
      <c r="BJ489" s="126">
        <f t="shared" ref="BJ489:CK489" si="684">B489/B498</f>
        <v>4.2597765363128488E-2</v>
      </c>
      <c r="BK489" s="127">
        <f t="shared" si="684"/>
        <v>0.14362034817054101</v>
      </c>
      <c r="BL489" s="128">
        <f t="shared" si="684"/>
        <v>7.3075876016023028E-2</v>
      </c>
      <c r="BM489" s="129">
        <f t="shared" si="684"/>
        <v>9.8217468805704103E-2</v>
      </c>
      <c r="BN489" s="126">
        <f t="shared" si="684"/>
        <v>7.8112975219331998E-2</v>
      </c>
      <c r="BO489" s="127">
        <f t="shared" si="684"/>
        <v>7.4708624708624702E-2</v>
      </c>
      <c r="BP489" s="128">
        <f t="shared" si="684"/>
        <v>7.479619354638728E-2</v>
      </c>
      <c r="BQ489" s="129">
        <f t="shared" si="684"/>
        <v>9.5668865697328062E-2</v>
      </c>
      <c r="BR489" s="126">
        <f t="shared" si="684"/>
        <v>9.9633002582574418E-2</v>
      </c>
      <c r="BS489" s="127">
        <f t="shared" si="684"/>
        <v>3.3131176999101529E-2</v>
      </c>
      <c r="BT489" s="128">
        <f t="shared" si="684"/>
        <v>0.14953478068232168</v>
      </c>
      <c r="BU489" s="126">
        <f t="shared" si="684"/>
        <v>4.5612009237875291E-2</v>
      </c>
      <c r="BV489" s="130">
        <f t="shared" si="684"/>
        <v>9.6646808510638296E-2</v>
      </c>
      <c r="BW489" s="131">
        <f t="shared" si="684"/>
        <v>5.6720161765082287E-2</v>
      </c>
      <c r="BX489" s="126">
        <f t="shared" si="684"/>
        <v>7.4446038578032836E-2</v>
      </c>
      <c r="BY489" s="127">
        <f t="shared" si="684"/>
        <v>7.3452070535201308E-2</v>
      </c>
      <c r="BZ489" s="128">
        <f t="shared" si="684"/>
        <v>7.0830382067413863E-2</v>
      </c>
      <c r="CA489" s="129">
        <f t="shared" si="684"/>
        <v>8.748073959938367E-2</v>
      </c>
      <c r="CB489" s="126">
        <f t="shared" si="684"/>
        <v>0.12210200927357033</v>
      </c>
      <c r="CC489" s="127">
        <f t="shared" si="684"/>
        <v>3.5774734574549931E-2</v>
      </c>
      <c r="CD489" s="128">
        <f t="shared" si="684"/>
        <v>8.9411764705882357E-2</v>
      </c>
      <c r="CE489" s="129">
        <f t="shared" si="684"/>
        <v>4.6243310959200715E-2</v>
      </c>
      <c r="CF489" s="126">
        <f t="shared" si="684"/>
        <v>0.11476749368593077</v>
      </c>
      <c r="CG489" s="127">
        <f t="shared" si="684"/>
        <v>5.7676397588937479E-2</v>
      </c>
      <c r="CH489" s="128">
        <f t="shared" si="684"/>
        <v>6.5607803077734214E-2</v>
      </c>
      <c r="CI489" s="126">
        <f t="shared" si="684"/>
        <v>9.199797559466906E-2</v>
      </c>
      <c r="CJ489" s="132">
        <f t="shared" si="684"/>
        <v>7.8121356545279783E-2</v>
      </c>
      <c r="CK489" s="133">
        <f t="shared" si="684"/>
        <v>7.9989519282526539E-2</v>
      </c>
    </row>
    <row r="490" spans="1:89" x14ac:dyDescent="0.2">
      <c r="A490" s="143" t="s">
        <v>34</v>
      </c>
      <c r="B490" s="203">
        <v>2937</v>
      </c>
      <c r="C490" s="197">
        <v>4992</v>
      </c>
      <c r="D490" s="198">
        <v>1392</v>
      </c>
      <c r="E490" s="199">
        <v>2182</v>
      </c>
      <c r="F490" s="196">
        <v>741</v>
      </c>
      <c r="G490" s="200">
        <v>759</v>
      </c>
      <c r="H490" s="198">
        <v>2218</v>
      </c>
      <c r="I490" s="199">
        <v>4598</v>
      </c>
      <c r="J490" s="196">
        <v>468</v>
      </c>
      <c r="K490" s="197">
        <v>289</v>
      </c>
      <c r="L490" s="198">
        <v>1422</v>
      </c>
      <c r="M490" s="196">
        <v>852</v>
      </c>
      <c r="N490" s="201">
        <v>2076</v>
      </c>
      <c r="O490" s="204">
        <v>2128</v>
      </c>
      <c r="P490" s="196">
        <v>1190</v>
      </c>
      <c r="Q490" s="197">
        <v>1728</v>
      </c>
      <c r="R490" s="198">
        <v>1464</v>
      </c>
      <c r="S490" s="199">
        <v>1947</v>
      </c>
      <c r="T490" s="196">
        <v>937</v>
      </c>
      <c r="U490" s="200">
        <v>433</v>
      </c>
      <c r="V490" s="198">
        <v>2969</v>
      </c>
      <c r="W490" s="205">
        <v>1521</v>
      </c>
      <c r="X490" s="196">
        <v>2112</v>
      </c>
      <c r="Y490" s="200">
        <v>860</v>
      </c>
      <c r="Z490" s="198">
        <v>3572</v>
      </c>
      <c r="AA490" s="196">
        <v>4619</v>
      </c>
      <c r="AB490" s="169">
        <f t="shared" si="668"/>
        <v>23498</v>
      </c>
      <c r="AC490" s="170">
        <f t="shared" si="663"/>
        <v>26908</v>
      </c>
      <c r="BI490" s="143" t="s">
        <v>34</v>
      </c>
      <c r="BJ490" s="126">
        <f t="shared" ref="BJ490:CK490" si="685">B490/B498</f>
        <v>4.7697154735611279E-2</v>
      </c>
      <c r="BK490" s="127">
        <f t="shared" si="685"/>
        <v>0.13009486083602628</v>
      </c>
      <c r="BL490" s="128">
        <f t="shared" si="685"/>
        <v>5.4136040135340104E-2</v>
      </c>
      <c r="BM490" s="129">
        <f t="shared" si="685"/>
        <v>9.7237076648841361E-2</v>
      </c>
      <c r="BN490" s="126">
        <f t="shared" si="685"/>
        <v>5.7026319839926121E-2</v>
      </c>
      <c r="BO490" s="127">
        <f t="shared" si="685"/>
        <v>8.8461538461538466E-2</v>
      </c>
      <c r="BP490" s="128">
        <f t="shared" si="685"/>
        <v>6.8751743591333195E-2</v>
      </c>
      <c r="BQ490" s="129">
        <f t="shared" si="685"/>
        <v>0.1014495951283013</v>
      </c>
      <c r="BR490" s="126">
        <f t="shared" si="685"/>
        <v>6.3612885687100718E-2</v>
      </c>
      <c r="BS490" s="127">
        <f t="shared" si="685"/>
        <v>3.2457322551662171E-2</v>
      </c>
      <c r="BT490" s="128">
        <f t="shared" si="685"/>
        <v>0.10500664599025254</v>
      </c>
      <c r="BU490" s="126">
        <f t="shared" si="685"/>
        <v>3.5136918508742988E-2</v>
      </c>
      <c r="BV490" s="130">
        <f t="shared" si="685"/>
        <v>7.0672340425531915E-2</v>
      </c>
      <c r="BW490" s="131">
        <f t="shared" si="685"/>
        <v>5.4467736568634982E-2</v>
      </c>
      <c r="BX490" s="126">
        <f t="shared" si="685"/>
        <v>6.323396567299007E-2</v>
      </c>
      <c r="BY490" s="127">
        <f t="shared" si="685"/>
        <v>7.636893976223097E-2</v>
      </c>
      <c r="BZ490" s="128">
        <f t="shared" si="685"/>
        <v>6.0997458439231697E-2</v>
      </c>
      <c r="CA490" s="129">
        <f t="shared" si="685"/>
        <v>7.4999999999999997E-2</v>
      </c>
      <c r="CB490" s="126">
        <f t="shared" si="685"/>
        <v>9.0513910355486865E-2</v>
      </c>
      <c r="CC490" s="127">
        <f t="shared" si="685"/>
        <v>3.3312817356516387E-2</v>
      </c>
      <c r="CD490" s="128">
        <f t="shared" si="685"/>
        <v>0.10584670231729056</v>
      </c>
      <c r="CE490" s="129">
        <f t="shared" si="685"/>
        <v>4.7047542454143339E-2</v>
      </c>
      <c r="CF490" s="126">
        <f t="shared" si="685"/>
        <v>7.8443024810577924E-2</v>
      </c>
      <c r="CG490" s="127">
        <f t="shared" si="685"/>
        <v>5.0821415908285074E-2</v>
      </c>
      <c r="CH490" s="128">
        <f t="shared" si="685"/>
        <v>5.8852604870333149E-2</v>
      </c>
      <c r="CI490" s="126">
        <f t="shared" si="685"/>
        <v>8.6580816885040018E-2</v>
      </c>
      <c r="CJ490" s="132">
        <f t="shared" si="685"/>
        <v>6.6820604109674747E-2</v>
      </c>
      <c r="CK490" s="133">
        <f t="shared" si="685"/>
        <v>7.6634550482597166E-2</v>
      </c>
    </row>
    <row r="491" spans="1:89" x14ac:dyDescent="0.2">
      <c r="A491" s="134" t="s">
        <v>38</v>
      </c>
      <c r="B491" s="206">
        <v>2882</v>
      </c>
      <c r="C491" s="190">
        <v>3426</v>
      </c>
      <c r="D491" s="191">
        <v>1111</v>
      </c>
      <c r="E491" s="192">
        <v>1728</v>
      </c>
      <c r="F491" s="189">
        <v>594</v>
      </c>
      <c r="G491" s="193">
        <v>472</v>
      </c>
      <c r="H491" s="191">
        <v>1702</v>
      </c>
      <c r="I491" s="192">
        <v>3400</v>
      </c>
      <c r="J491" s="189">
        <v>324</v>
      </c>
      <c r="K491" s="190">
        <v>208</v>
      </c>
      <c r="L491" s="191">
        <v>829</v>
      </c>
      <c r="M491" s="189">
        <v>932</v>
      </c>
      <c r="N491" s="194">
        <v>1726</v>
      </c>
      <c r="O491" s="207">
        <v>2004</v>
      </c>
      <c r="P491" s="189">
        <v>1006</v>
      </c>
      <c r="Q491" s="190">
        <v>1662</v>
      </c>
      <c r="R491" s="191">
        <v>1042</v>
      </c>
      <c r="S491" s="192">
        <v>1542</v>
      </c>
      <c r="T491" s="189">
        <v>703</v>
      </c>
      <c r="U491" s="193">
        <v>486</v>
      </c>
      <c r="V491" s="191">
        <v>2886</v>
      </c>
      <c r="W491" s="208">
        <v>1547</v>
      </c>
      <c r="X491" s="189">
        <v>1682</v>
      </c>
      <c r="Y491" s="193">
        <v>903</v>
      </c>
      <c r="Z491" s="191">
        <v>2787</v>
      </c>
      <c r="AA491" s="189">
        <v>3507</v>
      </c>
      <c r="AB491" s="169">
        <f t="shared" si="668"/>
        <v>19274</v>
      </c>
      <c r="AC491" s="170">
        <f t="shared" si="663"/>
        <v>21817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4" t="s">
        <v>38</v>
      </c>
      <c r="BJ491" s="126">
        <f t="shared" ref="BJ491:CK491" si="686">B491/B498</f>
        <v>4.6803949590749641E-2</v>
      </c>
      <c r="BK491" s="127">
        <f t="shared" si="686"/>
        <v>8.9283852809340147E-2</v>
      </c>
      <c r="BL491" s="128">
        <f t="shared" si="686"/>
        <v>4.3207715941352622E-2</v>
      </c>
      <c r="BM491" s="129">
        <f t="shared" si="686"/>
        <v>7.7005347593582893E-2</v>
      </c>
      <c r="BN491" s="126">
        <f t="shared" si="686"/>
        <v>4.5713406187471141E-2</v>
      </c>
      <c r="BO491" s="127">
        <f t="shared" si="686"/>
        <v>5.501165501165501E-2</v>
      </c>
      <c r="BP491" s="128">
        <f t="shared" si="686"/>
        <v>5.2757199094882364E-2</v>
      </c>
      <c r="BQ491" s="129">
        <f t="shared" si="686"/>
        <v>7.5017099485912231E-2</v>
      </c>
      <c r="BR491" s="126">
        <f t="shared" si="686"/>
        <v>4.4039690091069728E-2</v>
      </c>
      <c r="BS491" s="127">
        <f t="shared" si="686"/>
        <v>2.3360287511230909E-2</v>
      </c>
      <c r="BT491" s="128">
        <f t="shared" si="686"/>
        <v>6.1216954659577612E-2</v>
      </c>
      <c r="BU491" s="126">
        <f t="shared" si="686"/>
        <v>3.8436159683272846E-2</v>
      </c>
      <c r="BV491" s="130">
        <f t="shared" si="686"/>
        <v>5.8757446808510638E-2</v>
      </c>
      <c r="BW491" s="131">
        <f t="shared" si="686"/>
        <v>5.1293864700913766E-2</v>
      </c>
      <c r="BX491" s="126">
        <f t="shared" si="686"/>
        <v>5.3456612997502526E-2</v>
      </c>
      <c r="BY491" s="127">
        <f t="shared" si="686"/>
        <v>7.3452070535201308E-2</v>
      </c>
      <c r="BZ491" s="128">
        <f t="shared" si="686"/>
        <v>4.3414857714261908E-2</v>
      </c>
      <c r="CA491" s="129">
        <f t="shared" si="686"/>
        <v>5.9399075500770414E-2</v>
      </c>
      <c r="CB491" s="126">
        <f t="shared" si="686"/>
        <v>6.790958268933539E-2</v>
      </c>
      <c r="CC491" s="127">
        <f t="shared" si="686"/>
        <v>3.7390367748884441E-2</v>
      </c>
      <c r="CD491" s="128">
        <f t="shared" si="686"/>
        <v>0.10288770053475936</v>
      </c>
      <c r="CE491" s="129">
        <f t="shared" si="686"/>
        <v>4.7851773949085963E-2</v>
      </c>
      <c r="CF491" s="126">
        <f t="shared" si="686"/>
        <v>6.2472143812212153E-2</v>
      </c>
      <c r="CG491" s="127">
        <f t="shared" si="686"/>
        <v>5.3362486703699329E-2</v>
      </c>
      <c r="CH491" s="128">
        <f t="shared" si="686"/>
        <v>4.5918871717138432E-2</v>
      </c>
      <c r="CI491" s="126">
        <f t="shared" si="686"/>
        <v>6.5736939773941405E-2</v>
      </c>
      <c r="CJ491" s="132">
        <f t="shared" si="686"/>
        <v>5.4808933679882162E-2</v>
      </c>
      <c r="CK491" s="133">
        <f t="shared" si="686"/>
        <v>6.2135275303955045E-2</v>
      </c>
    </row>
    <row r="492" spans="1:89" x14ac:dyDescent="0.2">
      <c r="A492" s="143" t="s">
        <v>39</v>
      </c>
      <c r="B492" s="203">
        <v>561</v>
      </c>
      <c r="C492" s="197">
        <v>2579</v>
      </c>
      <c r="D492" s="198">
        <v>239</v>
      </c>
      <c r="E492" s="199">
        <v>1339</v>
      </c>
      <c r="F492" s="196">
        <v>145</v>
      </c>
      <c r="G492" s="200">
        <v>400</v>
      </c>
      <c r="H492" s="198">
        <v>630</v>
      </c>
      <c r="I492" s="199">
        <v>2400</v>
      </c>
      <c r="J492" s="196">
        <v>154</v>
      </c>
      <c r="K492" s="197">
        <v>152</v>
      </c>
      <c r="L492" s="198">
        <v>451</v>
      </c>
      <c r="M492" s="196">
        <v>511</v>
      </c>
      <c r="N492" s="201">
        <v>966</v>
      </c>
      <c r="O492" s="204">
        <v>1501</v>
      </c>
      <c r="P492" s="196">
        <v>647</v>
      </c>
      <c r="Q492" s="197">
        <v>1225</v>
      </c>
      <c r="R492" s="198">
        <v>826</v>
      </c>
      <c r="S492" s="199">
        <v>1088</v>
      </c>
      <c r="T492" s="196">
        <v>471</v>
      </c>
      <c r="U492" s="200">
        <v>364</v>
      </c>
      <c r="V492" s="198">
        <v>2298</v>
      </c>
      <c r="W492" s="205">
        <v>1138</v>
      </c>
      <c r="X492" s="196">
        <v>1040</v>
      </c>
      <c r="Y492" s="200">
        <v>782</v>
      </c>
      <c r="Z492" s="198">
        <v>2065</v>
      </c>
      <c r="AA492" s="196">
        <v>2993</v>
      </c>
      <c r="AB492" s="169">
        <f t="shared" si="668"/>
        <v>10493</v>
      </c>
      <c r="AC492" s="170">
        <f t="shared" si="663"/>
        <v>16472</v>
      </c>
      <c r="BI492" s="143" t="s">
        <v>39</v>
      </c>
      <c r="BJ492" s="126">
        <f t="shared" ref="BJ492:CK492" si="687">B492/B498</f>
        <v>9.1106924775886701E-3</v>
      </c>
      <c r="BK492" s="127">
        <f t="shared" si="687"/>
        <v>6.7210465964765972E-2</v>
      </c>
      <c r="BL492" s="128">
        <f t="shared" si="687"/>
        <v>9.2949091899039403E-3</v>
      </c>
      <c r="BM492" s="129">
        <f t="shared" si="687"/>
        <v>5.9670231729055258E-2</v>
      </c>
      <c r="BN492" s="126">
        <f t="shared" si="687"/>
        <v>1.1158996459904572E-2</v>
      </c>
      <c r="BO492" s="127">
        <f t="shared" si="687"/>
        <v>4.6620046620046623E-2</v>
      </c>
      <c r="BP492" s="128">
        <f t="shared" si="687"/>
        <v>1.9528222931713215E-2</v>
      </c>
      <c r="BQ492" s="129">
        <f t="shared" si="687"/>
        <v>5.2953246695938046E-2</v>
      </c>
      <c r="BR492" s="126">
        <f t="shared" si="687"/>
        <v>2.093244529019981E-2</v>
      </c>
      <c r="BS492" s="127">
        <f t="shared" si="687"/>
        <v>1.7070979335130278E-2</v>
      </c>
      <c r="BT492" s="128">
        <f t="shared" si="687"/>
        <v>3.3303795598877563E-2</v>
      </c>
      <c r="BU492" s="126">
        <f t="shared" si="687"/>
        <v>2.107390300230947E-2</v>
      </c>
      <c r="BV492" s="130">
        <f t="shared" si="687"/>
        <v>3.2885106382978722E-2</v>
      </c>
      <c r="BW492" s="131">
        <f t="shared" si="687"/>
        <v>3.8419207043947884E-2</v>
      </c>
      <c r="BX492" s="126">
        <f t="shared" si="687"/>
        <v>3.4380147723045859E-2</v>
      </c>
      <c r="BY492" s="127">
        <f t="shared" si="687"/>
        <v>5.4138860653201927E-2</v>
      </c>
      <c r="BZ492" s="128">
        <f t="shared" si="687"/>
        <v>3.4415232698637555E-2</v>
      </c>
      <c r="CA492" s="129">
        <f t="shared" si="687"/>
        <v>4.1910631741140215E-2</v>
      </c>
      <c r="CB492" s="126">
        <f t="shared" si="687"/>
        <v>4.5498454404945904E-2</v>
      </c>
      <c r="CC492" s="127">
        <f t="shared" si="687"/>
        <v>2.8004308355131558E-2</v>
      </c>
      <c r="CD492" s="128">
        <f t="shared" si="687"/>
        <v>8.1925133689839572E-2</v>
      </c>
      <c r="CE492" s="129">
        <f t="shared" si="687"/>
        <v>3.5200593894027035E-2</v>
      </c>
      <c r="CF492" s="126">
        <f t="shared" si="687"/>
        <v>3.8627247065814885E-2</v>
      </c>
      <c r="CG492" s="127">
        <f t="shared" si="687"/>
        <v>4.6212031674742936E-2</v>
      </c>
      <c r="CH492" s="128">
        <f t="shared" si="687"/>
        <v>3.4023132434837053E-2</v>
      </c>
      <c r="CI492" s="126">
        <f t="shared" si="687"/>
        <v>5.610226995819978E-2</v>
      </c>
      <c r="CJ492" s="132">
        <f t="shared" si="687"/>
        <v>2.9838650052039197E-2</v>
      </c>
      <c r="CK492" s="133">
        <f t="shared" si="687"/>
        <v>4.6912602777959736E-2</v>
      </c>
    </row>
    <row r="493" spans="1:89" x14ac:dyDescent="0.2">
      <c r="A493" s="134" t="s">
        <v>40</v>
      </c>
      <c r="B493" s="206">
        <v>0</v>
      </c>
      <c r="C493" s="190">
        <v>1184</v>
      </c>
      <c r="D493" s="191">
        <v>10</v>
      </c>
      <c r="E493" s="192">
        <v>486</v>
      </c>
      <c r="F493" s="189">
        <v>4</v>
      </c>
      <c r="G493" s="193">
        <v>155</v>
      </c>
      <c r="H493" s="191">
        <v>30</v>
      </c>
      <c r="I493" s="192">
        <v>983</v>
      </c>
      <c r="J493" s="189">
        <v>30</v>
      </c>
      <c r="K493" s="190">
        <v>52</v>
      </c>
      <c r="L493" s="191">
        <v>50</v>
      </c>
      <c r="M493" s="189">
        <v>127</v>
      </c>
      <c r="N493" s="194">
        <v>96</v>
      </c>
      <c r="O493" s="207">
        <v>284</v>
      </c>
      <c r="P493" s="189">
        <v>128</v>
      </c>
      <c r="Q493" s="190">
        <v>143</v>
      </c>
      <c r="R493" s="191">
        <v>80</v>
      </c>
      <c r="S493" s="192">
        <v>102</v>
      </c>
      <c r="T493" s="189">
        <v>59</v>
      </c>
      <c r="U493" s="193">
        <v>8</v>
      </c>
      <c r="V493" s="191">
        <v>64</v>
      </c>
      <c r="W493" s="208">
        <v>37</v>
      </c>
      <c r="X493" s="189">
        <v>84</v>
      </c>
      <c r="Y493" s="193">
        <v>17</v>
      </c>
      <c r="Z493" s="191">
        <v>0</v>
      </c>
      <c r="AA493" s="189">
        <v>170</v>
      </c>
      <c r="AB493" s="169">
        <f t="shared" si="668"/>
        <v>635</v>
      </c>
      <c r="AC493" s="170">
        <f t="shared" si="663"/>
        <v>3748</v>
      </c>
      <c r="BI493" s="134" t="s">
        <v>40</v>
      </c>
      <c r="BJ493" s="126">
        <f t="shared" ref="BJ493:CK493" si="688">B493/B498</f>
        <v>0</v>
      </c>
      <c r="BK493" s="127">
        <f t="shared" si="688"/>
        <v>3.085583237777546E-2</v>
      </c>
      <c r="BL493" s="128">
        <f t="shared" si="688"/>
        <v>3.8890833430560418E-4</v>
      </c>
      <c r="BM493" s="129">
        <f t="shared" si="688"/>
        <v>2.1657754010695186E-2</v>
      </c>
      <c r="BN493" s="126">
        <f t="shared" si="688"/>
        <v>3.0783438510081576E-4</v>
      </c>
      <c r="BO493" s="127">
        <f t="shared" si="688"/>
        <v>1.8065268065268064E-2</v>
      </c>
      <c r="BP493" s="128">
        <f t="shared" si="688"/>
        <v>9.2991537770062925E-4</v>
      </c>
      <c r="BQ493" s="129">
        <f t="shared" si="688"/>
        <v>2.1688767292544625E-2</v>
      </c>
      <c r="BR493" s="126">
        <f t="shared" si="688"/>
        <v>4.0777490825064568E-3</v>
      </c>
      <c r="BS493" s="127">
        <f t="shared" si="688"/>
        <v>5.8400718778077272E-3</v>
      </c>
      <c r="BT493" s="128">
        <f t="shared" si="688"/>
        <v>3.6922168069709054E-3</v>
      </c>
      <c r="BU493" s="126">
        <f t="shared" si="688"/>
        <v>5.2375453645661495E-3</v>
      </c>
      <c r="BV493" s="130">
        <f t="shared" si="688"/>
        <v>3.2680851063829788E-3</v>
      </c>
      <c r="BW493" s="131">
        <f t="shared" si="688"/>
        <v>7.2691904067163221E-3</v>
      </c>
      <c r="BX493" s="126">
        <f t="shared" si="688"/>
        <v>6.8016366438174184E-3</v>
      </c>
      <c r="BY493" s="127">
        <f t="shared" si="688"/>
        <v>6.3198833252309187E-3</v>
      </c>
      <c r="BZ493" s="128">
        <f t="shared" si="688"/>
        <v>3.3331944502312406E-3</v>
      </c>
      <c r="CA493" s="129">
        <f t="shared" si="688"/>
        <v>3.9291217257318954E-3</v>
      </c>
      <c r="CB493" s="126">
        <f t="shared" si="688"/>
        <v>5.6993817619783614E-3</v>
      </c>
      <c r="CC493" s="127">
        <f t="shared" si="688"/>
        <v>6.1547930450838589E-4</v>
      </c>
      <c r="CD493" s="128">
        <f t="shared" si="688"/>
        <v>2.2816399286987523E-3</v>
      </c>
      <c r="CE493" s="129">
        <f t="shared" si="688"/>
        <v>1.1444832812644993E-3</v>
      </c>
      <c r="CF493" s="126">
        <f t="shared" si="688"/>
        <v>3.1198930322388946E-3</v>
      </c>
      <c r="CG493" s="127">
        <f t="shared" si="688"/>
        <v>1.0046093842335422E-3</v>
      </c>
      <c r="CH493" s="128">
        <f t="shared" si="688"/>
        <v>0</v>
      </c>
      <c r="CI493" s="126">
        <f t="shared" si="688"/>
        <v>3.1865639468406154E-3</v>
      </c>
      <c r="CJ493" s="132">
        <f t="shared" si="688"/>
        <v>1.8057317052363375E-3</v>
      </c>
      <c r="CK493" s="133">
        <f t="shared" si="688"/>
        <v>1.0674382905038434E-2</v>
      </c>
    </row>
    <row r="494" spans="1:89" x14ac:dyDescent="0.2">
      <c r="A494" s="143" t="s">
        <v>41</v>
      </c>
      <c r="B494" s="203">
        <v>0</v>
      </c>
      <c r="C494" s="197">
        <v>0</v>
      </c>
      <c r="D494" s="198">
        <v>0</v>
      </c>
      <c r="E494" s="199">
        <v>0</v>
      </c>
      <c r="F494" s="196">
        <v>0</v>
      </c>
      <c r="G494" s="200">
        <v>0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69">
        <f t="shared" si="668"/>
        <v>0</v>
      </c>
      <c r="AC494" s="170">
        <f t="shared" si="663"/>
        <v>0</v>
      </c>
      <c r="BI494" s="143" t="s">
        <v>41</v>
      </c>
      <c r="BJ494" s="126">
        <f t="shared" ref="BJ494:CK494" si="689">B494/B498</f>
        <v>0</v>
      </c>
      <c r="BK494" s="127">
        <f t="shared" si="689"/>
        <v>0</v>
      </c>
      <c r="BL494" s="128">
        <f t="shared" si="689"/>
        <v>0</v>
      </c>
      <c r="BM494" s="129">
        <f t="shared" si="689"/>
        <v>0</v>
      </c>
      <c r="BN494" s="126">
        <f t="shared" si="689"/>
        <v>0</v>
      </c>
      <c r="BO494" s="127">
        <f t="shared" si="689"/>
        <v>0</v>
      </c>
      <c r="BP494" s="128">
        <f t="shared" si="689"/>
        <v>0</v>
      </c>
      <c r="BQ494" s="129">
        <f t="shared" si="689"/>
        <v>0</v>
      </c>
      <c r="BR494" s="126">
        <f t="shared" si="689"/>
        <v>0</v>
      </c>
      <c r="BS494" s="127">
        <f t="shared" si="689"/>
        <v>0</v>
      </c>
      <c r="BT494" s="128">
        <f t="shared" si="689"/>
        <v>0</v>
      </c>
      <c r="BU494" s="126">
        <f t="shared" si="689"/>
        <v>0</v>
      </c>
      <c r="BV494" s="130">
        <f t="shared" si="689"/>
        <v>0</v>
      </c>
      <c r="BW494" s="131">
        <f t="shared" si="689"/>
        <v>0</v>
      </c>
      <c r="BX494" s="126">
        <f t="shared" si="689"/>
        <v>0</v>
      </c>
      <c r="BY494" s="127">
        <f t="shared" si="689"/>
        <v>0</v>
      </c>
      <c r="BZ494" s="128">
        <f t="shared" si="689"/>
        <v>0</v>
      </c>
      <c r="CA494" s="129">
        <f t="shared" si="689"/>
        <v>0</v>
      </c>
      <c r="CB494" s="126">
        <f t="shared" si="689"/>
        <v>0</v>
      </c>
      <c r="CC494" s="127">
        <f t="shared" si="689"/>
        <v>0</v>
      </c>
      <c r="CD494" s="128">
        <f t="shared" si="689"/>
        <v>0</v>
      </c>
      <c r="CE494" s="129">
        <f t="shared" si="689"/>
        <v>0</v>
      </c>
      <c r="CF494" s="126">
        <f t="shared" si="689"/>
        <v>0</v>
      </c>
      <c r="CG494" s="127">
        <f t="shared" si="689"/>
        <v>0</v>
      </c>
      <c r="CH494" s="128">
        <f t="shared" si="689"/>
        <v>0</v>
      </c>
      <c r="CI494" s="126">
        <f t="shared" si="689"/>
        <v>0</v>
      </c>
      <c r="CJ494" s="132">
        <f t="shared" si="689"/>
        <v>0</v>
      </c>
      <c r="CK494" s="133">
        <f t="shared" si="689"/>
        <v>0</v>
      </c>
    </row>
    <row r="495" spans="1:89" x14ac:dyDescent="0.2">
      <c r="A495" s="134" t="s">
        <v>42</v>
      </c>
      <c r="B495" s="58">
        <v>0</v>
      </c>
      <c r="C495" s="59">
        <v>0</v>
      </c>
      <c r="D495" s="136">
        <v>0</v>
      </c>
      <c r="E495" s="137">
        <v>0</v>
      </c>
      <c r="F495" s="135">
        <v>0</v>
      </c>
      <c r="G495" s="138">
        <v>0</v>
      </c>
      <c r="H495" s="136">
        <v>0</v>
      </c>
      <c r="I495" s="137">
        <v>0</v>
      </c>
      <c r="J495" s="135">
        <v>0</v>
      </c>
      <c r="K495" s="138">
        <v>0</v>
      </c>
      <c r="L495" s="136">
        <v>0</v>
      </c>
      <c r="M495" s="135">
        <v>0</v>
      </c>
      <c r="N495" s="139">
        <v>0</v>
      </c>
      <c r="O495" s="140">
        <v>0</v>
      </c>
      <c r="P495" s="135">
        <v>0</v>
      </c>
      <c r="Q495" s="138">
        <v>0</v>
      </c>
      <c r="R495" s="136">
        <v>0</v>
      </c>
      <c r="S495" s="137">
        <v>0</v>
      </c>
      <c r="T495" s="135">
        <v>0</v>
      </c>
      <c r="U495" s="138">
        <v>0</v>
      </c>
      <c r="V495" s="136">
        <v>0</v>
      </c>
      <c r="W495" s="137">
        <v>0</v>
      </c>
      <c r="X495" s="135">
        <v>0</v>
      </c>
      <c r="Y495" s="138">
        <v>0</v>
      </c>
      <c r="Z495" s="141">
        <v>0</v>
      </c>
      <c r="AA495" s="142">
        <v>0</v>
      </c>
      <c r="AB495" s="169"/>
      <c r="AC495" s="170"/>
      <c r="BI495" s="134" t="s">
        <v>42</v>
      </c>
      <c r="BJ495" s="126">
        <f t="shared" ref="BJ495:CK495" si="690">B495/B498</f>
        <v>0</v>
      </c>
      <c r="BK495" s="127">
        <f t="shared" si="690"/>
        <v>0</v>
      </c>
      <c r="BL495" s="128">
        <f t="shared" si="690"/>
        <v>0</v>
      </c>
      <c r="BM495" s="129">
        <f t="shared" si="690"/>
        <v>0</v>
      </c>
      <c r="BN495" s="126">
        <f t="shared" si="690"/>
        <v>0</v>
      </c>
      <c r="BO495" s="127">
        <f t="shared" si="690"/>
        <v>0</v>
      </c>
      <c r="BP495" s="128">
        <f t="shared" si="690"/>
        <v>0</v>
      </c>
      <c r="BQ495" s="129">
        <f t="shared" si="690"/>
        <v>0</v>
      </c>
      <c r="BR495" s="126">
        <f t="shared" si="690"/>
        <v>0</v>
      </c>
      <c r="BS495" s="127">
        <f t="shared" si="690"/>
        <v>0</v>
      </c>
      <c r="BT495" s="128">
        <f t="shared" si="690"/>
        <v>0</v>
      </c>
      <c r="BU495" s="126">
        <f t="shared" si="690"/>
        <v>0</v>
      </c>
      <c r="BV495" s="130">
        <f t="shared" si="690"/>
        <v>0</v>
      </c>
      <c r="BW495" s="131">
        <f t="shared" si="690"/>
        <v>0</v>
      </c>
      <c r="BX495" s="126">
        <f t="shared" si="690"/>
        <v>0</v>
      </c>
      <c r="BY495" s="127">
        <f t="shared" si="690"/>
        <v>0</v>
      </c>
      <c r="BZ495" s="128">
        <f t="shared" si="690"/>
        <v>0</v>
      </c>
      <c r="CA495" s="129">
        <f t="shared" si="690"/>
        <v>0</v>
      </c>
      <c r="CB495" s="126">
        <f t="shared" si="690"/>
        <v>0</v>
      </c>
      <c r="CC495" s="127">
        <f t="shared" si="690"/>
        <v>0</v>
      </c>
      <c r="CD495" s="128">
        <f t="shared" si="690"/>
        <v>0</v>
      </c>
      <c r="CE495" s="129">
        <f t="shared" si="690"/>
        <v>0</v>
      </c>
      <c r="CF495" s="126">
        <f t="shared" si="690"/>
        <v>0</v>
      </c>
      <c r="CG495" s="127">
        <f t="shared" si="690"/>
        <v>0</v>
      </c>
      <c r="CH495" s="128">
        <f t="shared" si="690"/>
        <v>0</v>
      </c>
      <c r="CI495" s="126">
        <f t="shared" si="690"/>
        <v>0</v>
      </c>
      <c r="CJ495" s="132">
        <f t="shared" si="690"/>
        <v>0</v>
      </c>
      <c r="CK495" s="133">
        <f t="shared" si="690"/>
        <v>0</v>
      </c>
    </row>
    <row r="496" spans="1:89" x14ac:dyDescent="0.2">
      <c r="A496" s="143" t="s">
        <v>43</v>
      </c>
      <c r="B496" s="56"/>
      <c r="C496" s="57"/>
      <c r="D496" s="149"/>
      <c r="E496" s="146"/>
      <c r="F496" s="147"/>
      <c r="G496" s="148"/>
      <c r="H496" s="149"/>
      <c r="I496" s="146"/>
      <c r="J496" s="147"/>
      <c r="K496" s="148"/>
      <c r="L496" s="149"/>
      <c r="M496" s="147"/>
      <c r="N496" s="151"/>
      <c r="O496" s="150"/>
      <c r="P496" s="147"/>
      <c r="Q496" s="148"/>
      <c r="R496" s="149"/>
      <c r="S496" s="146"/>
      <c r="T496" s="147"/>
      <c r="U496" s="148"/>
      <c r="V496" s="149"/>
      <c r="W496" s="146"/>
      <c r="X496" s="147"/>
      <c r="Y496" s="148"/>
      <c r="Z496" s="145"/>
      <c r="AA496" s="144"/>
      <c r="AB496" s="169"/>
      <c r="AC496" s="170"/>
      <c r="BI496" s="143" t="s">
        <v>43</v>
      </c>
      <c r="BJ496" s="126">
        <f t="shared" ref="BJ496:CK496" si="691">B496/B498</f>
        <v>0</v>
      </c>
      <c r="BK496" s="127">
        <f t="shared" si="691"/>
        <v>0</v>
      </c>
      <c r="BL496" s="128">
        <f t="shared" si="691"/>
        <v>0</v>
      </c>
      <c r="BM496" s="129">
        <f t="shared" si="691"/>
        <v>0</v>
      </c>
      <c r="BN496" s="126">
        <f t="shared" si="691"/>
        <v>0</v>
      </c>
      <c r="BO496" s="127">
        <f t="shared" si="691"/>
        <v>0</v>
      </c>
      <c r="BP496" s="128">
        <f t="shared" si="691"/>
        <v>0</v>
      </c>
      <c r="BQ496" s="129">
        <f t="shared" si="691"/>
        <v>0</v>
      </c>
      <c r="BR496" s="126">
        <f t="shared" si="691"/>
        <v>0</v>
      </c>
      <c r="BS496" s="127">
        <f t="shared" si="691"/>
        <v>0</v>
      </c>
      <c r="BT496" s="128">
        <f t="shared" si="691"/>
        <v>0</v>
      </c>
      <c r="BU496" s="126">
        <f t="shared" si="691"/>
        <v>0</v>
      </c>
      <c r="BV496" s="130">
        <f t="shared" si="691"/>
        <v>0</v>
      </c>
      <c r="BW496" s="131">
        <f t="shared" si="691"/>
        <v>0</v>
      </c>
      <c r="BX496" s="126">
        <f t="shared" si="691"/>
        <v>0</v>
      </c>
      <c r="BY496" s="127">
        <f t="shared" si="691"/>
        <v>0</v>
      </c>
      <c r="BZ496" s="128">
        <f t="shared" si="691"/>
        <v>0</v>
      </c>
      <c r="CA496" s="129">
        <f t="shared" si="691"/>
        <v>0</v>
      </c>
      <c r="CB496" s="126">
        <f t="shared" si="691"/>
        <v>0</v>
      </c>
      <c r="CC496" s="127">
        <f t="shared" si="691"/>
        <v>0</v>
      </c>
      <c r="CD496" s="128">
        <f t="shared" si="691"/>
        <v>0</v>
      </c>
      <c r="CE496" s="129">
        <f t="shared" si="691"/>
        <v>0</v>
      </c>
      <c r="CF496" s="126">
        <f t="shared" si="691"/>
        <v>0</v>
      </c>
      <c r="CG496" s="127">
        <f t="shared" si="691"/>
        <v>0</v>
      </c>
      <c r="CH496" s="128">
        <f t="shared" si="691"/>
        <v>0</v>
      </c>
      <c r="CI496" s="126">
        <f t="shared" si="691"/>
        <v>0</v>
      </c>
      <c r="CJ496" s="132">
        <f t="shared" si="691"/>
        <v>0</v>
      </c>
      <c r="CK496" s="133">
        <f t="shared" si="691"/>
        <v>0</v>
      </c>
    </row>
    <row r="497" spans="1:89" ht="13.5" thickBot="1" x14ac:dyDescent="0.25">
      <c r="A497" s="134" t="s">
        <v>44</v>
      </c>
      <c r="B497" s="58"/>
      <c r="C497" s="59"/>
      <c r="D497" s="136"/>
      <c r="E497" s="137"/>
      <c r="F497" s="135"/>
      <c r="G497" s="138"/>
      <c r="H497" s="136"/>
      <c r="I497" s="137"/>
      <c r="J497" s="135"/>
      <c r="K497" s="138"/>
      <c r="L497" s="136"/>
      <c r="M497" s="135"/>
      <c r="N497" s="139"/>
      <c r="O497" s="140"/>
      <c r="P497" s="135"/>
      <c r="Q497" s="138"/>
      <c r="R497" s="136"/>
      <c r="S497" s="137"/>
      <c r="T497" s="135"/>
      <c r="U497" s="138"/>
      <c r="V497" s="136"/>
      <c r="W497" s="137"/>
      <c r="X497" s="135"/>
      <c r="Y497" s="138"/>
      <c r="Z497" s="141"/>
      <c r="AA497" s="142"/>
      <c r="AB497" s="169"/>
      <c r="AC497" s="170"/>
      <c r="BI497" s="134" t="s">
        <v>44</v>
      </c>
      <c r="BJ497" s="126">
        <f t="shared" ref="BJ497:CK497" si="692">B497/B498</f>
        <v>0</v>
      </c>
      <c r="BK497" s="127">
        <f t="shared" si="692"/>
        <v>0</v>
      </c>
      <c r="BL497" s="128">
        <f t="shared" si="692"/>
        <v>0</v>
      </c>
      <c r="BM497" s="129">
        <f t="shared" si="692"/>
        <v>0</v>
      </c>
      <c r="BN497" s="126">
        <f t="shared" si="692"/>
        <v>0</v>
      </c>
      <c r="BO497" s="127">
        <f t="shared" si="692"/>
        <v>0</v>
      </c>
      <c r="BP497" s="128">
        <f t="shared" si="692"/>
        <v>0</v>
      </c>
      <c r="BQ497" s="129">
        <f t="shared" si="692"/>
        <v>0</v>
      </c>
      <c r="BR497" s="126">
        <f t="shared" si="692"/>
        <v>0</v>
      </c>
      <c r="BS497" s="127">
        <f t="shared" si="692"/>
        <v>0</v>
      </c>
      <c r="BT497" s="128">
        <f t="shared" si="692"/>
        <v>0</v>
      </c>
      <c r="BU497" s="126">
        <f t="shared" si="692"/>
        <v>0</v>
      </c>
      <c r="BV497" s="130">
        <f t="shared" si="692"/>
        <v>0</v>
      </c>
      <c r="BW497" s="131">
        <f t="shared" si="692"/>
        <v>0</v>
      </c>
      <c r="BX497" s="126">
        <f t="shared" si="692"/>
        <v>0</v>
      </c>
      <c r="BY497" s="127">
        <f t="shared" si="692"/>
        <v>0</v>
      </c>
      <c r="BZ497" s="128">
        <f t="shared" si="692"/>
        <v>0</v>
      </c>
      <c r="CA497" s="129">
        <f t="shared" si="692"/>
        <v>0</v>
      </c>
      <c r="CB497" s="126">
        <f t="shared" si="692"/>
        <v>0</v>
      </c>
      <c r="CC497" s="127">
        <f t="shared" si="692"/>
        <v>0</v>
      </c>
      <c r="CD497" s="128">
        <f t="shared" si="692"/>
        <v>0</v>
      </c>
      <c r="CE497" s="129">
        <f t="shared" si="692"/>
        <v>0</v>
      </c>
      <c r="CF497" s="126">
        <f t="shared" si="692"/>
        <v>0</v>
      </c>
      <c r="CG497" s="127">
        <f t="shared" si="692"/>
        <v>0</v>
      </c>
      <c r="CH497" s="128">
        <f t="shared" si="692"/>
        <v>0</v>
      </c>
      <c r="CI497" s="126">
        <f t="shared" si="692"/>
        <v>0</v>
      </c>
      <c r="CJ497" s="132">
        <f t="shared" si="692"/>
        <v>0</v>
      </c>
      <c r="CK497" s="133">
        <f t="shared" si="692"/>
        <v>0</v>
      </c>
    </row>
    <row r="498" spans="1:89" ht="14.25" thickTop="1" thickBot="1" x14ac:dyDescent="0.25">
      <c r="A498" s="299" t="s">
        <v>26</v>
      </c>
      <c r="B498" s="275">
        <f>SUM(B474:B497)</f>
        <v>61576</v>
      </c>
      <c r="C498" s="270">
        <f t="shared" ref="C498" si="693">SUM(C474:C497)</f>
        <v>38372</v>
      </c>
      <c r="D498" s="18">
        <f t="shared" ref="D498" si="694">SUM(D474:D497)</f>
        <v>25713</v>
      </c>
      <c r="E498" s="271">
        <f t="shared" ref="E498" si="695">SUM(E474:E497)</f>
        <v>22440</v>
      </c>
      <c r="F498" s="272">
        <f t="shared" ref="F498" si="696">SUM(F474:F497)</f>
        <v>12994</v>
      </c>
      <c r="G498" s="273">
        <f t="shared" ref="G498" si="697">SUM(G474:G497)</f>
        <v>8580</v>
      </c>
      <c r="H498" s="18">
        <f t="shared" ref="H498" si="698">SUM(H474:H497)</f>
        <v>32261</v>
      </c>
      <c r="I498" s="271">
        <f t="shared" ref="I498" si="699">SUM(I474:I497)</f>
        <v>45323</v>
      </c>
      <c r="J498" s="272">
        <f t="shared" ref="J498" si="700">SUM(J474:J497)</f>
        <v>7357</v>
      </c>
      <c r="K498" s="273">
        <f t="shared" ref="K498" si="701">SUM(K474:K497)</f>
        <v>8904</v>
      </c>
      <c r="L498" s="18">
        <f t="shared" ref="L498" si="702">SUM(L474:L497)</f>
        <v>13542</v>
      </c>
      <c r="M498" s="272">
        <f t="shared" ref="M498" si="703">SUM(M474:M497)</f>
        <v>24248</v>
      </c>
      <c r="N498" s="20">
        <f t="shared" ref="N498" si="704">SUM(N474:N497)</f>
        <v>29375</v>
      </c>
      <c r="O498" s="19">
        <f t="shared" ref="O498" si="705">SUM(O474:O497)</f>
        <v>39069</v>
      </c>
      <c r="P498" s="272">
        <f t="shared" ref="P498" si="706">SUM(P474:P497)</f>
        <v>18819</v>
      </c>
      <c r="Q498" s="273">
        <f t="shared" ref="Q498" si="707">SUM(Q474:Q497)</f>
        <v>22627</v>
      </c>
      <c r="R498" s="18">
        <f t="shared" ref="R498" si="708">SUM(R474:R497)</f>
        <v>24001</v>
      </c>
      <c r="S498" s="271">
        <f t="shared" ref="S498" si="709">SUM(S474:S497)</f>
        <v>25960</v>
      </c>
      <c r="T498" s="272">
        <f t="shared" ref="T498" si="710">SUM(T474:T497)</f>
        <v>10352</v>
      </c>
      <c r="U498" s="273">
        <f t="shared" ref="U498" si="711">SUM(U474:U497)</f>
        <v>12998</v>
      </c>
      <c r="V498" s="18">
        <f t="shared" ref="V498" si="712">SUM(V474:V497)</f>
        <v>28050</v>
      </c>
      <c r="W498" s="271">
        <f t="shared" ref="W498" si="713">SUM(W474:W497)</f>
        <v>32329</v>
      </c>
      <c r="X498" s="272">
        <f t="shared" ref="X498" si="714">SUM(X474:X497)</f>
        <v>26924</v>
      </c>
      <c r="Y498" s="273">
        <f t="shared" ref="Y498" si="715">SUM(Y474:Y497)</f>
        <v>16922</v>
      </c>
      <c r="Z498" s="18">
        <f t="shared" ref="Z498" si="716">SUM(Z474:Z497)</f>
        <v>60694</v>
      </c>
      <c r="AA498" s="271">
        <f t="shared" ref="AA498" si="717">SUM(AA474:AA497)</f>
        <v>53349</v>
      </c>
      <c r="AB498" s="171">
        <f>SUM(AB474:AB497)</f>
        <v>351658</v>
      </c>
      <c r="AC498" s="172">
        <f>SUM(AC474:AC497)</f>
        <v>351121</v>
      </c>
      <c r="BI498" s="299" t="s">
        <v>26</v>
      </c>
      <c r="BJ498" s="152">
        <f>SUM(BJ474:BJ497)</f>
        <v>0.99999999999999989</v>
      </c>
      <c r="BK498" s="153">
        <f t="shared" ref="BK498:CK498" si="718">SUM(BK474:BK497)</f>
        <v>1.0000000000000002</v>
      </c>
      <c r="BL498" s="152">
        <f t="shared" si="718"/>
        <v>1.0000000000000002</v>
      </c>
      <c r="BM498" s="153">
        <f t="shared" si="718"/>
        <v>1.0000000000000002</v>
      </c>
      <c r="BN498" s="152">
        <f t="shared" si="718"/>
        <v>1</v>
      </c>
      <c r="BO498" s="153">
        <f t="shared" si="718"/>
        <v>1</v>
      </c>
      <c r="BP498" s="152">
        <f t="shared" si="718"/>
        <v>1.0000000000000002</v>
      </c>
      <c r="BQ498" s="153">
        <f t="shared" si="718"/>
        <v>1</v>
      </c>
      <c r="BR498" s="152">
        <f t="shared" si="718"/>
        <v>1</v>
      </c>
      <c r="BS498" s="153">
        <f t="shared" si="718"/>
        <v>0.99999999999999978</v>
      </c>
      <c r="BT498" s="152">
        <f t="shared" si="718"/>
        <v>1</v>
      </c>
      <c r="BU498" s="153">
        <f t="shared" si="718"/>
        <v>1.0000000000000002</v>
      </c>
      <c r="BV498" s="152">
        <f t="shared" si="718"/>
        <v>1</v>
      </c>
      <c r="BW498" s="153">
        <f t="shared" si="718"/>
        <v>1</v>
      </c>
      <c r="BX498" s="152">
        <f t="shared" si="718"/>
        <v>0.99999999999999989</v>
      </c>
      <c r="BY498" s="153">
        <f t="shared" si="718"/>
        <v>0.99999999999999989</v>
      </c>
      <c r="BZ498" s="152">
        <f t="shared" si="718"/>
        <v>0.99999999999999989</v>
      </c>
      <c r="CA498" s="153">
        <f t="shared" si="718"/>
        <v>0.99999999999999989</v>
      </c>
      <c r="CB498" s="152">
        <f t="shared" si="718"/>
        <v>1</v>
      </c>
      <c r="CC498" s="153">
        <f t="shared" si="718"/>
        <v>1</v>
      </c>
      <c r="CD498" s="152">
        <f t="shared" si="718"/>
        <v>1</v>
      </c>
      <c r="CE498" s="153">
        <f t="shared" si="718"/>
        <v>1</v>
      </c>
      <c r="CF498" s="152">
        <f t="shared" si="718"/>
        <v>1</v>
      </c>
      <c r="CG498" s="153">
        <f t="shared" si="718"/>
        <v>1.0000000000000002</v>
      </c>
      <c r="CH498" s="152">
        <f t="shared" si="718"/>
        <v>1</v>
      </c>
      <c r="CI498" s="153">
        <f t="shared" si="718"/>
        <v>1</v>
      </c>
      <c r="CJ498" s="152">
        <f t="shared" si="718"/>
        <v>1</v>
      </c>
      <c r="CK498" s="153">
        <f t="shared" si="718"/>
        <v>1</v>
      </c>
    </row>
    <row r="499" spans="1:89" ht="13.5" thickTop="1" x14ac:dyDescent="0.2">
      <c r="A499" s="187"/>
    </row>
    <row r="501" spans="1:89" x14ac:dyDescent="0.2">
      <c r="A501" s="306">
        <f>+A470+1</f>
        <v>43482</v>
      </c>
      <c r="B501" s="306"/>
      <c r="C501" s="306"/>
      <c r="D501" s="306"/>
      <c r="BI501" s="311">
        <f>+BI470+1</f>
        <v>43482</v>
      </c>
      <c r="BJ501" s="311"/>
      <c r="BK501" s="311"/>
      <c r="BL501" s="311"/>
    </row>
    <row r="502" spans="1:89" ht="13.5" thickBot="1" x14ac:dyDescent="0.25">
      <c r="AE502" s="242" t="s">
        <v>1</v>
      </c>
    </row>
    <row r="503" spans="1:89" ht="14.25" thickTop="1" thickBot="1" x14ac:dyDescent="0.25">
      <c r="A503" s="302" t="s">
        <v>2</v>
      </c>
      <c r="B503" s="304" t="s">
        <v>3</v>
      </c>
      <c r="C503" s="305"/>
      <c r="D503" s="304" t="s">
        <v>4</v>
      </c>
      <c r="E503" s="305"/>
      <c r="F503" s="304" t="s">
        <v>5</v>
      </c>
      <c r="G503" s="305"/>
      <c r="H503" s="304" t="s">
        <v>6</v>
      </c>
      <c r="I503" s="305"/>
      <c r="J503" s="304" t="s">
        <v>7</v>
      </c>
      <c r="K503" s="305"/>
      <c r="L503" s="304" t="s">
        <v>8</v>
      </c>
      <c r="M503" s="305"/>
      <c r="N503" s="304" t="s">
        <v>9</v>
      </c>
      <c r="O503" s="305"/>
      <c r="P503" s="304" t="s">
        <v>10</v>
      </c>
      <c r="Q503" s="305"/>
      <c r="R503" s="304" t="s">
        <v>11</v>
      </c>
      <c r="S503" s="305"/>
      <c r="T503" s="304" t="s">
        <v>12</v>
      </c>
      <c r="U503" s="305"/>
      <c r="V503" s="304" t="s">
        <v>13</v>
      </c>
      <c r="W503" s="305"/>
      <c r="X503" s="304" t="s">
        <v>14</v>
      </c>
      <c r="Y503" s="305"/>
      <c r="Z503" s="307" t="s">
        <v>15</v>
      </c>
      <c r="AA503" s="308"/>
      <c r="AB503" s="309" t="s">
        <v>16</v>
      </c>
      <c r="AC503" s="310"/>
      <c r="AE503" s="302" t="s">
        <v>2</v>
      </c>
      <c r="AF503" s="304" t="s">
        <v>3</v>
      </c>
      <c r="AG503" s="305"/>
      <c r="AH503" s="304" t="s">
        <v>4</v>
      </c>
      <c r="AI503" s="305"/>
      <c r="AJ503" s="304" t="s">
        <v>5</v>
      </c>
      <c r="AK503" s="305"/>
      <c r="AL503" s="304" t="s">
        <v>6</v>
      </c>
      <c r="AM503" s="305"/>
      <c r="AN503" s="304" t="s">
        <v>7</v>
      </c>
      <c r="AO503" s="305"/>
      <c r="AP503" s="304" t="s">
        <v>8</v>
      </c>
      <c r="AQ503" s="305"/>
      <c r="AR503" s="304" t="s">
        <v>9</v>
      </c>
      <c r="AS503" s="305"/>
      <c r="AT503" s="304" t="s">
        <v>10</v>
      </c>
      <c r="AU503" s="305"/>
      <c r="AV503" s="304" t="s">
        <v>11</v>
      </c>
      <c r="AW503" s="305"/>
      <c r="AX503" s="304" t="s">
        <v>12</v>
      </c>
      <c r="AY503" s="305"/>
      <c r="AZ503" s="304" t="s">
        <v>13</v>
      </c>
      <c r="BA503" s="305"/>
      <c r="BB503" s="304" t="s">
        <v>14</v>
      </c>
      <c r="BC503" s="305"/>
      <c r="BD503" s="307" t="s">
        <v>15</v>
      </c>
      <c r="BE503" s="308"/>
      <c r="BF503" s="309" t="s">
        <v>16</v>
      </c>
      <c r="BG503" s="310"/>
      <c r="BI503" s="302" t="s">
        <v>2</v>
      </c>
      <c r="BJ503" s="304" t="s">
        <v>3</v>
      </c>
      <c r="BK503" s="305"/>
      <c r="BL503" s="304" t="s">
        <v>4</v>
      </c>
      <c r="BM503" s="305"/>
      <c r="BN503" s="304" t="s">
        <v>5</v>
      </c>
      <c r="BO503" s="305"/>
      <c r="BP503" s="304" t="s">
        <v>6</v>
      </c>
      <c r="BQ503" s="305"/>
      <c r="BR503" s="304" t="s">
        <v>7</v>
      </c>
      <c r="BS503" s="305"/>
      <c r="BT503" s="304" t="s">
        <v>8</v>
      </c>
      <c r="BU503" s="305"/>
      <c r="BV503" s="304" t="s">
        <v>9</v>
      </c>
      <c r="BW503" s="305"/>
      <c r="BX503" s="304" t="s">
        <v>10</v>
      </c>
      <c r="BY503" s="305"/>
      <c r="BZ503" s="304" t="s">
        <v>11</v>
      </c>
      <c r="CA503" s="305"/>
      <c r="CB503" s="304" t="s">
        <v>12</v>
      </c>
      <c r="CC503" s="305"/>
      <c r="CD503" s="304" t="s">
        <v>13</v>
      </c>
      <c r="CE503" s="305"/>
      <c r="CF503" s="304" t="s">
        <v>14</v>
      </c>
      <c r="CG503" s="305"/>
      <c r="CH503" s="307" t="s">
        <v>15</v>
      </c>
      <c r="CI503" s="308"/>
      <c r="CJ503" s="304" t="s">
        <v>16</v>
      </c>
      <c r="CK503" s="305"/>
    </row>
    <row r="504" spans="1:89" ht="15" thickTop="1" thickBot="1" x14ac:dyDescent="0.3">
      <c r="A504" s="303"/>
      <c r="B504" s="113" t="s">
        <v>17</v>
      </c>
      <c r="C504" s="114" t="s">
        <v>18</v>
      </c>
      <c r="D504" s="115" t="s">
        <v>17</v>
      </c>
      <c r="E504" s="116" t="s">
        <v>18</v>
      </c>
      <c r="F504" s="113" t="s">
        <v>17</v>
      </c>
      <c r="G504" s="114" t="s">
        <v>18</v>
      </c>
      <c r="H504" s="115" t="s">
        <v>17</v>
      </c>
      <c r="I504" s="116" t="s">
        <v>18</v>
      </c>
      <c r="J504" s="113" t="s">
        <v>17</v>
      </c>
      <c r="K504" s="114" t="s">
        <v>18</v>
      </c>
      <c r="L504" s="115" t="s">
        <v>17</v>
      </c>
      <c r="M504" s="113" t="s">
        <v>18</v>
      </c>
      <c r="N504" s="117" t="s">
        <v>17</v>
      </c>
      <c r="O504" s="118" t="s">
        <v>18</v>
      </c>
      <c r="P504" s="113" t="s">
        <v>17</v>
      </c>
      <c r="Q504" s="114" t="s">
        <v>18</v>
      </c>
      <c r="R504" s="115" t="s">
        <v>17</v>
      </c>
      <c r="S504" s="116" t="s">
        <v>18</v>
      </c>
      <c r="T504" s="113" t="s">
        <v>17</v>
      </c>
      <c r="U504" s="114" t="s">
        <v>18</v>
      </c>
      <c r="V504" s="115" t="s">
        <v>17</v>
      </c>
      <c r="W504" s="116" t="s">
        <v>18</v>
      </c>
      <c r="X504" s="113" t="s">
        <v>17</v>
      </c>
      <c r="Y504" s="114" t="s">
        <v>18</v>
      </c>
      <c r="Z504" s="26" t="s">
        <v>17</v>
      </c>
      <c r="AA504" s="119" t="s">
        <v>18</v>
      </c>
      <c r="AB504" s="173" t="s">
        <v>17</v>
      </c>
      <c r="AC504" s="174" t="s">
        <v>18</v>
      </c>
      <c r="AE504" s="303"/>
      <c r="AF504" s="113" t="s">
        <v>17</v>
      </c>
      <c r="AG504" s="114" t="s">
        <v>18</v>
      </c>
      <c r="AH504" s="115" t="s">
        <v>17</v>
      </c>
      <c r="AI504" s="116" t="s">
        <v>18</v>
      </c>
      <c r="AJ504" s="113" t="s">
        <v>17</v>
      </c>
      <c r="AK504" s="114" t="s">
        <v>18</v>
      </c>
      <c r="AL504" s="115" t="s">
        <v>17</v>
      </c>
      <c r="AM504" s="116" t="s">
        <v>18</v>
      </c>
      <c r="AN504" s="113" t="s">
        <v>17</v>
      </c>
      <c r="AO504" s="114" t="s">
        <v>18</v>
      </c>
      <c r="AP504" s="115" t="s">
        <v>17</v>
      </c>
      <c r="AQ504" s="113" t="s">
        <v>18</v>
      </c>
      <c r="AR504" s="117" t="s">
        <v>17</v>
      </c>
      <c r="AS504" s="118" t="s">
        <v>18</v>
      </c>
      <c r="AT504" s="113" t="s">
        <v>17</v>
      </c>
      <c r="AU504" s="114" t="s">
        <v>18</v>
      </c>
      <c r="AV504" s="115" t="s">
        <v>17</v>
      </c>
      <c r="AW504" s="116" t="s">
        <v>18</v>
      </c>
      <c r="AX504" s="113" t="s">
        <v>17</v>
      </c>
      <c r="AY504" s="114" t="s">
        <v>18</v>
      </c>
      <c r="AZ504" s="115" t="s">
        <v>17</v>
      </c>
      <c r="BA504" s="116" t="s">
        <v>18</v>
      </c>
      <c r="BB504" s="113" t="s">
        <v>17</v>
      </c>
      <c r="BC504" s="114" t="s">
        <v>18</v>
      </c>
      <c r="BD504" s="26" t="s">
        <v>17</v>
      </c>
      <c r="BE504" s="119" t="s">
        <v>18</v>
      </c>
      <c r="BF504" s="173" t="s">
        <v>17</v>
      </c>
      <c r="BG504" s="174" t="s">
        <v>18</v>
      </c>
      <c r="BI504" s="303"/>
      <c r="BJ504" s="113" t="s">
        <v>17</v>
      </c>
      <c r="BK504" s="114" t="s">
        <v>18</v>
      </c>
      <c r="BL504" s="115" t="s">
        <v>17</v>
      </c>
      <c r="BM504" s="116" t="s">
        <v>18</v>
      </c>
      <c r="BN504" s="113" t="s">
        <v>17</v>
      </c>
      <c r="BO504" s="114" t="s">
        <v>18</v>
      </c>
      <c r="BP504" s="115" t="s">
        <v>17</v>
      </c>
      <c r="BQ504" s="116" t="s">
        <v>18</v>
      </c>
      <c r="BR504" s="113" t="s">
        <v>17</v>
      </c>
      <c r="BS504" s="114" t="s">
        <v>18</v>
      </c>
      <c r="BT504" s="115" t="s">
        <v>17</v>
      </c>
      <c r="BU504" s="113" t="s">
        <v>18</v>
      </c>
      <c r="BV504" s="117" t="s">
        <v>17</v>
      </c>
      <c r="BW504" s="118" t="s">
        <v>18</v>
      </c>
      <c r="BX504" s="113" t="s">
        <v>17</v>
      </c>
      <c r="BY504" s="114" t="s">
        <v>18</v>
      </c>
      <c r="BZ504" s="115" t="s">
        <v>17</v>
      </c>
      <c r="CA504" s="116" t="s">
        <v>18</v>
      </c>
      <c r="CB504" s="113" t="s">
        <v>17</v>
      </c>
      <c r="CC504" s="114" t="s">
        <v>18</v>
      </c>
      <c r="CD504" s="115" t="s">
        <v>17</v>
      </c>
      <c r="CE504" s="116" t="s">
        <v>18</v>
      </c>
      <c r="CF504" s="113" t="s">
        <v>17</v>
      </c>
      <c r="CG504" s="114" t="s">
        <v>18</v>
      </c>
      <c r="CH504" s="26" t="s">
        <v>17</v>
      </c>
      <c r="CI504" s="119" t="s">
        <v>18</v>
      </c>
      <c r="CJ504" s="117" t="s">
        <v>17</v>
      </c>
      <c r="CK504" s="118" t="s">
        <v>18</v>
      </c>
    </row>
    <row r="505" spans="1:89" ht="13.5" thickTop="1" x14ac:dyDescent="0.2">
      <c r="A505" s="122" t="s">
        <v>19</v>
      </c>
      <c r="B505" s="123"/>
      <c r="C505" s="186"/>
      <c r="D505" s="124"/>
      <c r="E505" s="177"/>
      <c r="F505" s="123"/>
      <c r="G505" s="125"/>
      <c r="H505" s="124"/>
      <c r="I505" s="177"/>
      <c r="J505" s="123"/>
      <c r="K505" s="125"/>
      <c r="L505" s="124"/>
      <c r="M505" s="123"/>
      <c r="N505" s="176"/>
      <c r="O505" s="178"/>
      <c r="P505" s="123"/>
      <c r="Q505" s="125"/>
      <c r="R505" s="124"/>
      <c r="S505" s="177"/>
      <c r="T505" s="123"/>
      <c r="U505" s="125"/>
      <c r="V505" s="124"/>
      <c r="W505" s="177"/>
      <c r="X505" s="123"/>
      <c r="Y505" s="125"/>
      <c r="Z505" s="183"/>
      <c r="AA505" s="184"/>
      <c r="AB505" s="169">
        <f>B505+D505+F505+H505+J505+L505+N505+P505+R505+T505+V505+X505+Z505</f>
        <v>0</v>
      </c>
      <c r="AC505" s="168">
        <f>C505+E505+G505+I505+K505+M505+O505+Q505+S505+U505+W505+Y505+AA505</f>
        <v>0</v>
      </c>
      <c r="AE505" s="249" t="str">
        <f>$AE$9</f>
        <v>07:00 - 07:59</v>
      </c>
      <c r="AF505" s="123">
        <f>SUMIF($A$9:$A$32,$AE505,B$505:B$528)</f>
        <v>6356</v>
      </c>
      <c r="AG505" s="186">
        <f t="shared" ref="AG505:BE507" si="719">SUMIF($A$9:$A$32,$AE505,C$505:C$528)</f>
        <v>1103</v>
      </c>
      <c r="AH505" s="124">
        <f t="shared" si="719"/>
        <v>1624</v>
      </c>
      <c r="AI505" s="177">
        <f t="shared" si="719"/>
        <v>1330</v>
      </c>
      <c r="AJ505" s="123">
        <f t="shared" si="719"/>
        <v>1040</v>
      </c>
      <c r="AK505" s="125">
        <f t="shared" si="719"/>
        <v>678</v>
      </c>
      <c r="AL505" s="124">
        <f t="shared" si="719"/>
        <v>1401</v>
      </c>
      <c r="AM505" s="177">
        <f t="shared" si="719"/>
        <v>1635</v>
      </c>
      <c r="AN505" s="123">
        <f t="shared" si="719"/>
        <v>437</v>
      </c>
      <c r="AO505" s="125">
        <f t="shared" si="719"/>
        <v>1029</v>
      </c>
      <c r="AP505" s="124">
        <f t="shared" si="719"/>
        <v>490</v>
      </c>
      <c r="AQ505" s="123">
        <f t="shared" si="719"/>
        <v>2293</v>
      </c>
      <c r="AR505" s="176">
        <f t="shared" si="719"/>
        <v>1801</v>
      </c>
      <c r="AS505" s="178">
        <f t="shared" si="719"/>
        <v>2965</v>
      </c>
      <c r="AT505" s="123">
        <f t="shared" si="719"/>
        <v>1667</v>
      </c>
      <c r="AU505" s="125">
        <f t="shared" si="719"/>
        <v>1637</v>
      </c>
      <c r="AV505" s="124">
        <f t="shared" si="719"/>
        <v>2033</v>
      </c>
      <c r="AW505" s="177">
        <f t="shared" si="719"/>
        <v>1709</v>
      </c>
      <c r="AX505" s="123">
        <f t="shared" si="719"/>
        <v>388</v>
      </c>
      <c r="AY505" s="125">
        <f t="shared" si="719"/>
        <v>1778</v>
      </c>
      <c r="AZ505" s="124">
        <f t="shared" si="719"/>
        <v>1113</v>
      </c>
      <c r="BA505" s="177">
        <f t="shared" si="719"/>
        <v>2737</v>
      </c>
      <c r="BB505" s="123">
        <f t="shared" si="719"/>
        <v>1586</v>
      </c>
      <c r="BC505" s="125">
        <f t="shared" si="719"/>
        <v>1721</v>
      </c>
      <c r="BD505" s="183">
        <f t="shared" si="719"/>
        <v>5186</v>
      </c>
      <c r="BE505" s="184">
        <f t="shared" si="719"/>
        <v>2283</v>
      </c>
      <c r="BF505" s="167">
        <f>AF505+AH505+AJ505+AL505+AN505+AP505+AR505+AT505+AV505+AX505+AZ505+BB505+BD505</f>
        <v>25122</v>
      </c>
      <c r="BG505" s="168">
        <f>AG505+AI505+AK505+AM505+AO505+AQ505+AS505+AU505+AW505+AY505+BA505+BC505+BE505</f>
        <v>22898</v>
      </c>
      <c r="BI505" s="122" t="s">
        <v>19</v>
      </c>
      <c r="BJ505" s="126">
        <f t="shared" ref="BJ505:CK505" si="720">B505/B529</f>
        <v>0</v>
      </c>
      <c r="BK505" s="127">
        <f t="shared" si="720"/>
        <v>0</v>
      </c>
      <c r="BL505" s="128">
        <f t="shared" si="720"/>
        <v>0</v>
      </c>
      <c r="BM505" s="129">
        <f t="shared" si="720"/>
        <v>0</v>
      </c>
      <c r="BN505" s="126">
        <f t="shared" si="720"/>
        <v>0</v>
      </c>
      <c r="BO505" s="127">
        <f t="shared" si="720"/>
        <v>0</v>
      </c>
      <c r="BP505" s="128">
        <f t="shared" si="720"/>
        <v>0</v>
      </c>
      <c r="BQ505" s="129">
        <f t="shared" si="720"/>
        <v>0</v>
      </c>
      <c r="BR505" s="126">
        <f t="shared" si="720"/>
        <v>0</v>
      </c>
      <c r="BS505" s="127">
        <f t="shared" si="720"/>
        <v>0</v>
      </c>
      <c r="BT505" s="128">
        <f t="shared" si="720"/>
        <v>0</v>
      </c>
      <c r="BU505" s="126">
        <f t="shared" si="720"/>
        <v>0</v>
      </c>
      <c r="BV505" s="130">
        <f t="shared" si="720"/>
        <v>0</v>
      </c>
      <c r="BW505" s="131">
        <f t="shared" si="720"/>
        <v>0</v>
      </c>
      <c r="BX505" s="126">
        <f t="shared" si="720"/>
        <v>0</v>
      </c>
      <c r="BY505" s="127">
        <f t="shared" si="720"/>
        <v>0</v>
      </c>
      <c r="BZ505" s="128">
        <f t="shared" si="720"/>
        <v>0</v>
      </c>
      <c r="CA505" s="129">
        <f t="shared" si="720"/>
        <v>0</v>
      </c>
      <c r="CB505" s="126">
        <f t="shared" si="720"/>
        <v>0</v>
      </c>
      <c r="CC505" s="127">
        <f t="shared" si="720"/>
        <v>0</v>
      </c>
      <c r="CD505" s="128">
        <f t="shared" si="720"/>
        <v>0</v>
      </c>
      <c r="CE505" s="129">
        <f t="shared" si="720"/>
        <v>0</v>
      </c>
      <c r="CF505" s="126">
        <f t="shared" si="720"/>
        <v>0</v>
      </c>
      <c r="CG505" s="127">
        <f t="shared" si="720"/>
        <v>0</v>
      </c>
      <c r="CH505" s="128">
        <f t="shared" si="720"/>
        <v>0</v>
      </c>
      <c r="CI505" s="126">
        <f t="shared" si="720"/>
        <v>0</v>
      </c>
      <c r="CJ505" s="132">
        <f t="shared" si="720"/>
        <v>0</v>
      </c>
      <c r="CK505" s="133">
        <f t="shared" si="720"/>
        <v>0</v>
      </c>
    </row>
    <row r="506" spans="1:89" x14ac:dyDescent="0.2">
      <c r="A506" s="134" t="s">
        <v>21</v>
      </c>
      <c r="B506" s="189">
        <v>651</v>
      </c>
      <c r="C506" s="190">
        <v>0</v>
      </c>
      <c r="D506" s="191">
        <v>211</v>
      </c>
      <c r="E506" s="192">
        <v>0</v>
      </c>
      <c r="F506" s="189">
        <v>98</v>
      </c>
      <c r="G506" s="193">
        <v>0</v>
      </c>
      <c r="H506" s="191">
        <v>270</v>
      </c>
      <c r="I506" s="192">
        <v>8</v>
      </c>
      <c r="J506" s="189">
        <v>14</v>
      </c>
      <c r="K506" s="193">
        <v>2</v>
      </c>
      <c r="L506" s="191">
        <v>8</v>
      </c>
      <c r="M506" s="189">
        <v>25</v>
      </c>
      <c r="N506" s="194">
        <v>49</v>
      </c>
      <c r="O506" s="195">
        <v>8</v>
      </c>
      <c r="P506" s="189">
        <v>20</v>
      </c>
      <c r="Q506" s="193">
        <v>5</v>
      </c>
      <c r="R506" s="191">
        <v>10</v>
      </c>
      <c r="S506" s="192">
        <v>11</v>
      </c>
      <c r="T506" s="189">
        <v>3</v>
      </c>
      <c r="U506" s="193">
        <v>6</v>
      </c>
      <c r="V506" s="191">
        <v>7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69">
        <f t="shared" ref="AB506:AB528" si="721">B506+D506+F506+H506+J506+L506+N506+P506+R506+T506+V506+X506+Z506</f>
        <v>1341</v>
      </c>
      <c r="AC506" s="170">
        <f t="shared" ref="AC506:AC527" si="722">C506+E506+G506+I506+K506+M506+O506+Q506+S506+U506+W506+Y506+AA506</f>
        <v>65</v>
      </c>
      <c r="AE506" s="250" t="str">
        <f>$AE$10</f>
        <v>08:00 - 08:59</v>
      </c>
      <c r="AF506" s="123">
        <f>SUMIF($A$9:$A$32,$AE506,B$505:B$528)</f>
        <v>5780</v>
      </c>
      <c r="AG506" s="190">
        <f t="shared" si="719"/>
        <v>1372</v>
      </c>
      <c r="AH506" s="191">
        <f t="shared" si="719"/>
        <v>1935</v>
      </c>
      <c r="AI506" s="192">
        <f t="shared" si="719"/>
        <v>1544</v>
      </c>
      <c r="AJ506" s="189">
        <f t="shared" si="719"/>
        <v>862</v>
      </c>
      <c r="AK506" s="193">
        <f t="shared" si="719"/>
        <v>685</v>
      </c>
      <c r="AL506" s="191">
        <f t="shared" si="719"/>
        <v>1574</v>
      </c>
      <c r="AM506" s="192">
        <f t="shared" si="719"/>
        <v>2358</v>
      </c>
      <c r="AN506" s="189">
        <f t="shared" si="719"/>
        <v>397</v>
      </c>
      <c r="AO506" s="193">
        <f t="shared" si="719"/>
        <v>1155</v>
      </c>
      <c r="AP506" s="191">
        <f t="shared" si="719"/>
        <v>518</v>
      </c>
      <c r="AQ506" s="189">
        <f t="shared" si="719"/>
        <v>2802</v>
      </c>
      <c r="AR506" s="194">
        <f t="shared" si="719"/>
        <v>1601</v>
      </c>
      <c r="AS506" s="195">
        <f t="shared" si="719"/>
        <v>3320</v>
      </c>
      <c r="AT506" s="189">
        <f t="shared" si="719"/>
        <v>1401</v>
      </c>
      <c r="AU506" s="193">
        <f t="shared" si="719"/>
        <v>1706</v>
      </c>
      <c r="AV506" s="191">
        <f t="shared" si="719"/>
        <v>1899</v>
      </c>
      <c r="AW506" s="192">
        <f t="shared" si="719"/>
        <v>1626</v>
      </c>
      <c r="AX506" s="189">
        <f t="shared" si="719"/>
        <v>377</v>
      </c>
      <c r="AY506" s="193">
        <f t="shared" si="719"/>
        <v>1721</v>
      </c>
      <c r="AZ506" s="191">
        <f t="shared" si="719"/>
        <v>974</v>
      </c>
      <c r="BA506" s="192">
        <f t="shared" si="719"/>
        <v>2880</v>
      </c>
      <c r="BB506" s="189">
        <f t="shared" si="719"/>
        <v>1443</v>
      </c>
      <c r="BC506" s="193">
        <f t="shared" si="719"/>
        <v>1751</v>
      </c>
      <c r="BD506" s="191">
        <f t="shared" si="719"/>
        <v>4713</v>
      </c>
      <c r="BE506" s="189">
        <f t="shared" si="719"/>
        <v>2564</v>
      </c>
      <c r="BF506" s="169">
        <f>SUM(AF506,AH506,AJ506,AL506,AN506,AP506,AR506,AT506,AV506,AX506,AZ506,BB506,BD506)</f>
        <v>23474</v>
      </c>
      <c r="BG506" s="170">
        <f>SUM(AG506,AI506,AK506,AM506,AO506,AQ506,AS506,AU506,AW506,AY506,BA506,BC506,BE506)</f>
        <v>25484</v>
      </c>
      <c r="BI506" s="134" t="s">
        <v>21</v>
      </c>
      <c r="BJ506" s="126">
        <f t="shared" ref="BJ506:CK506" si="723">B506/B529</f>
        <v>1.0710936343144836E-2</v>
      </c>
      <c r="BK506" s="127">
        <f t="shared" si="723"/>
        <v>0</v>
      </c>
      <c r="BL506" s="128">
        <f t="shared" si="723"/>
        <v>8.2741853260656448E-3</v>
      </c>
      <c r="BM506" s="129">
        <f t="shared" si="723"/>
        <v>0</v>
      </c>
      <c r="BN506" s="126">
        <f t="shared" si="723"/>
        <v>7.297096053611318E-3</v>
      </c>
      <c r="BO506" s="127">
        <f t="shared" si="723"/>
        <v>0</v>
      </c>
      <c r="BP506" s="128">
        <f t="shared" si="723"/>
        <v>8.4525561155808782E-3</v>
      </c>
      <c r="BQ506" s="129">
        <f t="shared" si="723"/>
        <v>1.8314179753674281E-4</v>
      </c>
      <c r="BR506" s="126">
        <f t="shared" si="723"/>
        <v>1.9596864501679732E-3</v>
      </c>
      <c r="BS506" s="127">
        <f t="shared" si="723"/>
        <v>2.2888532845044633E-4</v>
      </c>
      <c r="BT506" s="128">
        <f t="shared" si="723"/>
        <v>6.0785654585517816E-4</v>
      </c>
      <c r="BU506" s="126">
        <f t="shared" si="723"/>
        <v>1.0355826187813265E-3</v>
      </c>
      <c r="BV506" s="130">
        <f t="shared" si="723"/>
        <v>1.7226226050272456E-3</v>
      </c>
      <c r="BW506" s="131">
        <f t="shared" si="723"/>
        <v>2.0818153429790777E-4</v>
      </c>
      <c r="BX506" s="126">
        <f t="shared" si="723"/>
        <v>1.0868974512254768E-3</v>
      </c>
      <c r="BY506" s="127">
        <f t="shared" si="723"/>
        <v>2.2214323795983649E-4</v>
      </c>
      <c r="BZ506" s="128">
        <f t="shared" si="723"/>
        <v>4.2735042735042735E-4</v>
      </c>
      <c r="CA506" s="129">
        <f t="shared" si="723"/>
        <v>4.2893351530512772E-4</v>
      </c>
      <c r="CB506" s="126">
        <f t="shared" si="723"/>
        <v>3.0093289196509181E-4</v>
      </c>
      <c r="CC506" s="127">
        <f t="shared" si="723"/>
        <v>4.6779978169343521E-4</v>
      </c>
      <c r="CD506" s="128">
        <f t="shared" si="723"/>
        <v>2.5206150300673363E-4</v>
      </c>
      <c r="CE506" s="129">
        <f t="shared" si="723"/>
        <v>0</v>
      </c>
      <c r="CF506" s="126">
        <f t="shared" si="723"/>
        <v>0</v>
      </c>
      <c r="CG506" s="127">
        <f t="shared" si="723"/>
        <v>0</v>
      </c>
      <c r="CH506" s="128">
        <f t="shared" si="723"/>
        <v>0</v>
      </c>
      <c r="CI506" s="126">
        <f t="shared" si="723"/>
        <v>0</v>
      </c>
      <c r="CJ506" s="132">
        <f t="shared" si="723"/>
        <v>3.8922929117311562E-3</v>
      </c>
      <c r="CK506" s="133">
        <f t="shared" si="723"/>
        <v>1.8893042128577324E-4</v>
      </c>
    </row>
    <row r="507" spans="1:89" ht="13.5" thickBot="1" x14ac:dyDescent="0.25">
      <c r="A507" s="143" t="s">
        <v>23</v>
      </c>
      <c r="B507" s="196">
        <v>3418</v>
      </c>
      <c r="C507" s="197">
        <v>42</v>
      </c>
      <c r="D507" s="198">
        <v>1250</v>
      </c>
      <c r="E507" s="199">
        <v>74</v>
      </c>
      <c r="F507" s="196">
        <v>404</v>
      </c>
      <c r="G507" s="200">
        <v>32</v>
      </c>
      <c r="H507" s="198">
        <v>1284</v>
      </c>
      <c r="I507" s="199">
        <v>285</v>
      </c>
      <c r="J507" s="196">
        <v>71</v>
      </c>
      <c r="K507" s="200">
        <v>101</v>
      </c>
      <c r="L507" s="198">
        <v>91</v>
      </c>
      <c r="M507" s="196">
        <v>411</v>
      </c>
      <c r="N507" s="201">
        <v>502</v>
      </c>
      <c r="O507" s="202">
        <v>636</v>
      </c>
      <c r="P507" s="196">
        <v>337</v>
      </c>
      <c r="Q507" s="200">
        <v>448</v>
      </c>
      <c r="R507" s="198">
        <v>484</v>
      </c>
      <c r="S507" s="199">
        <v>419</v>
      </c>
      <c r="T507" s="196">
        <v>63</v>
      </c>
      <c r="U507" s="200">
        <v>307</v>
      </c>
      <c r="V507" s="198">
        <v>247</v>
      </c>
      <c r="W507" s="199">
        <v>790</v>
      </c>
      <c r="X507" s="196">
        <v>380</v>
      </c>
      <c r="Y507" s="200">
        <v>556</v>
      </c>
      <c r="Z507" s="198">
        <v>1336</v>
      </c>
      <c r="AA507" s="196">
        <v>706</v>
      </c>
      <c r="AB507" s="169">
        <f t="shared" si="721"/>
        <v>9867</v>
      </c>
      <c r="AC507" s="170">
        <f t="shared" si="722"/>
        <v>4807</v>
      </c>
      <c r="AE507" s="249" t="str">
        <f>$AE$11</f>
        <v>09:00 - 09:59</v>
      </c>
      <c r="AF507" s="123">
        <f>SUMIF($A$9:$A$32,$AE507,B$505:B$528)</f>
        <v>5143</v>
      </c>
      <c r="AG507" s="197">
        <f t="shared" si="719"/>
        <v>1248</v>
      </c>
      <c r="AH507" s="198">
        <f t="shared" si="719"/>
        <v>1695</v>
      </c>
      <c r="AI507" s="199">
        <f t="shared" si="719"/>
        <v>1240</v>
      </c>
      <c r="AJ507" s="196">
        <f t="shared" si="719"/>
        <v>753</v>
      </c>
      <c r="AK507" s="200">
        <f t="shared" si="719"/>
        <v>661</v>
      </c>
      <c r="AL507" s="198">
        <f t="shared" si="719"/>
        <v>1710</v>
      </c>
      <c r="AM507" s="199">
        <f t="shared" si="719"/>
        <v>2099</v>
      </c>
      <c r="AN507" s="196">
        <f t="shared" si="719"/>
        <v>373</v>
      </c>
      <c r="AO507" s="200">
        <f t="shared" si="719"/>
        <v>1065</v>
      </c>
      <c r="AP507" s="198">
        <f t="shared" si="719"/>
        <v>514</v>
      </c>
      <c r="AQ507" s="196">
        <f t="shared" si="719"/>
        <v>2659</v>
      </c>
      <c r="AR507" s="201">
        <f t="shared" si="719"/>
        <v>1549</v>
      </c>
      <c r="AS507" s="202">
        <f t="shared" si="719"/>
        <v>3440</v>
      </c>
      <c r="AT507" s="196">
        <f t="shared" si="719"/>
        <v>1091</v>
      </c>
      <c r="AU507" s="200">
        <f t="shared" si="719"/>
        <v>1529</v>
      </c>
      <c r="AV507" s="198">
        <f t="shared" si="719"/>
        <v>1630</v>
      </c>
      <c r="AW507" s="199">
        <f t="shared" si="719"/>
        <v>1466</v>
      </c>
      <c r="AX507" s="196">
        <f t="shared" si="719"/>
        <v>334</v>
      </c>
      <c r="AY507" s="200">
        <f t="shared" si="719"/>
        <v>1199</v>
      </c>
      <c r="AZ507" s="198">
        <f t="shared" si="719"/>
        <v>994</v>
      </c>
      <c r="BA507" s="199">
        <f t="shared" si="719"/>
        <v>2689</v>
      </c>
      <c r="BB507" s="196">
        <f t="shared" si="719"/>
        <v>1320</v>
      </c>
      <c r="BC507" s="200">
        <f t="shared" si="719"/>
        <v>1450</v>
      </c>
      <c r="BD507" s="198">
        <f t="shared" si="719"/>
        <v>4150</v>
      </c>
      <c r="BE507" s="196">
        <f t="shared" si="719"/>
        <v>2555</v>
      </c>
      <c r="BF507" s="169">
        <f>SUM(AF507,AH507,AJ507,AL507,AN507,AP507,AR507,AT507,AV507,AX507,AZ507,BB507,BD507)</f>
        <v>21256</v>
      </c>
      <c r="BG507" s="170">
        <f>SUM(AG507,AI507,AK507,AM507,AO507,AQ507,AS507,AU507,AW507,AY507,BA507,BC507,BE507)</f>
        <v>23300</v>
      </c>
      <c r="BI507" s="143" t="s">
        <v>23</v>
      </c>
      <c r="BJ507" s="126">
        <f t="shared" ref="BJ507:CK507" si="724">B507/B529</f>
        <v>5.6236529064314977E-2</v>
      </c>
      <c r="BK507" s="127">
        <f t="shared" si="724"/>
        <v>1.1187172042724342E-3</v>
      </c>
      <c r="BL507" s="128">
        <f t="shared" si="724"/>
        <v>4.9017685580957607E-2</v>
      </c>
      <c r="BM507" s="129">
        <f t="shared" si="724"/>
        <v>3.3346852327520164E-3</v>
      </c>
      <c r="BN507" s="126">
        <f t="shared" si="724"/>
        <v>3.0081906180193595E-2</v>
      </c>
      <c r="BO507" s="127">
        <f t="shared" si="724"/>
        <v>3.5508211273857079E-3</v>
      </c>
      <c r="BP507" s="128">
        <f t="shared" si="724"/>
        <v>4.0196600194095732E-2</v>
      </c>
      <c r="BQ507" s="129">
        <f t="shared" si="724"/>
        <v>6.5244265372464633E-3</v>
      </c>
      <c r="BR507" s="126">
        <f t="shared" si="724"/>
        <v>9.938409854423293E-3</v>
      </c>
      <c r="BS507" s="127">
        <f t="shared" si="724"/>
        <v>1.155870908674754E-2</v>
      </c>
      <c r="BT507" s="128">
        <f t="shared" si="724"/>
        <v>6.9143682091026516E-3</v>
      </c>
      <c r="BU507" s="126">
        <f t="shared" si="724"/>
        <v>1.7024978252765006E-2</v>
      </c>
      <c r="BV507" s="130">
        <f t="shared" si="724"/>
        <v>1.7648092810687292E-2</v>
      </c>
      <c r="BW507" s="131">
        <f t="shared" si="724"/>
        <v>1.6550431976683669E-2</v>
      </c>
      <c r="BX507" s="126">
        <f t="shared" si="724"/>
        <v>1.8314222053149285E-2</v>
      </c>
      <c r="BY507" s="127">
        <f t="shared" si="724"/>
        <v>1.9904034121201352E-2</v>
      </c>
      <c r="BZ507" s="128">
        <f t="shared" si="724"/>
        <v>2.0683760683760682E-2</v>
      </c>
      <c r="CA507" s="129">
        <f t="shared" si="724"/>
        <v>1.6338467537531681E-2</v>
      </c>
      <c r="CB507" s="126">
        <f t="shared" si="724"/>
        <v>6.3195907312669271E-3</v>
      </c>
      <c r="CC507" s="127">
        <f t="shared" si="724"/>
        <v>2.3935755496647435E-2</v>
      </c>
      <c r="CD507" s="128">
        <f t="shared" si="724"/>
        <v>8.8941701775233153E-3</v>
      </c>
      <c r="CE507" s="129">
        <f t="shared" si="724"/>
        <v>2.4896004033782931E-2</v>
      </c>
      <c r="CF507" s="126">
        <f t="shared" si="724"/>
        <v>1.4278735956111675E-2</v>
      </c>
      <c r="CG507" s="127">
        <f t="shared" si="724"/>
        <v>3.3341328855840728E-2</v>
      </c>
      <c r="CH507" s="128">
        <f t="shared" si="724"/>
        <v>2.3046403312057959E-2</v>
      </c>
      <c r="CI507" s="126">
        <f t="shared" si="724"/>
        <v>1.3864886095836606E-2</v>
      </c>
      <c r="CJ507" s="132">
        <f t="shared" si="724"/>
        <v>2.8639264847167275E-2</v>
      </c>
      <c r="CK507" s="133">
        <f t="shared" si="724"/>
        <v>1.3972131309549416E-2</v>
      </c>
    </row>
    <row r="508" spans="1:89" ht="14.25" thickTop="1" thickBot="1" x14ac:dyDescent="0.25">
      <c r="A508" s="134" t="s">
        <v>25</v>
      </c>
      <c r="B508" s="189">
        <v>6566</v>
      </c>
      <c r="C508" s="190">
        <v>498</v>
      </c>
      <c r="D508" s="191">
        <v>2494</v>
      </c>
      <c r="E508" s="192">
        <v>727</v>
      </c>
      <c r="F508" s="189">
        <v>811</v>
      </c>
      <c r="G508" s="193">
        <v>333</v>
      </c>
      <c r="H508" s="191">
        <v>1378</v>
      </c>
      <c r="I508" s="192">
        <v>1095</v>
      </c>
      <c r="J508" s="189">
        <v>230</v>
      </c>
      <c r="K508" s="193">
        <v>407</v>
      </c>
      <c r="L508" s="191">
        <v>343</v>
      </c>
      <c r="M508" s="189">
        <v>1336</v>
      </c>
      <c r="N508" s="194">
        <v>1164</v>
      </c>
      <c r="O508" s="195">
        <v>2149</v>
      </c>
      <c r="P508" s="189">
        <v>1105</v>
      </c>
      <c r="Q508" s="193">
        <v>1083</v>
      </c>
      <c r="R508" s="191">
        <v>1292</v>
      </c>
      <c r="S508" s="192">
        <v>1375</v>
      </c>
      <c r="T508" s="189">
        <v>238</v>
      </c>
      <c r="U508" s="193">
        <v>1134</v>
      </c>
      <c r="V508" s="191">
        <v>783</v>
      </c>
      <c r="W508" s="192">
        <v>2049</v>
      </c>
      <c r="X508" s="189">
        <v>1177</v>
      </c>
      <c r="Y508" s="193">
        <v>1263</v>
      </c>
      <c r="Z508" s="191">
        <v>3319</v>
      </c>
      <c r="AA508" s="189">
        <v>1994</v>
      </c>
      <c r="AB508" s="169">
        <f t="shared" si="721"/>
        <v>20900</v>
      </c>
      <c r="AC508" s="170">
        <f t="shared" si="722"/>
        <v>15443</v>
      </c>
      <c r="AE508" s="299" t="s">
        <v>26</v>
      </c>
      <c r="AF508" s="18">
        <f t="shared" ref="AF508:BG508" si="725">SUM(AF505:AF507)</f>
        <v>17279</v>
      </c>
      <c r="AG508" s="19">
        <f t="shared" si="725"/>
        <v>3723</v>
      </c>
      <c r="AH508" s="18">
        <f t="shared" si="725"/>
        <v>5254</v>
      </c>
      <c r="AI508" s="19">
        <f t="shared" si="725"/>
        <v>4114</v>
      </c>
      <c r="AJ508" s="18">
        <f t="shared" si="725"/>
        <v>2655</v>
      </c>
      <c r="AK508" s="19">
        <f t="shared" si="725"/>
        <v>2024</v>
      </c>
      <c r="AL508" s="18">
        <f t="shared" si="725"/>
        <v>4685</v>
      </c>
      <c r="AM508" s="19">
        <f t="shared" si="725"/>
        <v>6092</v>
      </c>
      <c r="AN508" s="18">
        <f t="shared" si="725"/>
        <v>1207</v>
      </c>
      <c r="AO508" s="19">
        <f t="shared" si="725"/>
        <v>3249</v>
      </c>
      <c r="AP508" s="18">
        <f t="shared" si="725"/>
        <v>1522</v>
      </c>
      <c r="AQ508" s="19">
        <f t="shared" si="725"/>
        <v>7754</v>
      </c>
      <c r="AR508" s="18">
        <f t="shared" si="725"/>
        <v>4951</v>
      </c>
      <c r="AS508" s="19">
        <f t="shared" si="725"/>
        <v>9725</v>
      </c>
      <c r="AT508" s="18">
        <f t="shared" si="725"/>
        <v>4159</v>
      </c>
      <c r="AU508" s="19">
        <f t="shared" si="725"/>
        <v>4872</v>
      </c>
      <c r="AV508" s="18">
        <f t="shared" si="725"/>
        <v>5562</v>
      </c>
      <c r="AW508" s="19">
        <f t="shared" si="725"/>
        <v>4801</v>
      </c>
      <c r="AX508" s="18">
        <f t="shared" si="725"/>
        <v>1099</v>
      </c>
      <c r="AY508" s="19">
        <f t="shared" si="725"/>
        <v>4698</v>
      </c>
      <c r="AZ508" s="18">
        <f t="shared" si="725"/>
        <v>3081</v>
      </c>
      <c r="BA508" s="19">
        <f t="shared" si="725"/>
        <v>8306</v>
      </c>
      <c r="BB508" s="18">
        <f t="shared" si="725"/>
        <v>4349</v>
      </c>
      <c r="BC508" s="19">
        <f t="shared" si="725"/>
        <v>4922</v>
      </c>
      <c r="BD508" s="18">
        <f t="shared" si="725"/>
        <v>14049</v>
      </c>
      <c r="BE508" s="19">
        <f t="shared" si="725"/>
        <v>7402</v>
      </c>
      <c r="BF508" s="171">
        <f t="shared" si="725"/>
        <v>69852</v>
      </c>
      <c r="BG508" s="172">
        <f t="shared" si="725"/>
        <v>71682</v>
      </c>
      <c r="BI508" s="134" t="s">
        <v>25</v>
      </c>
      <c r="BJ508" s="126">
        <f t="shared" ref="BJ508:CK508" si="726">B508/B529</f>
        <v>0.10803073429967587</v>
      </c>
      <c r="BK508" s="127">
        <f t="shared" si="726"/>
        <v>1.3264789707801721E-2</v>
      </c>
      <c r="BL508" s="128">
        <f t="shared" si="726"/>
        <v>9.7800086271126616E-2</v>
      </c>
      <c r="BM508" s="129">
        <f t="shared" si="726"/>
        <v>3.2761029246090756E-2</v>
      </c>
      <c r="BN508" s="126">
        <f t="shared" si="726"/>
        <v>6.0387192851824277E-2</v>
      </c>
      <c r="BO508" s="127">
        <f t="shared" si="726"/>
        <v>3.6950732356857523E-2</v>
      </c>
      <c r="BP508" s="128">
        <f t="shared" si="726"/>
        <v>4.3139341952853523E-2</v>
      </c>
      <c r="BQ508" s="129">
        <f t="shared" si="726"/>
        <v>2.5067533537841673E-2</v>
      </c>
      <c r="BR508" s="126">
        <f t="shared" si="726"/>
        <v>3.2194848824188133E-2</v>
      </c>
      <c r="BS508" s="127">
        <f t="shared" si="726"/>
        <v>4.6578164339665828E-2</v>
      </c>
      <c r="BT508" s="128">
        <f t="shared" si="726"/>
        <v>2.6061849403540765E-2</v>
      </c>
      <c r="BU508" s="126">
        <f t="shared" si="726"/>
        <v>5.5341535147674079E-2</v>
      </c>
      <c r="BV508" s="130">
        <f t="shared" si="726"/>
        <v>4.092107576023906E-2</v>
      </c>
      <c r="BW508" s="131">
        <f t="shared" si="726"/>
        <v>5.5922764650775475E-2</v>
      </c>
      <c r="BX508" s="126">
        <f t="shared" si="726"/>
        <v>6.0051084180207596E-2</v>
      </c>
      <c r="BY508" s="127">
        <f t="shared" si="726"/>
        <v>4.8116225342100589E-2</v>
      </c>
      <c r="BZ508" s="128">
        <f t="shared" si="726"/>
        <v>5.5213675213675213E-2</v>
      </c>
      <c r="CA508" s="129">
        <f t="shared" si="726"/>
        <v>5.3616689413140961E-2</v>
      </c>
      <c r="CB508" s="126">
        <f t="shared" si="726"/>
        <v>2.3874009429230614E-2</v>
      </c>
      <c r="CC508" s="127">
        <f t="shared" si="726"/>
        <v>8.8414158740059257E-2</v>
      </c>
      <c r="CD508" s="128">
        <f t="shared" si="726"/>
        <v>2.8194879550610348E-2</v>
      </c>
      <c r="CE508" s="129">
        <f t="shared" si="726"/>
        <v>6.4572040842052189E-2</v>
      </c>
      <c r="CF508" s="126">
        <f t="shared" si="726"/>
        <v>4.4226505843009058E-2</v>
      </c>
      <c r="CG508" s="127">
        <f t="shared" si="726"/>
        <v>7.5737586951307265E-2</v>
      </c>
      <c r="CH508" s="128">
        <f t="shared" si="726"/>
        <v>5.7253751940658959E-2</v>
      </c>
      <c r="CI508" s="126">
        <f t="shared" si="726"/>
        <v>3.9159465828750982E-2</v>
      </c>
      <c r="CJ508" s="132">
        <f t="shared" si="726"/>
        <v>6.0662879832349859E-2</v>
      </c>
      <c r="CK508" s="133">
        <f t="shared" si="726"/>
        <v>4.4886961475633792E-2</v>
      </c>
    </row>
    <row r="509" spans="1:89" ht="13.5" thickTop="1" x14ac:dyDescent="0.2">
      <c r="A509" s="143" t="s">
        <v>20</v>
      </c>
      <c r="B509" s="196">
        <v>6356</v>
      </c>
      <c r="C509" s="197">
        <v>1103</v>
      </c>
      <c r="D509" s="198">
        <v>1624</v>
      </c>
      <c r="E509" s="199">
        <v>1330</v>
      </c>
      <c r="F509" s="196">
        <v>1040</v>
      </c>
      <c r="G509" s="200">
        <v>678</v>
      </c>
      <c r="H509" s="198">
        <v>1401</v>
      </c>
      <c r="I509" s="199">
        <v>1635</v>
      </c>
      <c r="J509" s="196">
        <v>437</v>
      </c>
      <c r="K509" s="200">
        <v>1029</v>
      </c>
      <c r="L509" s="198">
        <v>490</v>
      </c>
      <c r="M509" s="196">
        <v>2293</v>
      </c>
      <c r="N509" s="201">
        <v>1801</v>
      </c>
      <c r="O509" s="202">
        <v>2965</v>
      </c>
      <c r="P509" s="196">
        <v>1667</v>
      </c>
      <c r="Q509" s="200">
        <v>1637</v>
      </c>
      <c r="R509" s="198">
        <v>2033</v>
      </c>
      <c r="S509" s="199">
        <v>1709</v>
      </c>
      <c r="T509" s="196">
        <v>388</v>
      </c>
      <c r="U509" s="200">
        <v>1778</v>
      </c>
      <c r="V509" s="198">
        <v>1113</v>
      </c>
      <c r="W509" s="199">
        <v>2737</v>
      </c>
      <c r="X509" s="196">
        <v>1586</v>
      </c>
      <c r="Y509" s="200">
        <v>1721</v>
      </c>
      <c r="Z509" s="198">
        <v>5186</v>
      </c>
      <c r="AA509" s="196">
        <v>2283</v>
      </c>
      <c r="AB509" s="169">
        <f t="shared" si="721"/>
        <v>25122</v>
      </c>
      <c r="AC509" s="170">
        <f t="shared" si="722"/>
        <v>22898</v>
      </c>
      <c r="BI509" s="143" t="s">
        <v>20</v>
      </c>
      <c r="BJ509" s="126">
        <f t="shared" ref="BJ509:CK509" si="727">B509/B529</f>
        <v>0.1045755935438227</v>
      </c>
      <c r="BK509" s="127">
        <f t="shared" si="727"/>
        <v>2.9379644674107024E-2</v>
      </c>
      <c r="BL509" s="128">
        <f t="shared" si="727"/>
        <v>6.3683777106780123E-2</v>
      </c>
      <c r="BM509" s="129">
        <f t="shared" si="727"/>
        <v>5.9934207561624084E-2</v>
      </c>
      <c r="BN509" s="126">
        <f t="shared" si="727"/>
        <v>7.7438570364854797E-2</v>
      </c>
      <c r="BO509" s="127">
        <f t="shared" si="727"/>
        <v>7.5233022636484681E-2</v>
      </c>
      <c r="BP509" s="128">
        <f t="shared" si="727"/>
        <v>4.3859374510847447E-2</v>
      </c>
      <c r="BQ509" s="129">
        <f t="shared" si="727"/>
        <v>3.7429604871571813E-2</v>
      </c>
      <c r="BR509" s="126">
        <f t="shared" si="727"/>
        <v>6.1170212765957445E-2</v>
      </c>
      <c r="BS509" s="127">
        <f t="shared" si="727"/>
        <v>0.11776150148775463</v>
      </c>
      <c r="BT509" s="128">
        <f t="shared" si="727"/>
        <v>3.7231213433629666E-2</v>
      </c>
      <c r="BU509" s="126">
        <f t="shared" si="727"/>
        <v>9.4983637794623252E-2</v>
      </c>
      <c r="BV509" s="130">
        <f t="shared" si="727"/>
        <v>6.3315169625593248E-2</v>
      </c>
      <c r="BW509" s="131">
        <f t="shared" si="727"/>
        <v>7.7157281149162066E-2</v>
      </c>
      <c r="BX509" s="126">
        <f t="shared" si="727"/>
        <v>9.0592902559643501E-2</v>
      </c>
      <c r="BY509" s="127">
        <f t="shared" si="727"/>
        <v>7.2729696108050468E-2</v>
      </c>
      <c r="BZ509" s="128">
        <f t="shared" si="727"/>
        <v>8.6880341880341883E-2</v>
      </c>
      <c r="CA509" s="129">
        <f t="shared" si="727"/>
        <v>6.6640670696042112E-2</v>
      </c>
      <c r="CB509" s="126">
        <f t="shared" si="727"/>
        <v>3.8920654027485208E-2</v>
      </c>
      <c r="CC509" s="127">
        <f t="shared" si="727"/>
        <v>0.1386246686418213</v>
      </c>
      <c r="CD509" s="128">
        <f t="shared" si="727"/>
        <v>4.0077778978070647E-2</v>
      </c>
      <c r="CE509" s="129">
        <f t="shared" si="727"/>
        <v>8.6253624101853013E-2</v>
      </c>
      <c r="CF509" s="126">
        <f t="shared" si="727"/>
        <v>5.9594934806297677E-2</v>
      </c>
      <c r="CG509" s="127">
        <f t="shared" si="727"/>
        <v>0.10320220676421205</v>
      </c>
      <c r="CH509" s="128">
        <f t="shared" si="727"/>
        <v>8.9460065551147147E-2</v>
      </c>
      <c r="CI509" s="126">
        <f t="shared" si="727"/>
        <v>4.4835035349567946E-2</v>
      </c>
      <c r="CJ509" s="132">
        <f t="shared" si="727"/>
        <v>7.2917362064511632E-2</v>
      </c>
      <c r="CK509" s="133">
        <f t="shared" si="727"/>
        <v>6.6555827486179012E-2</v>
      </c>
    </row>
    <row r="510" spans="1:89" ht="13.5" thickBot="1" x14ac:dyDescent="0.25">
      <c r="A510" s="134" t="s">
        <v>22</v>
      </c>
      <c r="B510" s="189">
        <v>5780</v>
      </c>
      <c r="C510" s="190">
        <v>1372</v>
      </c>
      <c r="D510" s="191">
        <v>1935</v>
      </c>
      <c r="E510" s="192">
        <v>1544</v>
      </c>
      <c r="F510" s="189">
        <v>862</v>
      </c>
      <c r="G510" s="193">
        <v>685</v>
      </c>
      <c r="H510" s="191">
        <v>1574</v>
      </c>
      <c r="I510" s="192">
        <v>2358</v>
      </c>
      <c r="J510" s="189">
        <v>397</v>
      </c>
      <c r="K510" s="193">
        <v>1155</v>
      </c>
      <c r="L510" s="191">
        <v>518</v>
      </c>
      <c r="M510" s="189">
        <v>2802</v>
      </c>
      <c r="N510" s="194">
        <v>1601</v>
      </c>
      <c r="O510" s="195">
        <v>3320</v>
      </c>
      <c r="P510" s="189">
        <v>1401</v>
      </c>
      <c r="Q510" s="193">
        <v>1706</v>
      </c>
      <c r="R510" s="191">
        <v>1899</v>
      </c>
      <c r="S510" s="192">
        <v>1626</v>
      </c>
      <c r="T510" s="189">
        <v>377</v>
      </c>
      <c r="U510" s="193">
        <v>1721</v>
      </c>
      <c r="V510" s="191">
        <v>974</v>
      </c>
      <c r="W510" s="192">
        <v>2880</v>
      </c>
      <c r="X510" s="189">
        <v>1443</v>
      </c>
      <c r="Y510" s="193">
        <v>1751</v>
      </c>
      <c r="Z510" s="191">
        <v>4713</v>
      </c>
      <c r="AA510" s="189">
        <v>2564</v>
      </c>
      <c r="AB510" s="169">
        <f t="shared" si="721"/>
        <v>23474</v>
      </c>
      <c r="AC510" s="170">
        <f t="shared" si="722"/>
        <v>25484</v>
      </c>
      <c r="AE510" s="242" t="s">
        <v>27</v>
      </c>
      <c r="BI510" s="134" t="s">
        <v>22</v>
      </c>
      <c r="BJ510" s="126">
        <f t="shared" ref="BJ510:CK510" si="728">B510/B529</f>
        <v>9.5098636042053999E-2</v>
      </c>
      <c r="BK510" s="127">
        <f t="shared" si="728"/>
        <v>3.6544762006232856E-2</v>
      </c>
      <c r="BL510" s="128">
        <f t="shared" si="728"/>
        <v>7.5879377279322383E-2</v>
      </c>
      <c r="BM510" s="129">
        <f t="shared" si="728"/>
        <v>6.9577756748231259E-2</v>
      </c>
      <c r="BN510" s="126">
        <f t="shared" si="728"/>
        <v>6.4184661206254656E-2</v>
      </c>
      <c r="BO510" s="127">
        <f t="shared" si="728"/>
        <v>7.6009764758100312E-2</v>
      </c>
      <c r="BP510" s="128">
        <f t="shared" si="728"/>
        <v>4.927527157749742E-2</v>
      </c>
      <c r="BQ510" s="129">
        <f t="shared" si="728"/>
        <v>5.3981044823954945E-2</v>
      </c>
      <c r="BR510" s="126">
        <f t="shared" si="728"/>
        <v>5.557110862262038E-2</v>
      </c>
      <c r="BS510" s="127">
        <f t="shared" si="728"/>
        <v>0.13218127718013276</v>
      </c>
      <c r="BT510" s="128">
        <f t="shared" si="728"/>
        <v>3.935871134412279E-2</v>
      </c>
      <c r="BU510" s="126">
        <f t="shared" si="728"/>
        <v>0.11606809991301106</v>
      </c>
      <c r="BV510" s="130">
        <f t="shared" si="728"/>
        <v>5.6284056952012655E-2</v>
      </c>
      <c r="BW510" s="131">
        <f t="shared" si="728"/>
        <v>8.6395336733631728E-2</v>
      </c>
      <c r="BX510" s="126">
        <f t="shared" si="728"/>
        <v>7.613716645834466E-2</v>
      </c>
      <c r="BY510" s="127">
        <f t="shared" si="728"/>
        <v>7.5795272791896212E-2</v>
      </c>
      <c r="BZ510" s="128">
        <f t="shared" si="728"/>
        <v>8.115384615384616E-2</v>
      </c>
      <c r="CA510" s="129">
        <f t="shared" si="728"/>
        <v>6.3404172353285243E-2</v>
      </c>
      <c r="CB510" s="126">
        <f t="shared" si="728"/>
        <v>3.7817233423613199E-2</v>
      </c>
      <c r="CC510" s="127">
        <f t="shared" si="728"/>
        <v>0.13418057071573367</v>
      </c>
      <c r="CD510" s="128">
        <f t="shared" si="728"/>
        <v>3.5072557704079799E-2</v>
      </c>
      <c r="CE510" s="129">
        <f t="shared" si="728"/>
        <v>9.0760115971259298E-2</v>
      </c>
      <c r="CF510" s="126">
        <f t="shared" si="728"/>
        <v>5.4221621012287231E-2</v>
      </c>
      <c r="CG510" s="127">
        <f t="shared" si="728"/>
        <v>0.10500119932837611</v>
      </c>
      <c r="CH510" s="128">
        <f t="shared" si="728"/>
        <v>8.1300672761773329E-2</v>
      </c>
      <c r="CI510" s="126">
        <f t="shared" si="728"/>
        <v>5.0353495679497248E-2</v>
      </c>
      <c r="CJ510" s="132">
        <f t="shared" si="728"/>
        <v>6.8133992401176111E-2</v>
      </c>
      <c r="CK510" s="133">
        <f t="shared" si="728"/>
        <v>7.4072351631486857E-2</v>
      </c>
    </row>
    <row r="511" spans="1:89" ht="14.25" thickTop="1" thickBot="1" x14ac:dyDescent="0.25">
      <c r="A511" s="143" t="s">
        <v>24</v>
      </c>
      <c r="B511" s="196">
        <v>5143</v>
      </c>
      <c r="C511" s="197">
        <v>1248</v>
      </c>
      <c r="D511" s="198">
        <v>1695</v>
      </c>
      <c r="E511" s="199">
        <v>1240</v>
      </c>
      <c r="F511" s="196">
        <v>753</v>
      </c>
      <c r="G511" s="200">
        <v>661</v>
      </c>
      <c r="H511" s="198">
        <v>1710</v>
      </c>
      <c r="I511" s="199">
        <v>2099</v>
      </c>
      <c r="J511" s="196">
        <v>373</v>
      </c>
      <c r="K511" s="200">
        <v>1065</v>
      </c>
      <c r="L511" s="198">
        <v>514</v>
      </c>
      <c r="M511" s="196">
        <v>2659</v>
      </c>
      <c r="N511" s="201">
        <v>1549</v>
      </c>
      <c r="O511" s="202">
        <v>3440</v>
      </c>
      <c r="P511" s="196">
        <v>1091</v>
      </c>
      <c r="Q511" s="200">
        <v>1529</v>
      </c>
      <c r="R511" s="198">
        <v>1630</v>
      </c>
      <c r="S511" s="199">
        <v>1466</v>
      </c>
      <c r="T511" s="196">
        <v>334</v>
      </c>
      <c r="U511" s="200">
        <v>1199</v>
      </c>
      <c r="V511" s="198">
        <v>994</v>
      </c>
      <c r="W511" s="199">
        <v>2689</v>
      </c>
      <c r="X511" s="196">
        <v>1320</v>
      </c>
      <c r="Y511" s="200">
        <v>1450</v>
      </c>
      <c r="Z511" s="198">
        <v>4150</v>
      </c>
      <c r="AA511" s="196">
        <v>2555</v>
      </c>
      <c r="AB511" s="169">
        <f t="shared" si="721"/>
        <v>21256</v>
      </c>
      <c r="AC511" s="170">
        <f t="shared" si="722"/>
        <v>23300</v>
      </c>
      <c r="AE511" s="302" t="s">
        <v>2</v>
      </c>
      <c r="AF511" s="304" t="s">
        <v>3</v>
      </c>
      <c r="AG511" s="305"/>
      <c r="AH511" s="304" t="s">
        <v>4</v>
      </c>
      <c r="AI511" s="305"/>
      <c r="AJ511" s="304" t="s">
        <v>5</v>
      </c>
      <c r="AK511" s="305"/>
      <c r="AL511" s="304" t="s">
        <v>6</v>
      </c>
      <c r="AM511" s="305"/>
      <c r="AN511" s="304" t="s">
        <v>7</v>
      </c>
      <c r="AO511" s="305"/>
      <c r="AP511" s="304" t="s">
        <v>8</v>
      </c>
      <c r="AQ511" s="305"/>
      <c r="AR511" s="304" t="s">
        <v>9</v>
      </c>
      <c r="AS511" s="305"/>
      <c r="AT511" s="304" t="s">
        <v>10</v>
      </c>
      <c r="AU511" s="305"/>
      <c r="AV511" s="304" t="s">
        <v>11</v>
      </c>
      <c r="AW511" s="305"/>
      <c r="AX511" s="304" t="s">
        <v>12</v>
      </c>
      <c r="AY511" s="305"/>
      <c r="AZ511" s="304" t="s">
        <v>13</v>
      </c>
      <c r="BA511" s="305"/>
      <c r="BB511" s="304" t="s">
        <v>14</v>
      </c>
      <c r="BC511" s="305"/>
      <c r="BD511" s="307" t="s">
        <v>15</v>
      </c>
      <c r="BE511" s="308"/>
      <c r="BF511" s="309" t="s">
        <v>16</v>
      </c>
      <c r="BG511" s="310"/>
      <c r="BI511" s="143" t="s">
        <v>24</v>
      </c>
      <c r="BJ511" s="126">
        <f t="shared" ref="BJ511:CK511" si="729">B511/B529</f>
        <v>8.4618042415966044E-2</v>
      </c>
      <c r="BK511" s="127">
        <f t="shared" si="729"/>
        <v>3.3241882641238049E-2</v>
      </c>
      <c r="BL511" s="128">
        <f t="shared" si="729"/>
        <v>6.6467981647778521E-2</v>
      </c>
      <c r="BM511" s="129">
        <f t="shared" si="729"/>
        <v>5.587850930557433E-2</v>
      </c>
      <c r="BN511" s="126">
        <f t="shared" si="729"/>
        <v>5.6068503350707372E-2</v>
      </c>
      <c r="BO511" s="127">
        <f t="shared" si="729"/>
        <v>7.3346648912561027E-2</v>
      </c>
      <c r="BP511" s="128">
        <f t="shared" si="729"/>
        <v>5.35328553986789E-2</v>
      </c>
      <c r="BQ511" s="129">
        <f t="shared" si="729"/>
        <v>4.80518291287029E-2</v>
      </c>
      <c r="BR511" s="126">
        <f t="shared" si="729"/>
        <v>5.2211646136618141E-2</v>
      </c>
      <c r="BS511" s="127">
        <f t="shared" si="729"/>
        <v>0.12188143739986267</v>
      </c>
      <c r="BT511" s="128">
        <f t="shared" si="729"/>
        <v>3.9054783071195198E-2</v>
      </c>
      <c r="BU511" s="126">
        <f t="shared" si="729"/>
        <v>0.11014456733358187</v>
      </c>
      <c r="BV511" s="130">
        <f t="shared" si="729"/>
        <v>5.4455967656881703E-2</v>
      </c>
      <c r="BW511" s="131">
        <f t="shared" si="729"/>
        <v>8.9518059748100343E-2</v>
      </c>
      <c r="BX511" s="126">
        <f t="shared" si="729"/>
        <v>5.9290255964349767E-2</v>
      </c>
      <c r="BY511" s="127">
        <f t="shared" si="729"/>
        <v>6.7931402168118007E-2</v>
      </c>
      <c r="BZ511" s="128">
        <f t="shared" si="729"/>
        <v>6.965811965811966E-2</v>
      </c>
      <c r="CA511" s="129">
        <f t="shared" si="729"/>
        <v>5.7165139403392476E-2</v>
      </c>
      <c r="CB511" s="126">
        <f t="shared" si="729"/>
        <v>3.3503861972113552E-2</v>
      </c>
      <c r="CC511" s="127">
        <f t="shared" si="729"/>
        <v>9.3481989708404808E-2</v>
      </c>
      <c r="CD511" s="128">
        <f t="shared" si="729"/>
        <v>3.5792733426956179E-2</v>
      </c>
      <c r="CE511" s="129">
        <f t="shared" si="729"/>
        <v>8.474095550233203E-2</v>
      </c>
      <c r="CF511" s="126">
        <f t="shared" si="729"/>
        <v>4.9599819637019503E-2</v>
      </c>
      <c r="CG511" s="127">
        <f t="shared" si="729"/>
        <v>8.6951307267929961E-2</v>
      </c>
      <c r="CH511" s="128">
        <f t="shared" si="729"/>
        <v>7.1588752803174061E-2</v>
      </c>
      <c r="CI511" s="126">
        <f t="shared" si="729"/>
        <v>5.0176747839748626E-2</v>
      </c>
      <c r="CJ511" s="132">
        <f t="shared" si="729"/>
        <v>6.1696180560594671E-2</v>
      </c>
      <c r="CK511" s="133">
        <f t="shared" si="729"/>
        <v>6.7724289476284866E-2</v>
      </c>
    </row>
    <row r="512" spans="1:89" ht="15" thickTop="1" thickBot="1" x14ac:dyDescent="0.3">
      <c r="A512" s="134" t="s">
        <v>28</v>
      </c>
      <c r="B512" s="189">
        <v>4098</v>
      </c>
      <c r="C512" s="190">
        <v>1368</v>
      </c>
      <c r="D512" s="191">
        <v>1488</v>
      </c>
      <c r="E512" s="192">
        <v>1011</v>
      </c>
      <c r="F512" s="189">
        <v>823</v>
      </c>
      <c r="G512" s="193">
        <v>517</v>
      </c>
      <c r="H512" s="191">
        <v>1914</v>
      </c>
      <c r="I512" s="192">
        <v>1967</v>
      </c>
      <c r="J512" s="189">
        <v>347</v>
      </c>
      <c r="K512" s="193">
        <v>881</v>
      </c>
      <c r="L512" s="191">
        <v>491</v>
      </c>
      <c r="M512" s="189">
        <v>1846</v>
      </c>
      <c r="N512" s="194">
        <v>1417</v>
      </c>
      <c r="O512" s="195">
        <v>2659</v>
      </c>
      <c r="P512" s="189">
        <v>934</v>
      </c>
      <c r="Q512" s="193">
        <v>1376</v>
      </c>
      <c r="R512" s="191">
        <v>1432</v>
      </c>
      <c r="S512" s="192">
        <v>1439</v>
      </c>
      <c r="T512" s="189">
        <v>425</v>
      </c>
      <c r="U512" s="193">
        <v>796</v>
      </c>
      <c r="V512" s="191">
        <v>903</v>
      </c>
      <c r="W512" s="192">
        <v>2262</v>
      </c>
      <c r="X512" s="189">
        <v>1090</v>
      </c>
      <c r="Y512" s="193">
        <v>1146</v>
      </c>
      <c r="Z512" s="191">
        <v>3260</v>
      </c>
      <c r="AA512" s="189">
        <v>2368</v>
      </c>
      <c r="AB512" s="169">
        <f t="shared" si="721"/>
        <v>18622</v>
      </c>
      <c r="AC512" s="170">
        <f t="shared" si="722"/>
        <v>19636</v>
      </c>
      <c r="AE512" s="303"/>
      <c r="AF512" s="113" t="s">
        <v>17</v>
      </c>
      <c r="AG512" s="114" t="s">
        <v>18</v>
      </c>
      <c r="AH512" s="115" t="s">
        <v>17</v>
      </c>
      <c r="AI512" s="116" t="s">
        <v>18</v>
      </c>
      <c r="AJ512" s="113" t="s">
        <v>17</v>
      </c>
      <c r="AK512" s="114" t="s">
        <v>18</v>
      </c>
      <c r="AL512" s="115" t="s">
        <v>17</v>
      </c>
      <c r="AM512" s="116" t="s">
        <v>18</v>
      </c>
      <c r="AN512" s="113" t="s">
        <v>17</v>
      </c>
      <c r="AO512" s="114" t="s">
        <v>18</v>
      </c>
      <c r="AP512" s="115" t="s">
        <v>17</v>
      </c>
      <c r="AQ512" s="113" t="s">
        <v>18</v>
      </c>
      <c r="AR512" s="117" t="s">
        <v>17</v>
      </c>
      <c r="AS512" s="118" t="s">
        <v>18</v>
      </c>
      <c r="AT512" s="113" t="s">
        <v>17</v>
      </c>
      <c r="AU512" s="114" t="s">
        <v>18</v>
      </c>
      <c r="AV512" s="115" t="s">
        <v>17</v>
      </c>
      <c r="AW512" s="116" t="s">
        <v>18</v>
      </c>
      <c r="AX512" s="113" t="s">
        <v>17</v>
      </c>
      <c r="AY512" s="114" t="s">
        <v>18</v>
      </c>
      <c r="AZ512" s="115" t="s">
        <v>17</v>
      </c>
      <c r="BA512" s="116" t="s">
        <v>18</v>
      </c>
      <c r="BB512" s="113" t="s">
        <v>17</v>
      </c>
      <c r="BC512" s="114" t="s">
        <v>18</v>
      </c>
      <c r="BD512" s="26" t="s">
        <v>17</v>
      </c>
      <c r="BE512" s="119" t="s">
        <v>18</v>
      </c>
      <c r="BF512" s="173" t="s">
        <v>17</v>
      </c>
      <c r="BG512" s="174" t="s">
        <v>18</v>
      </c>
      <c r="BI512" s="134" t="s">
        <v>28</v>
      </c>
      <c r="BJ512" s="126">
        <f t="shared" ref="BJ512:CK512" si="730">B512/B529</f>
        <v>6.7424603892791923E-2</v>
      </c>
      <c r="BK512" s="127">
        <f t="shared" si="730"/>
        <v>3.6438217510587859E-2</v>
      </c>
      <c r="BL512" s="128">
        <f t="shared" si="730"/>
        <v>5.8350652915571941E-2</v>
      </c>
      <c r="BM512" s="129">
        <f t="shared" si="730"/>
        <v>4.5559010409625525E-2</v>
      </c>
      <c r="BN512" s="126">
        <f t="shared" si="730"/>
        <v>6.12807148175726E-2</v>
      </c>
      <c r="BO512" s="127">
        <f t="shared" si="730"/>
        <v>5.7367953839325345E-2</v>
      </c>
      <c r="BP512" s="128">
        <f t="shared" si="730"/>
        <v>5.9919231130451119E-2</v>
      </c>
      <c r="BQ512" s="129">
        <f t="shared" si="730"/>
        <v>4.5029989469346644E-2</v>
      </c>
      <c r="BR512" s="126">
        <f t="shared" si="730"/>
        <v>4.857222844344905E-2</v>
      </c>
      <c r="BS512" s="127">
        <f t="shared" si="730"/>
        <v>0.10082398718242161</v>
      </c>
      <c r="BT512" s="128">
        <f t="shared" si="730"/>
        <v>3.7307195501861561E-2</v>
      </c>
      <c r="BU512" s="126">
        <f t="shared" si="730"/>
        <v>7.6467420570813141E-2</v>
      </c>
      <c r="BV512" s="130">
        <f t="shared" si="730"/>
        <v>4.9815433292318509E-2</v>
      </c>
      <c r="BW512" s="131">
        <f t="shared" si="730"/>
        <v>6.9194337462267094E-2</v>
      </c>
      <c r="BX512" s="126">
        <f t="shared" si="730"/>
        <v>5.0758110972229771E-2</v>
      </c>
      <c r="BY512" s="127">
        <f t="shared" si="730"/>
        <v>6.1133819086547005E-2</v>
      </c>
      <c r="BZ512" s="128">
        <f t="shared" si="730"/>
        <v>6.1196581196581196E-2</v>
      </c>
      <c r="CA512" s="129">
        <f t="shared" si="730"/>
        <v>5.6112302593098067E-2</v>
      </c>
      <c r="CB512" s="126">
        <f t="shared" si="730"/>
        <v>4.2632159695054669E-2</v>
      </c>
      <c r="CC512" s="127">
        <f t="shared" si="730"/>
        <v>6.2061437704662402E-2</v>
      </c>
      <c r="CD512" s="128">
        <f t="shared" si="730"/>
        <v>3.2515933887868637E-2</v>
      </c>
      <c r="CE512" s="129">
        <f t="shared" si="730"/>
        <v>7.1284507752426576E-2</v>
      </c>
      <c r="CF512" s="126">
        <f t="shared" si="730"/>
        <v>4.0957426821478224E-2</v>
      </c>
      <c r="CG512" s="127">
        <f t="shared" si="730"/>
        <v>6.8721515951067402E-2</v>
      </c>
      <c r="CH512" s="128">
        <f t="shared" si="730"/>
        <v>5.623598412972227E-2</v>
      </c>
      <c r="CI512" s="126">
        <f t="shared" si="730"/>
        <v>4.6504320502749413E-2</v>
      </c>
      <c r="CJ512" s="132">
        <f t="shared" si="730"/>
        <v>5.4050916183637276E-2</v>
      </c>
      <c r="CK512" s="133">
        <f t="shared" si="730"/>
        <v>5.707442695949913E-2</v>
      </c>
    </row>
    <row r="513" spans="1:89" ht="13.5" thickTop="1" x14ac:dyDescent="0.2">
      <c r="A513" s="143" t="s">
        <v>29</v>
      </c>
      <c r="B513" s="203">
        <v>3697</v>
      </c>
      <c r="C513" s="197">
        <v>1142</v>
      </c>
      <c r="D513" s="198">
        <v>1584</v>
      </c>
      <c r="E513" s="199">
        <v>897</v>
      </c>
      <c r="F513" s="196">
        <v>866</v>
      </c>
      <c r="G513" s="200">
        <v>555</v>
      </c>
      <c r="H513" s="198">
        <v>2177</v>
      </c>
      <c r="I513" s="199">
        <v>2144</v>
      </c>
      <c r="J513" s="196">
        <v>360</v>
      </c>
      <c r="K513" s="200">
        <v>645</v>
      </c>
      <c r="L513" s="198">
        <v>581</v>
      </c>
      <c r="M513" s="196">
        <v>1627</v>
      </c>
      <c r="N513" s="201">
        <v>1470</v>
      </c>
      <c r="O513" s="204">
        <v>2499</v>
      </c>
      <c r="P513" s="196">
        <v>910</v>
      </c>
      <c r="Q513" s="200">
        <v>1147</v>
      </c>
      <c r="R513" s="198">
        <v>1418</v>
      </c>
      <c r="S513" s="199">
        <v>1404</v>
      </c>
      <c r="T513" s="196">
        <v>419</v>
      </c>
      <c r="U513" s="200">
        <v>753</v>
      </c>
      <c r="V513" s="198">
        <v>937</v>
      </c>
      <c r="W513" s="205">
        <v>2265</v>
      </c>
      <c r="X513" s="196">
        <v>966</v>
      </c>
      <c r="Y513" s="200">
        <v>828</v>
      </c>
      <c r="Z513" s="198">
        <v>3153</v>
      </c>
      <c r="AA513" s="196">
        <v>2807</v>
      </c>
      <c r="AB513" s="169">
        <f t="shared" si="721"/>
        <v>18538</v>
      </c>
      <c r="AC513" s="170">
        <f t="shared" si="722"/>
        <v>18713</v>
      </c>
      <c r="AE513" s="249" t="str">
        <f>$AE$17</f>
        <v>17:00 - 17:59</v>
      </c>
      <c r="AF513" s="123">
        <f t="shared" ref="AF513:AO515" si="731">SUMIF($A$9:$A$32,$AE513,B$505:B$528)</f>
        <v>2483</v>
      </c>
      <c r="AG513" s="186">
        <f t="shared" si="731"/>
        <v>3779</v>
      </c>
      <c r="AH513" s="124">
        <f t="shared" si="731"/>
        <v>1924</v>
      </c>
      <c r="AI513" s="177">
        <f t="shared" si="731"/>
        <v>1808</v>
      </c>
      <c r="AJ513" s="123">
        <f t="shared" si="731"/>
        <v>1185</v>
      </c>
      <c r="AK513" s="125">
        <f t="shared" si="731"/>
        <v>555</v>
      </c>
      <c r="AL513" s="124">
        <f t="shared" si="731"/>
        <v>2431</v>
      </c>
      <c r="AM513" s="177">
        <f t="shared" si="731"/>
        <v>3731</v>
      </c>
      <c r="AN513" s="123">
        <f t="shared" si="731"/>
        <v>842</v>
      </c>
      <c r="AO513" s="125">
        <f t="shared" si="731"/>
        <v>331</v>
      </c>
      <c r="AP513" s="124">
        <f t="shared" ref="AP513:AY515" si="732">SUMIF($A$9:$A$32,$AE513,L$505:L$528)</f>
        <v>1643</v>
      </c>
      <c r="AQ513" s="123">
        <f t="shared" si="732"/>
        <v>1188</v>
      </c>
      <c r="AR513" s="176">
        <f t="shared" si="732"/>
        <v>2521</v>
      </c>
      <c r="AS513" s="178">
        <f t="shared" si="732"/>
        <v>2074</v>
      </c>
      <c r="AT513" s="123">
        <f t="shared" si="732"/>
        <v>1457</v>
      </c>
      <c r="AU513" s="125">
        <f t="shared" si="732"/>
        <v>1521</v>
      </c>
      <c r="AV513" s="124">
        <f t="shared" si="732"/>
        <v>1524</v>
      </c>
      <c r="AW513" s="177">
        <f t="shared" si="732"/>
        <v>1859</v>
      </c>
      <c r="AX513" s="123">
        <f t="shared" si="732"/>
        <v>1115</v>
      </c>
      <c r="AY513" s="125">
        <f t="shared" si="732"/>
        <v>424</v>
      </c>
      <c r="AZ513" s="124">
        <f t="shared" ref="AZ513:BE515" si="733">SUMIF($A$9:$A$32,$AE513,V$505:V$528)</f>
        <v>2799</v>
      </c>
      <c r="BA513" s="177">
        <f t="shared" si="733"/>
        <v>1508</v>
      </c>
      <c r="BB513" s="123">
        <f t="shared" si="733"/>
        <v>3191</v>
      </c>
      <c r="BC513" s="125">
        <f t="shared" si="733"/>
        <v>738</v>
      </c>
      <c r="BD513" s="183">
        <f t="shared" si="733"/>
        <v>4243</v>
      </c>
      <c r="BE513" s="184">
        <f t="shared" si="733"/>
        <v>4328</v>
      </c>
      <c r="BF513" s="167">
        <f>AF513+AH513+AJ513+AL513+AN513+AP513+AR513+AT513+AV513+AX513+AZ513+BB513+BD513</f>
        <v>27358</v>
      </c>
      <c r="BG513" s="168">
        <f>AG513+AI513+AK513+AM513+AO513+AQ513+AS513+AU513+AW513+AY513+BA513+BC513+BE513</f>
        <v>23844</v>
      </c>
      <c r="BI513" s="143" t="s">
        <v>29</v>
      </c>
      <c r="BJ513" s="126">
        <f t="shared" ref="BJ513:CK513" si="734">B513/B529</f>
        <v>6.0826930354234192E-2</v>
      </c>
      <c r="BK513" s="127">
        <f t="shared" si="734"/>
        <v>3.0418453506645713E-2</v>
      </c>
      <c r="BL513" s="128">
        <f t="shared" si="734"/>
        <v>6.211521116818948E-2</v>
      </c>
      <c r="BM513" s="129">
        <f t="shared" si="734"/>
        <v>4.0421792618629174E-2</v>
      </c>
      <c r="BN513" s="126">
        <f t="shared" si="734"/>
        <v>6.4482501861504102E-2</v>
      </c>
      <c r="BO513" s="127">
        <f t="shared" si="734"/>
        <v>6.1584553928095871E-2</v>
      </c>
      <c r="BP513" s="128">
        <f t="shared" si="734"/>
        <v>6.8152646902294708E-2</v>
      </c>
      <c r="BQ513" s="129">
        <f t="shared" si="734"/>
        <v>4.908200173984708E-2</v>
      </c>
      <c r="BR513" s="126">
        <f t="shared" si="734"/>
        <v>5.0391937290033592E-2</v>
      </c>
      <c r="BS513" s="127">
        <f t="shared" si="734"/>
        <v>7.3815518425268942E-2</v>
      </c>
      <c r="BT513" s="128">
        <f t="shared" si="734"/>
        <v>4.4145581642732315E-2</v>
      </c>
      <c r="BU513" s="126">
        <f t="shared" si="734"/>
        <v>6.7395716830288721E-2</v>
      </c>
      <c r="BV513" s="130">
        <f t="shared" si="734"/>
        <v>5.1678678150817364E-2</v>
      </c>
      <c r="BW513" s="131">
        <f t="shared" si="734"/>
        <v>6.5030706776308941E-2</v>
      </c>
      <c r="BX513" s="126">
        <f t="shared" si="734"/>
        <v>4.9453834030759196E-2</v>
      </c>
      <c r="BY513" s="127">
        <f t="shared" si="734"/>
        <v>5.0959658787986493E-2</v>
      </c>
      <c r="BZ513" s="128">
        <f t="shared" si="734"/>
        <v>6.0598290598290597E-2</v>
      </c>
      <c r="CA513" s="129">
        <f t="shared" si="734"/>
        <v>5.4747514135309025E-2</v>
      </c>
      <c r="CB513" s="126">
        <f t="shared" si="734"/>
        <v>4.2030293911124485E-2</v>
      </c>
      <c r="CC513" s="127">
        <f t="shared" si="734"/>
        <v>5.8708872602526121E-2</v>
      </c>
      <c r="CD513" s="128">
        <f t="shared" si="734"/>
        <v>3.3740232616758487E-2</v>
      </c>
      <c r="CE513" s="129">
        <f t="shared" si="734"/>
        <v>7.1379049539896627E-2</v>
      </c>
      <c r="CF513" s="126">
        <f t="shared" si="734"/>
        <v>3.6298049825273362E-2</v>
      </c>
      <c r="CG513" s="127">
        <f t="shared" si="734"/>
        <v>4.9652194770928283E-2</v>
      </c>
      <c r="CH513" s="128">
        <f t="shared" si="734"/>
        <v>5.4390201828531999E-2</v>
      </c>
      <c r="CI513" s="126">
        <f t="shared" si="734"/>
        <v>5.5125687352710132E-2</v>
      </c>
      <c r="CJ513" s="132">
        <f t="shared" si="734"/>
        <v>5.380710365225367E-2</v>
      </c>
      <c r="CK513" s="133">
        <f t="shared" si="734"/>
        <v>5.4391614977241154E-2</v>
      </c>
    </row>
    <row r="514" spans="1:89" x14ac:dyDescent="0.2">
      <c r="A514" s="134" t="s">
        <v>31</v>
      </c>
      <c r="B514" s="206">
        <v>3738</v>
      </c>
      <c r="C514" s="190">
        <v>1691</v>
      </c>
      <c r="D514" s="191">
        <v>1542</v>
      </c>
      <c r="E514" s="192">
        <v>925</v>
      </c>
      <c r="F514" s="189">
        <v>885</v>
      </c>
      <c r="G514" s="193">
        <v>549</v>
      </c>
      <c r="H514" s="191">
        <v>2217</v>
      </c>
      <c r="I514" s="192">
        <v>2290</v>
      </c>
      <c r="J514" s="189">
        <v>449</v>
      </c>
      <c r="K514" s="190">
        <v>594</v>
      </c>
      <c r="L514" s="191">
        <v>628</v>
      </c>
      <c r="M514" s="189">
        <v>1561</v>
      </c>
      <c r="N514" s="194">
        <v>1510</v>
      </c>
      <c r="O514" s="207">
        <v>2448</v>
      </c>
      <c r="P514" s="189">
        <v>918</v>
      </c>
      <c r="Q514" s="190">
        <v>1129</v>
      </c>
      <c r="R514" s="191">
        <v>1350</v>
      </c>
      <c r="S514" s="192">
        <v>1400</v>
      </c>
      <c r="T514" s="198">
        <v>440</v>
      </c>
      <c r="U514" s="189">
        <v>657</v>
      </c>
      <c r="V514" s="191">
        <v>1085</v>
      </c>
      <c r="W514" s="208">
        <v>2126</v>
      </c>
      <c r="X514" s="189">
        <v>1124</v>
      </c>
      <c r="Y514" s="193">
        <v>853</v>
      </c>
      <c r="Z514" s="191">
        <v>3047</v>
      </c>
      <c r="AA514" s="189">
        <v>2888</v>
      </c>
      <c r="AB514" s="169">
        <f t="shared" si="721"/>
        <v>18933</v>
      </c>
      <c r="AC514" s="170">
        <f t="shared" si="722"/>
        <v>19111</v>
      </c>
      <c r="AE514" s="250" t="str">
        <f>$AE$18</f>
        <v>18:00 - 18:59</v>
      </c>
      <c r="AF514" s="123">
        <f t="shared" si="731"/>
        <v>2501</v>
      </c>
      <c r="AG514" s="190">
        <f t="shared" si="731"/>
        <v>5577</v>
      </c>
      <c r="AH514" s="191">
        <f t="shared" si="731"/>
        <v>1842</v>
      </c>
      <c r="AI514" s="192">
        <f t="shared" si="731"/>
        <v>2040</v>
      </c>
      <c r="AJ514" s="189">
        <f t="shared" si="731"/>
        <v>964</v>
      </c>
      <c r="AK514" s="193">
        <f t="shared" si="731"/>
        <v>604</v>
      </c>
      <c r="AL514" s="191">
        <f t="shared" si="731"/>
        <v>2479</v>
      </c>
      <c r="AM514" s="192">
        <f t="shared" si="731"/>
        <v>4262</v>
      </c>
      <c r="AN514" s="189">
        <f t="shared" si="731"/>
        <v>703</v>
      </c>
      <c r="AO514" s="193">
        <f t="shared" si="731"/>
        <v>262</v>
      </c>
      <c r="AP514" s="191">
        <f t="shared" si="732"/>
        <v>1716</v>
      </c>
      <c r="AQ514" s="189">
        <f t="shared" si="732"/>
        <v>950</v>
      </c>
      <c r="AR514" s="194">
        <f t="shared" si="732"/>
        <v>2591</v>
      </c>
      <c r="AS514" s="195">
        <f t="shared" si="732"/>
        <v>2213</v>
      </c>
      <c r="AT514" s="189">
        <f t="shared" si="732"/>
        <v>1447</v>
      </c>
      <c r="AU514" s="193">
        <f t="shared" si="732"/>
        <v>1517</v>
      </c>
      <c r="AV514" s="191">
        <f t="shared" si="732"/>
        <v>1480</v>
      </c>
      <c r="AW514" s="192">
        <f t="shared" si="732"/>
        <v>1980</v>
      </c>
      <c r="AX514" s="189">
        <f t="shared" si="732"/>
        <v>1033</v>
      </c>
      <c r="AY514" s="193">
        <f t="shared" si="732"/>
        <v>451</v>
      </c>
      <c r="AZ514" s="191">
        <f t="shared" si="733"/>
        <v>2604</v>
      </c>
      <c r="BA514" s="192">
        <f t="shared" si="733"/>
        <v>1527</v>
      </c>
      <c r="BB514" s="189">
        <f t="shared" si="733"/>
        <v>2870</v>
      </c>
      <c r="BC514" s="193">
        <f t="shared" si="733"/>
        <v>829</v>
      </c>
      <c r="BD514" s="191">
        <f t="shared" si="733"/>
        <v>3540</v>
      </c>
      <c r="BE514" s="189">
        <f t="shared" si="733"/>
        <v>5384</v>
      </c>
      <c r="BF514" s="169">
        <f>SUM(AF514,AH514,AJ514,AL514,AN514,AP514,AR514,AT514,AV514,AX514,AZ514,BB514,BD514)</f>
        <v>25770</v>
      </c>
      <c r="BG514" s="170">
        <f>SUM(AG514,AI514,AK514,AM514,AO514,AQ514,AS514,AU514,AW514,AY514,BA514,BC514,BE514)</f>
        <v>27596</v>
      </c>
      <c r="BI514" s="134" t="s">
        <v>31</v>
      </c>
      <c r="BJ514" s="126">
        <f t="shared" ref="BJ514:CK514" si="735">B514/B529</f>
        <v>6.1501505454186478E-2</v>
      </c>
      <c r="BK514" s="127">
        <f t="shared" si="735"/>
        <v>4.5041685533921107E-2</v>
      </c>
      <c r="BL514" s="128">
        <f t="shared" si="735"/>
        <v>6.0468216932669308E-2</v>
      </c>
      <c r="BM514" s="129">
        <f t="shared" si="735"/>
        <v>4.1683565409400207E-2</v>
      </c>
      <c r="BN514" s="126">
        <f t="shared" si="735"/>
        <v>6.5897244973938937E-2</v>
      </c>
      <c r="BO514" s="127">
        <f t="shared" si="735"/>
        <v>6.0918774966711053E-2</v>
      </c>
      <c r="BP514" s="128">
        <f t="shared" si="735"/>
        <v>6.940487743793633E-2</v>
      </c>
      <c r="BQ514" s="129">
        <f t="shared" si="735"/>
        <v>5.2424339544892631E-2</v>
      </c>
      <c r="BR514" s="126">
        <f t="shared" si="735"/>
        <v>6.2849944008958561E-2</v>
      </c>
      <c r="BS514" s="127">
        <f t="shared" si="735"/>
        <v>6.7978942549782553E-2</v>
      </c>
      <c r="BT514" s="128">
        <f t="shared" si="735"/>
        <v>4.7716738849631485E-2</v>
      </c>
      <c r="BU514" s="126">
        <f t="shared" si="735"/>
        <v>6.4661778716706017E-2</v>
      </c>
      <c r="BV514" s="130">
        <f t="shared" si="735"/>
        <v>5.3084900685533488E-2</v>
      </c>
      <c r="BW514" s="131">
        <f t="shared" si="735"/>
        <v>6.3703549495159772E-2</v>
      </c>
      <c r="BX514" s="126">
        <f t="shared" si="735"/>
        <v>4.9888593011249385E-2</v>
      </c>
      <c r="BY514" s="127">
        <f t="shared" si="735"/>
        <v>5.0159943131331083E-2</v>
      </c>
      <c r="BZ514" s="128">
        <f t="shared" si="735"/>
        <v>5.7692307692307696E-2</v>
      </c>
      <c r="CA514" s="129">
        <f t="shared" si="735"/>
        <v>5.4591538311561709E-2</v>
      </c>
      <c r="CB514" s="126">
        <f t="shared" si="735"/>
        <v>4.4136824154880128E-2</v>
      </c>
      <c r="CC514" s="127">
        <f t="shared" si="735"/>
        <v>5.1224076095431156E-2</v>
      </c>
      <c r="CD514" s="128">
        <f t="shared" si="735"/>
        <v>3.9069532966043714E-2</v>
      </c>
      <c r="CE514" s="129">
        <f t="shared" si="735"/>
        <v>6.6998613387117101E-2</v>
      </c>
      <c r="CF514" s="126">
        <f t="shared" si="735"/>
        <v>4.2234997933340845E-2</v>
      </c>
      <c r="CG514" s="127">
        <f t="shared" si="735"/>
        <v>5.1151355241065004E-2</v>
      </c>
      <c r="CH514" s="128">
        <f t="shared" si="735"/>
        <v>5.2561669829222009E-2</v>
      </c>
      <c r="CI514" s="126">
        <f t="shared" si="735"/>
        <v>5.6716417910447764E-2</v>
      </c>
      <c r="CJ514" s="132">
        <f t="shared" si="735"/>
        <v>5.4953603055783729E-2</v>
      </c>
      <c r="CK514" s="133">
        <f t="shared" si="735"/>
        <v>5.5548450479883271E-2</v>
      </c>
    </row>
    <row r="515" spans="1:89" ht="13.5" thickBot="1" x14ac:dyDescent="0.25">
      <c r="A515" s="143" t="s">
        <v>33</v>
      </c>
      <c r="B515" s="203">
        <v>3353</v>
      </c>
      <c r="C515" s="197">
        <v>1329</v>
      </c>
      <c r="D515" s="198">
        <v>1280</v>
      </c>
      <c r="E515" s="199">
        <v>959</v>
      </c>
      <c r="F515" s="196">
        <v>786</v>
      </c>
      <c r="G515" s="200">
        <v>561</v>
      </c>
      <c r="H515" s="198">
        <v>2222</v>
      </c>
      <c r="I515" s="199">
        <v>2227</v>
      </c>
      <c r="J515" s="196">
        <v>439</v>
      </c>
      <c r="K515" s="197">
        <v>453</v>
      </c>
      <c r="L515" s="198">
        <v>696</v>
      </c>
      <c r="M515" s="196">
        <v>1635</v>
      </c>
      <c r="N515" s="201">
        <v>1653</v>
      </c>
      <c r="O515" s="204">
        <v>2076</v>
      </c>
      <c r="P515" s="196">
        <v>999</v>
      </c>
      <c r="Q515" s="197">
        <v>1137</v>
      </c>
      <c r="R515" s="198">
        <v>1293</v>
      </c>
      <c r="S515" s="199">
        <v>1351</v>
      </c>
      <c r="T515" s="196">
        <v>506</v>
      </c>
      <c r="U515" s="200">
        <v>729</v>
      </c>
      <c r="V515" s="198">
        <v>1239</v>
      </c>
      <c r="W515" s="205">
        <v>2054</v>
      </c>
      <c r="X515" s="196">
        <v>1093</v>
      </c>
      <c r="Y515" s="200">
        <v>891</v>
      </c>
      <c r="Z515" s="198">
        <v>3113</v>
      </c>
      <c r="AA515" s="196">
        <v>2692</v>
      </c>
      <c r="AB515" s="169">
        <f t="shared" si="721"/>
        <v>18672</v>
      </c>
      <c r="AC515" s="170">
        <f t="shared" si="722"/>
        <v>18094</v>
      </c>
      <c r="AE515" s="249" t="str">
        <f>$AE$19</f>
        <v>19:00 - 19:59</v>
      </c>
      <c r="AF515" s="123">
        <f t="shared" si="731"/>
        <v>2801</v>
      </c>
      <c r="AG515" s="197">
        <f t="shared" si="731"/>
        <v>4515</v>
      </c>
      <c r="AH515" s="198">
        <f t="shared" si="731"/>
        <v>1302</v>
      </c>
      <c r="AI515" s="199">
        <f t="shared" si="731"/>
        <v>1950</v>
      </c>
      <c r="AJ515" s="196">
        <f t="shared" si="731"/>
        <v>747</v>
      </c>
      <c r="AK515" s="200">
        <f t="shared" si="731"/>
        <v>585</v>
      </c>
      <c r="AL515" s="198">
        <f t="shared" si="731"/>
        <v>2133</v>
      </c>
      <c r="AM515" s="199">
        <f t="shared" si="731"/>
        <v>4115</v>
      </c>
      <c r="AN515" s="196">
        <f t="shared" si="731"/>
        <v>459</v>
      </c>
      <c r="AO515" s="200">
        <f t="shared" si="731"/>
        <v>297</v>
      </c>
      <c r="AP515" s="198">
        <f t="shared" si="732"/>
        <v>1228</v>
      </c>
      <c r="AQ515" s="196">
        <f t="shared" si="732"/>
        <v>1023</v>
      </c>
      <c r="AR515" s="201">
        <f t="shared" si="732"/>
        <v>2215</v>
      </c>
      <c r="AS515" s="202">
        <f t="shared" si="732"/>
        <v>2361</v>
      </c>
      <c r="AT515" s="196">
        <f t="shared" si="732"/>
        <v>1139</v>
      </c>
      <c r="AU515" s="200">
        <f t="shared" si="732"/>
        <v>1874</v>
      </c>
      <c r="AV515" s="198">
        <f t="shared" si="732"/>
        <v>1400</v>
      </c>
      <c r="AW515" s="199">
        <f t="shared" si="732"/>
        <v>2004</v>
      </c>
      <c r="AX515" s="196">
        <f t="shared" si="732"/>
        <v>1044</v>
      </c>
      <c r="AY515" s="200">
        <f t="shared" si="732"/>
        <v>420</v>
      </c>
      <c r="AZ515" s="198">
        <f t="shared" si="733"/>
        <v>2937</v>
      </c>
      <c r="BA515" s="199">
        <f t="shared" si="733"/>
        <v>1494</v>
      </c>
      <c r="BB515" s="196">
        <f t="shared" si="733"/>
        <v>2320</v>
      </c>
      <c r="BC515" s="200">
        <f t="shared" si="733"/>
        <v>838</v>
      </c>
      <c r="BD515" s="198">
        <f t="shared" si="733"/>
        <v>3567</v>
      </c>
      <c r="BE515" s="196">
        <f t="shared" si="733"/>
        <v>4244</v>
      </c>
      <c r="BF515" s="169">
        <f>SUM(AF515,AH515,AJ515,AL515,AN515,AP515,AR515,AT515,AV515,AX515,AZ515,BB515,BD515)</f>
        <v>23292</v>
      </c>
      <c r="BG515" s="170">
        <f>SUM(AG515,AI515,AK515,AM515,AO515,AQ515,AS515,AU515,AW515,AY515,BA515,BC515,BE515)</f>
        <v>25720</v>
      </c>
      <c r="BI515" s="143" t="s">
        <v>33</v>
      </c>
      <c r="BJ515" s="126">
        <f t="shared" ref="BJ515:CK515" si="736">B515/B529</f>
        <v>5.5167080735122331E-2</v>
      </c>
      <c r="BK515" s="127">
        <f t="shared" si="736"/>
        <v>3.5399408678049173E-2</v>
      </c>
      <c r="BL515" s="128">
        <f t="shared" si="736"/>
        <v>5.0194110034900589E-2</v>
      </c>
      <c r="BM515" s="129">
        <f t="shared" si="736"/>
        <v>4.3215718083907888E-2</v>
      </c>
      <c r="BN515" s="126">
        <f t="shared" si="736"/>
        <v>5.8525688756515266E-2</v>
      </c>
      <c r="BO515" s="127">
        <f t="shared" si="736"/>
        <v>6.2250332889480689E-2</v>
      </c>
      <c r="BP515" s="128">
        <f t="shared" si="736"/>
        <v>6.9561406254891531E-2</v>
      </c>
      <c r="BQ515" s="129">
        <f t="shared" si="736"/>
        <v>5.0982097889290784E-2</v>
      </c>
      <c r="BR515" s="126">
        <f t="shared" si="736"/>
        <v>6.1450167973124303E-2</v>
      </c>
      <c r="BS515" s="127">
        <f t="shared" si="736"/>
        <v>5.1842526894026096E-2</v>
      </c>
      <c r="BT515" s="128">
        <f t="shared" si="736"/>
        <v>5.2883519489400503E-2</v>
      </c>
      <c r="BU515" s="126">
        <f t="shared" si="736"/>
        <v>6.7727103268298741E-2</v>
      </c>
      <c r="BV515" s="130">
        <f t="shared" si="736"/>
        <v>5.8112146247143608E-2</v>
      </c>
      <c r="BW515" s="131">
        <f t="shared" si="736"/>
        <v>5.4023108150307066E-2</v>
      </c>
      <c r="BX515" s="126">
        <f t="shared" si="736"/>
        <v>5.4290527688712571E-2</v>
      </c>
      <c r="BY515" s="127">
        <f t="shared" si="736"/>
        <v>5.051537231206682E-2</v>
      </c>
      <c r="BZ515" s="128">
        <f t="shared" si="736"/>
        <v>5.5256410256410253E-2</v>
      </c>
      <c r="CA515" s="129">
        <f t="shared" si="736"/>
        <v>5.2680834470657051E-2</v>
      </c>
      <c r="CB515" s="126">
        <f t="shared" si="736"/>
        <v>5.0757347778112145E-2</v>
      </c>
      <c r="CC515" s="127">
        <f t="shared" si="736"/>
        <v>5.683767347575238E-2</v>
      </c>
      <c r="CD515" s="128">
        <f t="shared" si="736"/>
        <v>4.4614886032191853E-2</v>
      </c>
      <c r="CE515" s="129">
        <f t="shared" si="736"/>
        <v>6.4729610487835626E-2</v>
      </c>
      <c r="CF515" s="126">
        <f t="shared" si="736"/>
        <v>4.107015368428963E-2</v>
      </c>
      <c r="CG515" s="127">
        <f t="shared" si="736"/>
        <v>5.343007915567282E-2</v>
      </c>
      <c r="CH515" s="128">
        <f t="shared" si="736"/>
        <v>5.3700189753320686E-2</v>
      </c>
      <c r="CI515" s="126">
        <f t="shared" si="736"/>
        <v>5.2867242733699922E-2</v>
      </c>
      <c r="CJ515" s="132">
        <f t="shared" si="736"/>
        <v>5.4196042690413233E-2</v>
      </c>
      <c r="CK515" s="133">
        <f t="shared" si="736"/>
        <v>5.2592416042227405E-2</v>
      </c>
    </row>
    <row r="516" spans="1:89" ht="14.25" thickTop="1" thickBot="1" x14ac:dyDescent="0.25">
      <c r="A516" s="134" t="s">
        <v>35</v>
      </c>
      <c r="B516" s="206">
        <v>2677</v>
      </c>
      <c r="C516" s="190">
        <v>1825</v>
      </c>
      <c r="D516" s="191">
        <v>1299</v>
      </c>
      <c r="E516" s="192">
        <v>1110</v>
      </c>
      <c r="F516" s="189">
        <v>727</v>
      </c>
      <c r="G516" s="193">
        <v>519</v>
      </c>
      <c r="H516" s="191">
        <v>2157</v>
      </c>
      <c r="I516" s="192">
        <v>2574</v>
      </c>
      <c r="J516" s="189">
        <v>454</v>
      </c>
      <c r="K516" s="190">
        <v>437</v>
      </c>
      <c r="L516" s="191">
        <v>774</v>
      </c>
      <c r="M516" s="189">
        <v>1298</v>
      </c>
      <c r="N516" s="194">
        <v>1661</v>
      </c>
      <c r="O516" s="207">
        <v>2061</v>
      </c>
      <c r="P516" s="189">
        <v>996</v>
      </c>
      <c r="Q516" s="190">
        <v>1163</v>
      </c>
      <c r="R516" s="191">
        <v>1324</v>
      </c>
      <c r="S516" s="192">
        <v>1577</v>
      </c>
      <c r="T516" s="189">
        <v>593</v>
      </c>
      <c r="U516" s="193">
        <v>668</v>
      </c>
      <c r="V516" s="191">
        <v>1537</v>
      </c>
      <c r="W516" s="208">
        <v>1921</v>
      </c>
      <c r="X516" s="189">
        <v>1305</v>
      </c>
      <c r="Y516" s="193">
        <v>740</v>
      </c>
      <c r="Z516" s="191">
        <v>3423</v>
      </c>
      <c r="AA516" s="189">
        <v>3221</v>
      </c>
      <c r="AB516" s="169">
        <f t="shared" si="721"/>
        <v>18927</v>
      </c>
      <c r="AC516" s="170">
        <f t="shared" si="722"/>
        <v>19114</v>
      </c>
      <c r="AE516" s="299" t="s">
        <v>26</v>
      </c>
      <c r="AF516" s="18">
        <f t="shared" ref="AF516:BG516" si="737">SUM(AF513:AF515)</f>
        <v>7785</v>
      </c>
      <c r="AG516" s="19">
        <f t="shared" si="737"/>
        <v>13871</v>
      </c>
      <c r="AH516" s="18">
        <f t="shared" si="737"/>
        <v>5068</v>
      </c>
      <c r="AI516" s="19">
        <f t="shared" si="737"/>
        <v>5798</v>
      </c>
      <c r="AJ516" s="18">
        <f t="shared" si="737"/>
        <v>2896</v>
      </c>
      <c r="AK516" s="19">
        <f t="shared" si="737"/>
        <v>1744</v>
      </c>
      <c r="AL516" s="18">
        <f t="shared" si="737"/>
        <v>7043</v>
      </c>
      <c r="AM516" s="19">
        <f t="shared" si="737"/>
        <v>12108</v>
      </c>
      <c r="AN516" s="18">
        <f t="shared" si="737"/>
        <v>2004</v>
      </c>
      <c r="AO516" s="19">
        <f t="shared" si="737"/>
        <v>890</v>
      </c>
      <c r="AP516" s="18">
        <f t="shared" si="737"/>
        <v>4587</v>
      </c>
      <c r="AQ516" s="19">
        <f t="shared" si="737"/>
        <v>3161</v>
      </c>
      <c r="AR516" s="18">
        <f t="shared" si="737"/>
        <v>7327</v>
      </c>
      <c r="AS516" s="19">
        <f t="shared" si="737"/>
        <v>6648</v>
      </c>
      <c r="AT516" s="18">
        <f t="shared" si="737"/>
        <v>4043</v>
      </c>
      <c r="AU516" s="19">
        <f t="shared" si="737"/>
        <v>4912</v>
      </c>
      <c r="AV516" s="18">
        <f t="shared" si="737"/>
        <v>4404</v>
      </c>
      <c r="AW516" s="19">
        <f t="shared" si="737"/>
        <v>5843</v>
      </c>
      <c r="AX516" s="18">
        <f t="shared" si="737"/>
        <v>3192</v>
      </c>
      <c r="AY516" s="19">
        <f t="shared" si="737"/>
        <v>1295</v>
      </c>
      <c r="AZ516" s="18">
        <f t="shared" si="737"/>
        <v>8340</v>
      </c>
      <c r="BA516" s="19">
        <f t="shared" si="737"/>
        <v>4529</v>
      </c>
      <c r="BB516" s="18">
        <f t="shared" si="737"/>
        <v>8381</v>
      </c>
      <c r="BC516" s="19">
        <f t="shared" si="737"/>
        <v>2405</v>
      </c>
      <c r="BD516" s="18">
        <f t="shared" si="737"/>
        <v>11350</v>
      </c>
      <c r="BE516" s="19">
        <f t="shared" si="737"/>
        <v>13956</v>
      </c>
      <c r="BF516" s="171">
        <f t="shared" si="737"/>
        <v>76420</v>
      </c>
      <c r="BG516" s="172">
        <f t="shared" si="737"/>
        <v>77160</v>
      </c>
      <c r="BI516" s="134" t="s">
        <v>35</v>
      </c>
      <c r="BJ516" s="126">
        <f t="shared" ref="BJ516:CK516" si="738">B516/B529</f>
        <v>4.404481811151878E-2</v>
      </c>
      <c r="BK516" s="127">
        <f t="shared" si="738"/>
        <v>4.8610926138028393E-2</v>
      </c>
      <c r="BL516" s="128">
        <f t="shared" si="738"/>
        <v>5.0939178855731147E-2</v>
      </c>
      <c r="BM516" s="129">
        <f t="shared" si="738"/>
        <v>5.0020278491280247E-2</v>
      </c>
      <c r="BN516" s="126">
        <f t="shared" si="738"/>
        <v>5.4132539091586003E-2</v>
      </c>
      <c r="BO516" s="127">
        <f t="shared" si="738"/>
        <v>5.7589880159786951E-2</v>
      </c>
      <c r="BP516" s="128">
        <f t="shared" si="738"/>
        <v>6.7526531634473905E-2</v>
      </c>
      <c r="BQ516" s="129">
        <f t="shared" si="738"/>
        <v>5.8925873357447006E-2</v>
      </c>
      <c r="BR516" s="126">
        <f t="shared" si="738"/>
        <v>6.3549832026875697E-2</v>
      </c>
      <c r="BS516" s="127">
        <f t="shared" si="738"/>
        <v>5.0011444266422525E-2</v>
      </c>
      <c r="BT516" s="128">
        <f t="shared" si="738"/>
        <v>5.8810120811488488E-2</v>
      </c>
      <c r="BU516" s="126">
        <f t="shared" si="738"/>
        <v>5.3767449567126466E-2</v>
      </c>
      <c r="BV516" s="130">
        <f t="shared" si="738"/>
        <v>5.8393390754086831E-2</v>
      </c>
      <c r="BW516" s="131">
        <f t="shared" si="738"/>
        <v>5.3632767773498492E-2</v>
      </c>
      <c r="BX516" s="126">
        <f t="shared" si="738"/>
        <v>5.4127493071028751E-2</v>
      </c>
      <c r="BY516" s="127">
        <f t="shared" si="738"/>
        <v>5.1670517149457973E-2</v>
      </c>
      <c r="BZ516" s="128">
        <f t="shared" si="738"/>
        <v>5.6581196581196584E-2</v>
      </c>
      <c r="CA516" s="129">
        <f t="shared" si="738"/>
        <v>6.1493468512380578E-2</v>
      </c>
      <c r="CB516" s="126">
        <f t="shared" si="738"/>
        <v>5.9484401645099806E-2</v>
      </c>
      <c r="CC516" s="127">
        <f t="shared" si="738"/>
        <v>5.2081709028535789E-2</v>
      </c>
      <c r="CD516" s="128">
        <f t="shared" si="738"/>
        <v>5.5345504303049943E-2</v>
      </c>
      <c r="CE516" s="129">
        <f t="shared" si="738"/>
        <v>6.0538257909996215E-2</v>
      </c>
      <c r="CF516" s="126">
        <f t="shared" si="738"/>
        <v>4.9036185322962465E-2</v>
      </c>
      <c r="CG516" s="127">
        <f t="shared" si="738"/>
        <v>4.4375149916047012E-2</v>
      </c>
      <c r="CH516" s="128">
        <f t="shared" si="738"/>
        <v>5.9047783336208387E-2</v>
      </c>
      <c r="CI516" s="126">
        <f t="shared" si="738"/>
        <v>6.3256087981146902E-2</v>
      </c>
      <c r="CJ516" s="132">
        <f t="shared" si="738"/>
        <v>5.4936187874970614E-2</v>
      </c>
      <c r="CK516" s="133">
        <f t="shared" si="738"/>
        <v>5.5557170345481077E-2</v>
      </c>
    </row>
    <row r="517" spans="1:89" ht="13.5" thickTop="1" x14ac:dyDescent="0.2">
      <c r="A517" s="143" t="s">
        <v>36</v>
      </c>
      <c r="B517" s="203">
        <v>2220</v>
      </c>
      <c r="C517" s="197">
        <v>1954</v>
      </c>
      <c r="D517" s="198">
        <v>1254</v>
      </c>
      <c r="E517" s="199">
        <v>1284</v>
      </c>
      <c r="F517" s="196">
        <v>800</v>
      </c>
      <c r="G517" s="200">
        <v>508</v>
      </c>
      <c r="H517" s="198">
        <v>2140</v>
      </c>
      <c r="I517" s="199">
        <v>2953</v>
      </c>
      <c r="J517" s="196">
        <v>501</v>
      </c>
      <c r="K517" s="197">
        <v>341</v>
      </c>
      <c r="L517" s="198">
        <v>1009</v>
      </c>
      <c r="M517" s="196">
        <v>1037</v>
      </c>
      <c r="N517" s="201">
        <v>1882</v>
      </c>
      <c r="O517" s="204">
        <v>1756</v>
      </c>
      <c r="P517" s="196">
        <v>1071</v>
      </c>
      <c r="Q517" s="197">
        <v>1305</v>
      </c>
      <c r="R517" s="198">
        <v>1413</v>
      </c>
      <c r="S517" s="199">
        <v>1553</v>
      </c>
      <c r="T517" s="196">
        <v>793</v>
      </c>
      <c r="U517" s="200">
        <v>555</v>
      </c>
      <c r="V517" s="198">
        <v>2159</v>
      </c>
      <c r="W517" s="205">
        <v>1413</v>
      </c>
      <c r="X517" s="196">
        <v>1596</v>
      </c>
      <c r="Y517" s="200">
        <v>720</v>
      </c>
      <c r="Z517" s="198">
        <v>3431</v>
      </c>
      <c r="AA517" s="196">
        <v>2842</v>
      </c>
      <c r="AB517" s="169">
        <f t="shared" si="721"/>
        <v>20269</v>
      </c>
      <c r="AC517" s="170">
        <f t="shared" si="722"/>
        <v>18221</v>
      </c>
      <c r="BI517" s="143" t="s">
        <v>36</v>
      </c>
      <c r="BJ517" s="126">
        <f t="shared" ref="BJ517:CK517" si="739">B517/B529</f>
        <v>3.652577370473354E-2</v>
      </c>
      <c r="BK517" s="127">
        <f t="shared" si="739"/>
        <v>5.2046986122579443E-2</v>
      </c>
      <c r="BL517" s="128">
        <f t="shared" si="739"/>
        <v>4.9174542174816677E-2</v>
      </c>
      <c r="BM517" s="129">
        <f t="shared" si="739"/>
        <v>5.7861295119643101E-2</v>
      </c>
      <c r="BN517" s="126">
        <f t="shared" si="739"/>
        <v>5.9568131049888312E-2</v>
      </c>
      <c r="BO517" s="127">
        <f t="shared" si="739"/>
        <v>5.6369285397248114E-2</v>
      </c>
      <c r="BP517" s="128">
        <f t="shared" si="739"/>
        <v>6.6994333656826222E-2</v>
      </c>
      <c r="BQ517" s="129">
        <f t="shared" si="739"/>
        <v>6.7602216015750199E-2</v>
      </c>
      <c r="BR517" s="126">
        <f t="shared" si="739"/>
        <v>7.0128779395296756E-2</v>
      </c>
      <c r="BS517" s="127">
        <f t="shared" si="739"/>
        <v>3.9024948500801099E-2</v>
      </c>
      <c r="BT517" s="128">
        <f t="shared" si="739"/>
        <v>7.6665906845984344E-2</v>
      </c>
      <c r="BU517" s="126">
        <f t="shared" si="739"/>
        <v>4.2955967027049416E-2</v>
      </c>
      <c r="BV517" s="130">
        <f t="shared" si="739"/>
        <v>6.6162770258393386E-2</v>
      </c>
      <c r="BW517" s="131">
        <f t="shared" si="739"/>
        <v>4.569584677839076E-2</v>
      </c>
      <c r="BX517" s="126">
        <f t="shared" si="739"/>
        <v>5.820335851312429E-2</v>
      </c>
      <c r="BY517" s="127">
        <f t="shared" si="739"/>
        <v>5.797938510751733E-2</v>
      </c>
      <c r="BZ517" s="128">
        <f t="shared" si="739"/>
        <v>6.0384615384615384E-2</v>
      </c>
      <c r="CA517" s="129">
        <f t="shared" si="739"/>
        <v>6.0557613569896668E-2</v>
      </c>
      <c r="CB517" s="126">
        <f t="shared" si="739"/>
        <v>7.9546594442772595E-2</v>
      </c>
      <c r="CC517" s="127">
        <f t="shared" si="739"/>
        <v>4.3271479806642754E-2</v>
      </c>
      <c r="CD517" s="128">
        <f t="shared" si="739"/>
        <v>7.7742969284505414E-2</v>
      </c>
      <c r="CE517" s="129">
        <f t="shared" si="739"/>
        <v>4.4529181898399092E-2</v>
      </c>
      <c r="CF517" s="126">
        <f t="shared" si="739"/>
        <v>5.9970691015669035E-2</v>
      </c>
      <c r="CG517" s="127">
        <f t="shared" si="739"/>
        <v>4.3175821539937632E-2</v>
      </c>
      <c r="CH517" s="128">
        <f t="shared" si="739"/>
        <v>5.918578575125065E-2</v>
      </c>
      <c r="CI517" s="126">
        <f t="shared" si="739"/>
        <v>5.5813040062843676E-2</v>
      </c>
      <c r="CJ517" s="132">
        <f t="shared" si="739"/>
        <v>5.8831383316837287E-2</v>
      </c>
      <c r="CK517" s="133">
        <f t="shared" si="739"/>
        <v>5.2961557019201147E-2</v>
      </c>
    </row>
    <row r="518" spans="1:89" x14ac:dyDescent="0.2">
      <c r="A518" s="134" t="s">
        <v>37</v>
      </c>
      <c r="B518" s="206">
        <v>2306</v>
      </c>
      <c r="C518" s="190">
        <v>3206</v>
      </c>
      <c r="D518" s="191">
        <v>1526</v>
      </c>
      <c r="E518" s="192">
        <v>1685</v>
      </c>
      <c r="F518" s="189">
        <v>1001</v>
      </c>
      <c r="G518" s="193">
        <v>488</v>
      </c>
      <c r="H518" s="191">
        <v>2255</v>
      </c>
      <c r="I518" s="192">
        <v>3378</v>
      </c>
      <c r="J518" s="189">
        <v>559</v>
      </c>
      <c r="K518" s="190">
        <v>336</v>
      </c>
      <c r="L518" s="191">
        <v>1166</v>
      </c>
      <c r="M518" s="189">
        <v>1036</v>
      </c>
      <c r="N518" s="194">
        <v>2175</v>
      </c>
      <c r="O518" s="207">
        <v>2044</v>
      </c>
      <c r="P518" s="189">
        <v>1212</v>
      </c>
      <c r="Q518" s="190">
        <v>1112</v>
      </c>
      <c r="R518" s="191">
        <v>1417</v>
      </c>
      <c r="S518" s="192">
        <v>1783</v>
      </c>
      <c r="T518" s="189">
        <v>963</v>
      </c>
      <c r="U518" s="193">
        <v>466</v>
      </c>
      <c r="V518" s="191">
        <v>2255</v>
      </c>
      <c r="W518" s="208">
        <v>1393</v>
      </c>
      <c r="X518" s="189">
        <v>2406</v>
      </c>
      <c r="Y518" s="193">
        <v>651</v>
      </c>
      <c r="Z518" s="191">
        <v>3958</v>
      </c>
      <c r="AA518" s="189">
        <v>3700</v>
      </c>
      <c r="AB518" s="169">
        <f t="shared" si="721"/>
        <v>23199</v>
      </c>
      <c r="AC518" s="170">
        <f t="shared" si="722"/>
        <v>21278</v>
      </c>
      <c r="BI518" s="134" t="s">
        <v>37</v>
      </c>
      <c r="BJ518" s="126">
        <f t="shared" ref="BJ518:CK518" si="740">B518/B529</f>
        <v>3.7940736109511507E-2</v>
      </c>
      <c r="BK518" s="127">
        <f t="shared" si="740"/>
        <v>8.5395413259462483E-2</v>
      </c>
      <c r="BL518" s="128">
        <f t="shared" si="740"/>
        <v>5.9840790557233049E-2</v>
      </c>
      <c r="BM518" s="129">
        <f t="shared" si="740"/>
        <v>7.5931684016042542E-2</v>
      </c>
      <c r="BN518" s="126">
        <f t="shared" si="740"/>
        <v>7.4534623976172748E-2</v>
      </c>
      <c r="BO518" s="127">
        <f t="shared" si="740"/>
        <v>5.4150022192632048E-2</v>
      </c>
      <c r="BP518" s="128">
        <f t="shared" si="740"/>
        <v>7.0594496446795857E-2</v>
      </c>
      <c r="BQ518" s="129">
        <f t="shared" si="740"/>
        <v>7.733162400988966E-2</v>
      </c>
      <c r="BR518" s="126">
        <f t="shared" si="740"/>
        <v>7.8247480403135491E-2</v>
      </c>
      <c r="BS518" s="127">
        <f t="shared" si="740"/>
        <v>3.8452735179674985E-2</v>
      </c>
      <c r="BT518" s="128">
        <f t="shared" si="740"/>
        <v>8.8595091558392222E-2</v>
      </c>
      <c r="BU518" s="126">
        <f t="shared" si="740"/>
        <v>4.2914543722298165E-2</v>
      </c>
      <c r="BV518" s="130">
        <f t="shared" si="740"/>
        <v>7.6463350325188958E-2</v>
      </c>
      <c r="BW518" s="131">
        <f t="shared" si="740"/>
        <v>5.3190382013115434E-2</v>
      </c>
      <c r="BX518" s="126">
        <f t="shared" si="740"/>
        <v>6.58659855442639E-2</v>
      </c>
      <c r="BY518" s="127">
        <f t="shared" si="740"/>
        <v>4.9404656122267639E-2</v>
      </c>
      <c r="BZ518" s="128">
        <f t="shared" si="740"/>
        <v>6.0555555555555557E-2</v>
      </c>
      <c r="CA518" s="129">
        <f t="shared" si="740"/>
        <v>6.9526223435367518E-2</v>
      </c>
      <c r="CB518" s="126">
        <f t="shared" si="740"/>
        <v>9.659945832079446E-2</v>
      </c>
      <c r="CC518" s="127">
        <f t="shared" si="740"/>
        <v>3.6332449711523468E-2</v>
      </c>
      <c r="CD518" s="128">
        <f t="shared" si="740"/>
        <v>8.1199812754312053E-2</v>
      </c>
      <c r="CE518" s="129">
        <f t="shared" si="740"/>
        <v>4.3898903315265345E-2</v>
      </c>
      <c r="CF518" s="126">
        <f t="shared" si="740"/>
        <v>9.0406943974749188E-2</v>
      </c>
      <c r="CG518" s="127">
        <f t="shared" si="740"/>
        <v>3.9038138642360276E-2</v>
      </c>
      <c r="CH518" s="128">
        <f t="shared" si="740"/>
        <v>6.8276694842159744E-2</v>
      </c>
      <c r="CI518" s="126">
        <f t="shared" si="740"/>
        <v>7.2663000785545953E-2</v>
      </c>
      <c r="CJ518" s="132">
        <f t="shared" si="740"/>
        <v>6.7335796613908344E-2</v>
      </c>
      <c r="CK518" s="133">
        <f t="shared" si="740"/>
        <v>6.1847100063364358E-2</v>
      </c>
    </row>
    <row r="519" spans="1:89" x14ac:dyDescent="0.2">
      <c r="A519" s="143" t="s">
        <v>30</v>
      </c>
      <c r="B519" s="203">
        <v>2483</v>
      </c>
      <c r="C519" s="197">
        <v>3779</v>
      </c>
      <c r="D519" s="198">
        <v>1924</v>
      </c>
      <c r="E519" s="199">
        <v>1808</v>
      </c>
      <c r="F519" s="196">
        <v>1185</v>
      </c>
      <c r="G519" s="200">
        <v>555</v>
      </c>
      <c r="H519" s="198">
        <v>2431</v>
      </c>
      <c r="I519" s="199">
        <v>3731</v>
      </c>
      <c r="J519" s="196">
        <v>842</v>
      </c>
      <c r="K519" s="197">
        <v>331</v>
      </c>
      <c r="L519" s="198">
        <v>1643</v>
      </c>
      <c r="M519" s="196">
        <v>1188</v>
      </c>
      <c r="N519" s="201">
        <v>2521</v>
      </c>
      <c r="O519" s="204">
        <v>2074</v>
      </c>
      <c r="P519" s="196">
        <v>1457</v>
      </c>
      <c r="Q519" s="197">
        <v>1521</v>
      </c>
      <c r="R519" s="198">
        <v>1524</v>
      </c>
      <c r="S519" s="199">
        <v>1859</v>
      </c>
      <c r="T519" s="196">
        <v>1115</v>
      </c>
      <c r="U519" s="200">
        <v>424</v>
      </c>
      <c r="V519" s="198">
        <v>2799</v>
      </c>
      <c r="W519" s="205">
        <v>1508</v>
      </c>
      <c r="X519" s="196">
        <v>3191</v>
      </c>
      <c r="Y519" s="200">
        <v>738</v>
      </c>
      <c r="Z519" s="198">
        <v>4243</v>
      </c>
      <c r="AA519" s="196">
        <v>4328</v>
      </c>
      <c r="AB519" s="169">
        <f t="shared" si="721"/>
        <v>27358</v>
      </c>
      <c r="AC519" s="170">
        <f t="shared" si="722"/>
        <v>23844</v>
      </c>
      <c r="BI519" s="143" t="s">
        <v>30</v>
      </c>
      <c r="BJ519" s="126">
        <f t="shared" ref="BJ519:CK519" si="741">B519/B529</f>
        <v>4.0852926175159184E-2</v>
      </c>
      <c r="BK519" s="127">
        <f t="shared" si="741"/>
        <v>0.10065791226060784</v>
      </c>
      <c r="BL519" s="128">
        <f t="shared" si="741"/>
        <v>7.5448021646209951E-2</v>
      </c>
      <c r="BM519" s="129">
        <f t="shared" si="741"/>
        <v>8.1474471632643861E-2</v>
      </c>
      <c r="BN519" s="126">
        <f t="shared" si="741"/>
        <v>8.8235294117647065E-2</v>
      </c>
      <c r="BO519" s="127">
        <f t="shared" si="741"/>
        <v>6.1584553928095871E-2</v>
      </c>
      <c r="BP519" s="128">
        <f t="shared" si="741"/>
        <v>7.6104310803618944E-2</v>
      </c>
      <c r="BQ519" s="129">
        <f t="shared" si="741"/>
        <v>8.5412755826198436E-2</v>
      </c>
      <c r="BR519" s="126">
        <f t="shared" si="741"/>
        <v>0.11786114221724524</v>
      </c>
      <c r="BS519" s="127">
        <f t="shared" si="741"/>
        <v>3.7880521858548864E-2</v>
      </c>
      <c r="BT519" s="128">
        <f t="shared" si="741"/>
        <v>0.12483853810500722</v>
      </c>
      <c r="BU519" s="126">
        <f t="shared" si="741"/>
        <v>4.921088604448863E-2</v>
      </c>
      <c r="BV519" s="130">
        <f t="shared" si="741"/>
        <v>8.8627175250483387E-2</v>
      </c>
      <c r="BW519" s="131">
        <f t="shared" si="741"/>
        <v>5.3971062766732594E-2</v>
      </c>
      <c r="BX519" s="126">
        <f t="shared" si="741"/>
        <v>7.9180479321775993E-2</v>
      </c>
      <c r="BY519" s="127">
        <f t="shared" si="741"/>
        <v>6.7575972987382257E-2</v>
      </c>
      <c r="BZ519" s="128">
        <f t="shared" si="741"/>
        <v>6.5128205128205122E-2</v>
      </c>
      <c r="CA519" s="129">
        <f t="shared" si="741"/>
        <v>7.2489764086566585E-2</v>
      </c>
      <c r="CB519" s="126">
        <f t="shared" si="741"/>
        <v>0.11184672484702578</v>
      </c>
      <c r="CC519" s="127">
        <f t="shared" si="741"/>
        <v>3.3057851239669422E-2</v>
      </c>
      <c r="CD519" s="128">
        <f t="shared" si="741"/>
        <v>0.10078859241654964</v>
      </c>
      <c r="CE519" s="129">
        <f t="shared" si="741"/>
        <v>4.752300516828438E-2</v>
      </c>
      <c r="CF519" s="126">
        <f t="shared" si="741"/>
        <v>0.11990380641040094</v>
      </c>
      <c r="CG519" s="127">
        <f t="shared" si="741"/>
        <v>4.4255217078436077E-2</v>
      </c>
      <c r="CH519" s="128">
        <f t="shared" si="741"/>
        <v>7.3193030878040369E-2</v>
      </c>
      <c r="CI519" s="126">
        <f t="shared" si="741"/>
        <v>8.4996072270227804E-2</v>
      </c>
      <c r="CJ519" s="132">
        <f t="shared" si="741"/>
        <v>7.9407419447532421E-2</v>
      </c>
      <c r="CK519" s="133">
        <f t="shared" si="741"/>
        <v>6.9305491771353492E-2</v>
      </c>
    </row>
    <row r="520" spans="1:89" x14ac:dyDescent="0.2">
      <c r="A520" s="134" t="s">
        <v>32</v>
      </c>
      <c r="B520" s="206">
        <v>2501</v>
      </c>
      <c r="C520" s="190">
        <v>5577</v>
      </c>
      <c r="D520" s="191">
        <v>1842</v>
      </c>
      <c r="E520" s="192">
        <v>2040</v>
      </c>
      <c r="F520" s="189">
        <v>964</v>
      </c>
      <c r="G520" s="193">
        <v>604</v>
      </c>
      <c r="H520" s="191">
        <v>2479</v>
      </c>
      <c r="I520" s="192">
        <v>4262</v>
      </c>
      <c r="J520" s="189">
        <v>703</v>
      </c>
      <c r="K520" s="190">
        <v>262</v>
      </c>
      <c r="L520" s="191">
        <v>1716</v>
      </c>
      <c r="M520" s="189">
        <v>950</v>
      </c>
      <c r="N520" s="194">
        <v>2591</v>
      </c>
      <c r="O520" s="207">
        <v>2213</v>
      </c>
      <c r="P520" s="189">
        <v>1447</v>
      </c>
      <c r="Q520" s="190">
        <v>1517</v>
      </c>
      <c r="R520" s="191">
        <v>1480</v>
      </c>
      <c r="S520" s="192">
        <v>1980</v>
      </c>
      <c r="T520" s="189">
        <v>1033</v>
      </c>
      <c r="U520" s="193">
        <v>451</v>
      </c>
      <c r="V520" s="191">
        <v>2604</v>
      </c>
      <c r="W520" s="208">
        <v>1527</v>
      </c>
      <c r="X520" s="189">
        <v>2870</v>
      </c>
      <c r="Y520" s="193">
        <v>829</v>
      </c>
      <c r="Z520" s="191">
        <v>3540</v>
      </c>
      <c r="AA520" s="189">
        <v>5384</v>
      </c>
      <c r="AB520" s="169">
        <f t="shared" si="721"/>
        <v>25770</v>
      </c>
      <c r="AC520" s="170">
        <f t="shared" si="722"/>
        <v>27596</v>
      </c>
      <c r="BI520" s="134" t="s">
        <v>32</v>
      </c>
      <c r="BJ520" s="126">
        <f t="shared" ref="BJ520:CK520" si="742">B520/B529</f>
        <v>4.1149081097089459E-2</v>
      </c>
      <c r="BK520" s="127">
        <f t="shared" si="742"/>
        <v>0.14854966305303252</v>
      </c>
      <c r="BL520" s="128">
        <f t="shared" si="742"/>
        <v>7.2232461472099135E-2</v>
      </c>
      <c r="BM520" s="129">
        <f t="shared" si="742"/>
        <v>9.1929160470460999E-2</v>
      </c>
      <c r="BN520" s="126">
        <f t="shared" si="742"/>
        <v>7.1779597915115415E-2</v>
      </c>
      <c r="BO520" s="127">
        <f t="shared" si="742"/>
        <v>6.7021748779405241E-2</v>
      </c>
      <c r="BP520" s="128">
        <f t="shared" si="742"/>
        <v>7.7606987446388886E-2</v>
      </c>
      <c r="BQ520" s="129">
        <f t="shared" si="742"/>
        <v>9.7568792637699742E-2</v>
      </c>
      <c r="BR520" s="126">
        <f t="shared" si="742"/>
        <v>9.8404255319148939E-2</v>
      </c>
      <c r="BS520" s="127">
        <f t="shared" si="742"/>
        <v>2.998397802700847E-2</v>
      </c>
      <c r="BT520" s="128">
        <f t="shared" si="742"/>
        <v>0.13038522908593572</v>
      </c>
      <c r="BU520" s="126">
        <f t="shared" si="742"/>
        <v>3.9352139513690404E-2</v>
      </c>
      <c r="BV520" s="130">
        <f t="shared" si="742"/>
        <v>9.1088064686236592E-2</v>
      </c>
      <c r="BW520" s="131">
        <f t="shared" si="742"/>
        <v>5.7588216925158739E-2</v>
      </c>
      <c r="BX520" s="126">
        <f t="shared" si="742"/>
        <v>7.8637030596163254E-2</v>
      </c>
      <c r="BY520" s="127">
        <f t="shared" si="742"/>
        <v>6.7398258397014396E-2</v>
      </c>
      <c r="BZ520" s="128">
        <f t="shared" si="742"/>
        <v>6.3247863247863245E-2</v>
      </c>
      <c r="CA520" s="129">
        <f t="shared" si="742"/>
        <v>7.7208032754922981E-2</v>
      </c>
      <c r="CB520" s="126">
        <f t="shared" si="742"/>
        <v>0.10362122579997994</v>
      </c>
      <c r="CC520" s="127">
        <f t="shared" si="742"/>
        <v>3.5162950257289882E-2</v>
      </c>
      <c r="CD520" s="128">
        <f t="shared" si="742"/>
        <v>9.3766879118504912E-2</v>
      </c>
      <c r="CE520" s="129">
        <f t="shared" si="742"/>
        <v>4.8121769822261441E-2</v>
      </c>
      <c r="CF520" s="126">
        <f t="shared" si="742"/>
        <v>0.10784203208958028</v>
      </c>
      <c r="CG520" s="127">
        <f t="shared" si="742"/>
        <v>4.9712161189733747E-2</v>
      </c>
      <c r="CH520" s="128">
        <f t="shared" si="742"/>
        <v>6.1066068656201483E-2</v>
      </c>
      <c r="CI520" s="126">
        <f t="shared" si="742"/>
        <v>0.10573448546739984</v>
      </c>
      <c r="CJ520" s="132">
        <f t="shared" si="742"/>
        <v>7.4798201592328029E-2</v>
      </c>
      <c r="CK520" s="133">
        <f t="shared" si="742"/>
        <v>8.0211137012341518E-2</v>
      </c>
    </row>
    <row r="521" spans="1:89" x14ac:dyDescent="0.2">
      <c r="A521" s="143" t="s">
        <v>34</v>
      </c>
      <c r="B521" s="203">
        <v>2801</v>
      </c>
      <c r="C521" s="197">
        <v>4515</v>
      </c>
      <c r="D521" s="198">
        <v>1302</v>
      </c>
      <c r="E521" s="199">
        <v>1950</v>
      </c>
      <c r="F521" s="196">
        <v>747</v>
      </c>
      <c r="G521" s="200">
        <v>585</v>
      </c>
      <c r="H521" s="198">
        <v>2133</v>
      </c>
      <c r="I521" s="199">
        <v>4115</v>
      </c>
      <c r="J521" s="196">
        <v>459</v>
      </c>
      <c r="K521" s="197">
        <v>297</v>
      </c>
      <c r="L521" s="198">
        <v>1228</v>
      </c>
      <c r="M521" s="196">
        <v>1023</v>
      </c>
      <c r="N521" s="201">
        <v>2215</v>
      </c>
      <c r="O521" s="204">
        <v>2361</v>
      </c>
      <c r="P521" s="196">
        <v>1139</v>
      </c>
      <c r="Q521" s="197">
        <v>1874</v>
      </c>
      <c r="R521" s="198">
        <v>1400</v>
      </c>
      <c r="S521" s="199">
        <v>2004</v>
      </c>
      <c r="T521" s="196">
        <v>1044</v>
      </c>
      <c r="U521" s="200">
        <v>420</v>
      </c>
      <c r="V521" s="198">
        <v>2937</v>
      </c>
      <c r="W521" s="205">
        <v>1494</v>
      </c>
      <c r="X521" s="196">
        <v>2320</v>
      </c>
      <c r="Y521" s="200">
        <v>838</v>
      </c>
      <c r="Z521" s="198">
        <v>3567</v>
      </c>
      <c r="AA521" s="196">
        <v>4244</v>
      </c>
      <c r="AB521" s="169">
        <f t="shared" si="721"/>
        <v>23292</v>
      </c>
      <c r="AC521" s="170">
        <f t="shared" si="722"/>
        <v>25720</v>
      </c>
      <c r="BI521" s="143" t="s">
        <v>34</v>
      </c>
      <c r="BJ521" s="126">
        <f t="shared" ref="BJ521:CK521" si="743">B521/B529</f>
        <v>4.6084996462593987E-2</v>
      </c>
      <c r="BK521" s="127">
        <f t="shared" si="743"/>
        <v>0.12026209945928669</v>
      </c>
      <c r="BL521" s="128">
        <f t="shared" si="743"/>
        <v>5.1056821301125446E-2</v>
      </c>
      <c r="BM521" s="129">
        <f t="shared" si="743"/>
        <v>8.7873462214411252E-2</v>
      </c>
      <c r="BN521" s="126">
        <f t="shared" si="743"/>
        <v>5.562174236783321E-2</v>
      </c>
      <c r="BO521" s="127">
        <f t="shared" si="743"/>
        <v>6.4913448735019974E-2</v>
      </c>
      <c r="BP521" s="128">
        <f t="shared" si="743"/>
        <v>6.677519331308894E-2</v>
      </c>
      <c r="BQ521" s="129">
        <f t="shared" si="743"/>
        <v>9.4203562107962088E-2</v>
      </c>
      <c r="BR521" s="126">
        <f t="shared" si="743"/>
        <v>6.4249720044792832E-2</v>
      </c>
      <c r="BS521" s="127">
        <f t="shared" si="743"/>
        <v>3.3989471274891277E-2</v>
      </c>
      <c r="BT521" s="128">
        <f t="shared" si="743"/>
        <v>9.3305979788769852E-2</v>
      </c>
      <c r="BU521" s="126">
        <f t="shared" si="743"/>
        <v>4.2376040760531877E-2</v>
      </c>
      <c r="BV521" s="130">
        <f t="shared" si="743"/>
        <v>7.7869572859905076E-2</v>
      </c>
      <c r="BW521" s="131">
        <f t="shared" si="743"/>
        <v>6.1439575309670029E-2</v>
      </c>
      <c r="BX521" s="126">
        <f t="shared" si="743"/>
        <v>6.189880984729091E-2</v>
      </c>
      <c r="BY521" s="127">
        <f t="shared" si="743"/>
        <v>8.3259285587346715E-2</v>
      </c>
      <c r="BZ521" s="128">
        <f t="shared" si="743"/>
        <v>5.9829059829059832E-2</v>
      </c>
      <c r="CA521" s="129">
        <f t="shared" si="743"/>
        <v>7.8143887697406905E-2</v>
      </c>
      <c r="CB521" s="126">
        <f t="shared" si="743"/>
        <v>0.10472464640385194</v>
      </c>
      <c r="CC521" s="127">
        <f t="shared" si="743"/>
        <v>3.2745984718540462E-2</v>
      </c>
      <c r="CD521" s="128">
        <f t="shared" si="743"/>
        <v>0.10575780490439668</v>
      </c>
      <c r="CE521" s="129">
        <f t="shared" si="743"/>
        <v>4.7081810160090762E-2</v>
      </c>
      <c r="CF521" s="126">
        <f t="shared" si="743"/>
        <v>8.7175440574155494E-2</v>
      </c>
      <c r="CG521" s="127">
        <f t="shared" si="743"/>
        <v>5.0251858958982973E-2</v>
      </c>
      <c r="CH521" s="128">
        <f t="shared" si="743"/>
        <v>6.1531826806969121E-2</v>
      </c>
      <c r="CI521" s="126">
        <f t="shared" si="743"/>
        <v>8.3346425765907312E-2</v>
      </c>
      <c r="CJ521" s="132">
        <f t="shared" si="743"/>
        <v>6.7605731916511619E-2</v>
      </c>
      <c r="CK521" s="133">
        <f t="shared" si="743"/>
        <v>7.4758314391847505E-2</v>
      </c>
    </row>
    <row r="522" spans="1:89" x14ac:dyDescent="0.2">
      <c r="A522" s="134" t="s">
        <v>38</v>
      </c>
      <c r="B522" s="206">
        <v>2614</v>
      </c>
      <c r="C522" s="190">
        <v>3176</v>
      </c>
      <c r="D522" s="191">
        <v>1052</v>
      </c>
      <c r="E522" s="192">
        <v>1757</v>
      </c>
      <c r="F522" s="189">
        <v>502</v>
      </c>
      <c r="G522" s="193">
        <v>596</v>
      </c>
      <c r="H522" s="191">
        <v>1660</v>
      </c>
      <c r="I522" s="192">
        <v>3245</v>
      </c>
      <c r="J522" s="189">
        <v>314</v>
      </c>
      <c r="K522" s="190">
        <v>199</v>
      </c>
      <c r="L522" s="191">
        <v>815</v>
      </c>
      <c r="M522" s="189">
        <v>838</v>
      </c>
      <c r="N522" s="194">
        <v>1589</v>
      </c>
      <c r="O522" s="207">
        <v>1987</v>
      </c>
      <c r="P522" s="189">
        <v>951</v>
      </c>
      <c r="Q522" s="190">
        <v>1622</v>
      </c>
      <c r="R522" s="191">
        <v>1116</v>
      </c>
      <c r="S522" s="192">
        <v>1706</v>
      </c>
      <c r="T522" s="189">
        <v>666</v>
      </c>
      <c r="U522" s="193">
        <v>464</v>
      </c>
      <c r="V522" s="191">
        <v>2726</v>
      </c>
      <c r="W522" s="208">
        <v>1629</v>
      </c>
      <c r="X522" s="189">
        <v>1636</v>
      </c>
      <c r="Y522" s="193">
        <v>964</v>
      </c>
      <c r="Z522" s="191">
        <v>2698</v>
      </c>
      <c r="AA522" s="189">
        <v>3612</v>
      </c>
      <c r="AB522" s="169">
        <f t="shared" si="721"/>
        <v>18339</v>
      </c>
      <c r="AC522" s="170">
        <f t="shared" si="722"/>
        <v>21795</v>
      </c>
      <c r="BI522" s="134" t="s">
        <v>38</v>
      </c>
      <c r="BJ522" s="126">
        <f t="shared" ref="BJ522:CK522" si="744">B522/B529</f>
        <v>4.3008275884762831E-2</v>
      </c>
      <c r="BK522" s="127">
        <f t="shared" si="744"/>
        <v>8.4596329542125023E-2</v>
      </c>
      <c r="BL522" s="128">
        <f t="shared" si="744"/>
        <v>4.1253284184933924E-2</v>
      </c>
      <c r="BM522" s="129">
        <f t="shared" si="744"/>
        <v>7.9176242620882339E-2</v>
      </c>
      <c r="BN522" s="126">
        <f t="shared" si="744"/>
        <v>3.7379002233804914E-2</v>
      </c>
      <c r="BO522" s="127">
        <f t="shared" si="744"/>
        <v>6.6134043497558817E-2</v>
      </c>
      <c r="BP522" s="128">
        <f t="shared" si="744"/>
        <v>5.1967567229126883E-2</v>
      </c>
      <c r="BQ522" s="129">
        <f t="shared" si="744"/>
        <v>7.4286891625841303E-2</v>
      </c>
      <c r="BR522" s="126">
        <f t="shared" si="744"/>
        <v>4.3952967525195966E-2</v>
      </c>
      <c r="BS522" s="127">
        <f t="shared" si="744"/>
        <v>2.2774090180819408E-2</v>
      </c>
      <c r="BT522" s="128">
        <f t="shared" si="744"/>
        <v>6.1925385608996276E-2</v>
      </c>
      <c r="BU522" s="126">
        <f t="shared" si="744"/>
        <v>3.471272938155006E-2</v>
      </c>
      <c r="BV522" s="130">
        <f t="shared" si="744"/>
        <v>5.586219019159782E-2</v>
      </c>
      <c r="BW522" s="131">
        <f t="shared" si="744"/>
        <v>5.1707088581242844E-2</v>
      </c>
      <c r="BX522" s="126">
        <f t="shared" si="744"/>
        <v>5.1681973805771428E-2</v>
      </c>
      <c r="BY522" s="127">
        <f t="shared" si="744"/>
        <v>7.2063266394170961E-2</v>
      </c>
      <c r="BZ522" s="128">
        <f t="shared" si="744"/>
        <v>4.7692307692307694E-2</v>
      </c>
      <c r="CA522" s="129">
        <f t="shared" si="744"/>
        <v>6.652368882823162E-2</v>
      </c>
      <c r="CB522" s="126">
        <f t="shared" si="744"/>
        <v>6.6807102016250369E-2</v>
      </c>
      <c r="CC522" s="127">
        <f t="shared" si="744"/>
        <v>3.6176516450958991E-2</v>
      </c>
      <c r="CD522" s="128">
        <f t="shared" si="744"/>
        <v>9.8159951028050849E-2</v>
      </c>
      <c r="CE522" s="129">
        <f t="shared" si="744"/>
        <v>5.1336190596243537E-2</v>
      </c>
      <c r="CF522" s="126">
        <f t="shared" si="744"/>
        <v>6.1473715853154476E-2</v>
      </c>
      <c r="CG522" s="127">
        <f t="shared" si="744"/>
        <v>5.7807627728472054E-2</v>
      </c>
      <c r="CH522" s="128">
        <f t="shared" si="744"/>
        <v>4.6541314473003276E-2</v>
      </c>
      <c r="CI522" s="126">
        <f t="shared" si="744"/>
        <v>7.0934799685781619E-2</v>
      </c>
      <c r="CJ522" s="132">
        <f t="shared" si="744"/>
        <v>5.322950015528536E-2</v>
      </c>
      <c r="CK522" s="133">
        <f t="shared" si="744"/>
        <v>6.3349823568052743E-2</v>
      </c>
    </row>
    <row r="523" spans="1:89" x14ac:dyDescent="0.2">
      <c r="A523" s="143" t="s">
        <v>39</v>
      </c>
      <c r="B523" s="203">
        <v>377</v>
      </c>
      <c r="C523" s="197">
        <v>2515</v>
      </c>
      <c r="D523" s="198">
        <v>193</v>
      </c>
      <c r="E523" s="199">
        <v>1272</v>
      </c>
      <c r="F523" s="196">
        <v>172</v>
      </c>
      <c r="G523" s="200">
        <v>394</v>
      </c>
      <c r="H523" s="198">
        <v>516</v>
      </c>
      <c r="I523" s="199">
        <v>2381</v>
      </c>
      <c r="J523" s="196">
        <v>170</v>
      </c>
      <c r="K523" s="197">
        <v>161</v>
      </c>
      <c r="L523" s="198">
        <v>401</v>
      </c>
      <c r="M523" s="196">
        <v>490</v>
      </c>
      <c r="N523" s="201">
        <v>1001</v>
      </c>
      <c r="O523" s="204">
        <v>1508</v>
      </c>
      <c r="P523" s="196">
        <v>591</v>
      </c>
      <c r="Q523" s="197">
        <v>1064</v>
      </c>
      <c r="R523" s="198">
        <v>776</v>
      </c>
      <c r="S523" s="199">
        <v>884</v>
      </c>
      <c r="T523" s="196">
        <v>497</v>
      </c>
      <c r="U523" s="200">
        <v>290</v>
      </c>
      <c r="V523" s="198">
        <v>2385</v>
      </c>
      <c r="W523" s="205">
        <v>955</v>
      </c>
      <c r="X523" s="196">
        <v>1034</v>
      </c>
      <c r="Y523" s="200">
        <v>718</v>
      </c>
      <c r="Z523" s="198">
        <v>1818</v>
      </c>
      <c r="AA523" s="196">
        <v>2624</v>
      </c>
      <c r="AB523" s="169">
        <f t="shared" si="721"/>
        <v>9931</v>
      </c>
      <c r="AC523" s="170">
        <f t="shared" si="722"/>
        <v>15256</v>
      </c>
      <c r="BI523" s="143" t="s">
        <v>39</v>
      </c>
      <c r="BJ523" s="126">
        <f t="shared" ref="BJ523:CK523" si="745">B523/B529</f>
        <v>6.202800309317363E-3</v>
      </c>
      <c r="BK523" s="127">
        <f t="shared" si="745"/>
        <v>6.6989851636789818E-2</v>
      </c>
      <c r="BL523" s="128">
        <f t="shared" si="745"/>
        <v>7.5683306536998545E-3</v>
      </c>
      <c r="BM523" s="129">
        <f t="shared" si="745"/>
        <v>5.7320535352169799E-2</v>
      </c>
      <c r="BN523" s="126">
        <f t="shared" si="745"/>
        <v>1.2807148175725987E-2</v>
      </c>
      <c r="BO523" s="127">
        <f t="shared" si="745"/>
        <v>4.3719485130936528E-2</v>
      </c>
      <c r="BP523" s="128">
        <f t="shared" si="745"/>
        <v>1.6153773909776788E-2</v>
      </c>
      <c r="BQ523" s="129">
        <f t="shared" si="745"/>
        <v>5.4507577491873085E-2</v>
      </c>
      <c r="BR523" s="126">
        <f t="shared" si="745"/>
        <v>2.3796192609182532E-2</v>
      </c>
      <c r="BS523" s="127">
        <f t="shared" si="745"/>
        <v>1.842526894026093E-2</v>
      </c>
      <c r="BT523" s="128">
        <f t="shared" si="745"/>
        <v>3.0468809360990806E-2</v>
      </c>
      <c r="BU523" s="126">
        <f t="shared" si="745"/>
        <v>2.0297419328113998E-2</v>
      </c>
      <c r="BV523" s="130">
        <f t="shared" si="745"/>
        <v>3.5190718931270876E-2</v>
      </c>
      <c r="BW523" s="131">
        <f t="shared" si="745"/>
        <v>3.9242219215155617E-2</v>
      </c>
      <c r="BX523" s="126">
        <f t="shared" si="745"/>
        <v>3.2117819683712842E-2</v>
      </c>
      <c r="BY523" s="127">
        <f t="shared" si="745"/>
        <v>4.7272081037853207E-2</v>
      </c>
      <c r="BZ523" s="128">
        <f t="shared" si="745"/>
        <v>3.316239316239316E-2</v>
      </c>
      <c r="CA523" s="129">
        <f t="shared" si="745"/>
        <v>3.4470657048157535E-2</v>
      </c>
      <c r="CB523" s="126">
        <f t="shared" si="745"/>
        <v>4.9854549102216872E-2</v>
      </c>
      <c r="CC523" s="127">
        <f t="shared" si="745"/>
        <v>2.2610322781849369E-2</v>
      </c>
      <c r="CD523" s="128">
        <f t="shared" si="745"/>
        <v>8.5880954953008529E-2</v>
      </c>
      <c r="CE523" s="129">
        <f t="shared" si="745"/>
        <v>3.0095802344636328E-2</v>
      </c>
      <c r="CF523" s="126">
        <f t="shared" si="745"/>
        <v>3.8853192048998612E-2</v>
      </c>
      <c r="CG523" s="127">
        <f t="shared" si="745"/>
        <v>4.3055888702326697E-2</v>
      </c>
      <c r="CH523" s="128">
        <f t="shared" si="745"/>
        <v>3.1361048818354324E-2</v>
      </c>
      <c r="CI523" s="126">
        <f t="shared" si="745"/>
        <v>5.1531814611154754E-2</v>
      </c>
      <c r="CJ523" s="132">
        <f t="shared" si="745"/>
        <v>2.88250267758405E-2</v>
      </c>
      <c r="CK523" s="133">
        <f t="shared" si="745"/>
        <v>4.4343423186703951E-2</v>
      </c>
    </row>
    <row r="524" spans="1:89" x14ac:dyDescent="0.2">
      <c r="A524" s="134" t="s">
        <v>40</v>
      </c>
      <c r="B524" s="206">
        <v>0</v>
      </c>
      <c r="C524" s="190">
        <v>1203</v>
      </c>
      <c r="D524" s="191">
        <v>6</v>
      </c>
      <c r="E524" s="192">
        <v>578</v>
      </c>
      <c r="F524" s="189">
        <v>4</v>
      </c>
      <c r="G524" s="193">
        <v>192</v>
      </c>
      <c r="H524" s="191">
        <v>25</v>
      </c>
      <c r="I524" s="192">
        <v>935</v>
      </c>
      <c r="J524" s="189">
        <v>25</v>
      </c>
      <c r="K524" s="190">
        <v>42</v>
      </c>
      <c r="L524" s="191">
        <v>49</v>
      </c>
      <c r="M524" s="189">
        <v>86</v>
      </c>
      <c r="N524" s="194">
        <v>94</v>
      </c>
      <c r="O524" s="207">
        <v>224</v>
      </c>
      <c r="P524" s="189">
        <v>155</v>
      </c>
      <c r="Q524" s="190">
        <v>133</v>
      </c>
      <c r="R524" s="191">
        <v>109</v>
      </c>
      <c r="S524" s="192">
        <v>99</v>
      </c>
      <c r="T524" s="189">
        <v>72</v>
      </c>
      <c r="U524" s="193">
        <v>8</v>
      </c>
      <c r="V524" s="191">
        <v>87</v>
      </c>
      <c r="W524" s="208">
        <v>40</v>
      </c>
      <c r="X524" s="189">
        <v>76</v>
      </c>
      <c r="Y524" s="193">
        <v>19</v>
      </c>
      <c r="Z524" s="191">
        <v>15</v>
      </c>
      <c r="AA524" s="189">
        <v>108</v>
      </c>
      <c r="AB524" s="169">
        <f t="shared" si="721"/>
        <v>717</v>
      </c>
      <c r="AC524" s="170">
        <f t="shared" si="722"/>
        <v>3667</v>
      </c>
      <c r="BI524" s="134" t="s">
        <v>40</v>
      </c>
      <c r="BJ524" s="126">
        <f t="shared" ref="BJ524:CK524" si="746">B524/B529</f>
        <v>0</v>
      </c>
      <c r="BK524" s="127">
        <f t="shared" si="746"/>
        <v>3.2043257065231867E-2</v>
      </c>
      <c r="BL524" s="128">
        <f t="shared" si="746"/>
        <v>2.3528489078859652E-4</v>
      </c>
      <c r="BM524" s="129">
        <f t="shared" si="746"/>
        <v>2.6046595466630615E-2</v>
      </c>
      <c r="BN524" s="126">
        <f t="shared" si="746"/>
        <v>2.9784065524944157E-4</v>
      </c>
      <c r="BO524" s="127">
        <f t="shared" si="746"/>
        <v>2.1304926764314249E-2</v>
      </c>
      <c r="BP524" s="128">
        <f t="shared" si="746"/>
        <v>7.8264408477600727E-4</v>
      </c>
      <c r="BQ524" s="129">
        <f t="shared" si="746"/>
        <v>2.1404697587106818E-2</v>
      </c>
      <c r="BR524" s="126">
        <f t="shared" si="746"/>
        <v>3.4994400895856665E-3</v>
      </c>
      <c r="BS524" s="127">
        <f t="shared" si="746"/>
        <v>4.8065918974593731E-3</v>
      </c>
      <c r="BT524" s="128">
        <f t="shared" si="746"/>
        <v>3.7231213433629663E-3</v>
      </c>
      <c r="BU524" s="126">
        <f t="shared" si="746"/>
        <v>3.5624042086077629E-3</v>
      </c>
      <c r="BV524" s="130">
        <f t="shared" si="746"/>
        <v>3.3046229565828794E-3</v>
      </c>
      <c r="BW524" s="131">
        <f t="shared" si="746"/>
        <v>5.8290829603414177E-3</v>
      </c>
      <c r="BX524" s="126">
        <f t="shared" si="746"/>
        <v>8.4234552469974466E-3</v>
      </c>
      <c r="BY524" s="127">
        <f t="shared" si="746"/>
        <v>5.9090101297316509E-3</v>
      </c>
      <c r="BZ524" s="128">
        <f t="shared" si="746"/>
        <v>4.6581196581196582E-3</v>
      </c>
      <c r="CA524" s="129">
        <f t="shared" si="746"/>
        <v>3.8604016377461491E-3</v>
      </c>
      <c r="CB524" s="126">
        <f t="shared" si="746"/>
        <v>7.2223894071622025E-3</v>
      </c>
      <c r="CC524" s="127">
        <f t="shared" si="746"/>
        <v>6.2373304225791365E-4</v>
      </c>
      <c r="CD524" s="128">
        <f t="shared" si="746"/>
        <v>3.1327643945122611E-3</v>
      </c>
      <c r="CE524" s="129">
        <f t="shared" si="746"/>
        <v>1.2605571662674903E-3</v>
      </c>
      <c r="CF524" s="126">
        <f t="shared" si="746"/>
        <v>2.8557471912223349E-3</v>
      </c>
      <c r="CG524" s="127">
        <f t="shared" si="746"/>
        <v>1.1393619573039097E-3</v>
      </c>
      <c r="CH524" s="128">
        <f t="shared" si="746"/>
        <v>2.5875452820424356E-4</v>
      </c>
      <c r="CI524" s="126">
        <f t="shared" si="746"/>
        <v>2.1209740769835036E-3</v>
      </c>
      <c r="CJ524" s="132">
        <f t="shared" si="746"/>
        <v>2.0811141071672176E-3</v>
      </c>
      <c r="CK524" s="133">
        <f t="shared" si="746"/>
        <v>1.0658582382383546E-2</v>
      </c>
    </row>
    <row r="525" spans="1:89" x14ac:dyDescent="0.2">
      <c r="A525" s="143" t="s">
        <v>41</v>
      </c>
      <c r="B525" s="203">
        <v>0</v>
      </c>
      <c r="C525" s="197">
        <v>0</v>
      </c>
      <c r="D525" s="198">
        <v>0</v>
      </c>
      <c r="E525" s="199">
        <v>0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69">
        <f t="shared" si="721"/>
        <v>0</v>
      </c>
      <c r="AC525" s="170">
        <f t="shared" si="722"/>
        <v>0</v>
      </c>
      <c r="BI525" s="143" t="s">
        <v>41</v>
      </c>
      <c r="BJ525" s="126">
        <f t="shared" ref="BJ525:CK525" si="747">B525/B529</f>
        <v>0</v>
      </c>
      <c r="BK525" s="127">
        <f t="shared" si="747"/>
        <v>0</v>
      </c>
      <c r="BL525" s="128">
        <f t="shared" si="747"/>
        <v>0</v>
      </c>
      <c r="BM525" s="129">
        <f t="shared" si="747"/>
        <v>0</v>
      </c>
      <c r="BN525" s="126">
        <f t="shared" si="747"/>
        <v>0</v>
      </c>
      <c r="BO525" s="127">
        <f t="shared" si="747"/>
        <v>0</v>
      </c>
      <c r="BP525" s="128">
        <f t="shared" si="747"/>
        <v>0</v>
      </c>
      <c r="BQ525" s="129">
        <f t="shared" si="747"/>
        <v>0</v>
      </c>
      <c r="BR525" s="126">
        <f t="shared" si="747"/>
        <v>0</v>
      </c>
      <c r="BS525" s="127">
        <f t="shared" si="747"/>
        <v>0</v>
      </c>
      <c r="BT525" s="128">
        <f t="shared" si="747"/>
        <v>0</v>
      </c>
      <c r="BU525" s="126">
        <f t="shared" si="747"/>
        <v>0</v>
      </c>
      <c r="BV525" s="130">
        <f t="shared" si="747"/>
        <v>0</v>
      </c>
      <c r="BW525" s="131">
        <f t="shared" si="747"/>
        <v>0</v>
      </c>
      <c r="BX525" s="126">
        <f t="shared" si="747"/>
        <v>0</v>
      </c>
      <c r="BY525" s="127">
        <f t="shared" si="747"/>
        <v>0</v>
      </c>
      <c r="BZ525" s="128">
        <f t="shared" si="747"/>
        <v>0</v>
      </c>
      <c r="CA525" s="129">
        <f t="shared" si="747"/>
        <v>0</v>
      </c>
      <c r="CB525" s="126">
        <f t="shared" si="747"/>
        <v>0</v>
      </c>
      <c r="CC525" s="127">
        <f t="shared" si="747"/>
        <v>0</v>
      </c>
      <c r="CD525" s="128">
        <f t="shared" si="747"/>
        <v>0</v>
      </c>
      <c r="CE525" s="129">
        <f t="shared" si="747"/>
        <v>0</v>
      </c>
      <c r="CF525" s="126">
        <f t="shared" si="747"/>
        <v>0</v>
      </c>
      <c r="CG525" s="127">
        <f t="shared" si="747"/>
        <v>0</v>
      </c>
      <c r="CH525" s="128">
        <f t="shared" si="747"/>
        <v>0</v>
      </c>
      <c r="CI525" s="126">
        <f t="shared" si="747"/>
        <v>0</v>
      </c>
      <c r="CJ525" s="132">
        <f t="shared" si="747"/>
        <v>0</v>
      </c>
      <c r="CK525" s="133">
        <f t="shared" si="747"/>
        <v>0</v>
      </c>
    </row>
    <row r="526" spans="1:89" x14ac:dyDescent="0.2">
      <c r="A526" s="134" t="s">
        <v>42</v>
      </c>
      <c r="B526" s="58">
        <v>0</v>
      </c>
      <c r="C526" s="59">
        <v>0</v>
      </c>
      <c r="D526" s="136">
        <v>0</v>
      </c>
      <c r="E526" s="137">
        <v>0</v>
      </c>
      <c r="F526" s="135">
        <v>0</v>
      </c>
      <c r="G526" s="138">
        <v>0</v>
      </c>
      <c r="H526" s="136">
        <v>0</v>
      </c>
      <c r="I526" s="137">
        <v>0</v>
      </c>
      <c r="J526" s="135">
        <v>0</v>
      </c>
      <c r="K526" s="138">
        <v>0</v>
      </c>
      <c r="L526" s="136">
        <v>0</v>
      </c>
      <c r="M526" s="135">
        <v>0</v>
      </c>
      <c r="N526" s="139">
        <v>0</v>
      </c>
      <c r="O526" s="140">
        <v>0</v>
      </c>
      <c r="P526" s="135">
        <v>0</v>
      </c>
      <c r="Q526" s="138">
        <v>0</v>
      </c>
      <c r="R526" s="136">
        <v>0</v>
      </c>
      <c r="S526" s="137">
        <v>0</v>
      </c>
      <c r="T526" s="135">
        <v>0</v>
      </c>
      <c r="U526" s="138">
        <v>0</v>
      </c>
      <c r="V526" s="136">
        <v>0</v>
      </c>
      <c r="W526" s="137">
        <v>0</v>
      </c>
      <c r="X526" s="135">
        <v>0</v>
      </c>
      <c r="Y526" s="138">
        <v>0</v>
      </c>
      <c r="Z526" s="141">
        <v>0</v>
      </c>
      <c r="AA526" s="142">
        <v>0</v>
      </c>
      <c r="AB526" s="169">
        <f t="shared" si="721"/>
        <v>0</v>
      </c>
      <c r="AC526" s="170">
        <f t="shared" si="722"/>
        <v>0</v>
      </c>
      <c r="BI526" s="134" t="s">
        <v>42</v>
      </c>
      <c r="BJ526" s="126">
        <f t="shared" ref="BJ526:CK526" si="748">B526/B529</f>
        <v>0</v>
      </c>
      <c r="BK526" s="127">
        <f t="shared" si="748"/>
        <v>0</v>
      </c>
      <c r="BL526" s="128">
        <f t="shared" si="748"/>
        <v>0</v>
      </c>
      <c r="BM526" s="129">
        <f t="shared" si="748"/>
        <v>0</v>
      </c>
      <c r="BN526" s="126">
        <f t="shared" si="748"/>
        <v>0</v>
      </c>
      <c r="BO526" s="127">
        <f t="shared" si="748"/>
        <v>0</v>
      </c>
      <c r="BP526" s="128">
        <f t="shared" si="748"/>
        <v>0</v>
      </c>
      <c r="BQ526" s="129">
        <f t="shared" si="748"/>
        <v>0</v>
      </c>
      <c r="BR526" s="126">
        <f t="shared" si="748"/>
        <v>0</v>
      </c>
      <c r="BS526" s="127">
        <f t="shared" si="748"/>
        <v>0</v>
      </c>
      <c r="BT526" s="128">
        <f t="shared" si="748"/>
        <v>0</v>
      </c>
      <c r="BU526" s="126">
        <f t="shared" si="748"/>
        <v>0</v>
      </c>
      <c r="BV526" s="130">
        <f t="shared" si="748"/>
        <v>0</v>
      </c>
      <c r="BW526" s="131">
        <f t="shared" si="748"/>
        <v>0</v>
      </c>
      <c r="BX526" s="126">
        <f t="shared" si="748"/>
        <v>0</v>
      </c>
      <c r="BY526" s="127">
        <f t="shared" si="748"/>
        <v>0</v>
      </c>
      <c r="BZ526" s="128">
        <f t="shared" si="748"/>
        <v>0</v>
      </c>
      <c r="CA526" s="129">
        <f t="shared" si="748"/>
        <v>0</v>
      </c>
      <c r="CB526" s="126">
        <f t="shared" si="748"/>
        <v>0</v>
      </c>
      <c r="CC526" s="127">
        <f t="shared" si="748"/>
        <v>0</v>
      </c>
      <c r="CD526" s="128">
        <f t="shared" si="748"/>
        <v>0</v>
      </c>
      <c r="CE526" s="129">
        <f t="shared" si="748"/>
        <v>0</v>
      </c>
      <c r="CF526" s="126">
        <f t="shared" si="748"/>
        <v>0</v>
      </c>
      <c r="CG526" s="127">
        <f t="shared" si="748"/>
        <v>0</v>
      </c>
      <c r="CH526" s="128">
        <f t="shared" si="748"/>
        <v>0</v>
      </c>
      <c r="CI526" s="126">
        <f t="shared" si="748"/>
        <v>0</v>
      </c>
      <c r="CJ526" s="132">
        <f t="shared" si="748"/>
        <v>0</v>
      </c>
      <c r="CK526" s="133">
        <f t="shared" si="748"/>
        <v>0</v>
      </c>
    </row>
    <row r="527" spans="1:89" x14ac:dyDescent="0.2">
      <c r="A527" s="143" t="s">
        <v>43</v>
      </c>
      <c r="B527" s="56"/>
      <c r="C527" s="57"/>
      <c r="D527" s="149"/>
      <c r="E527" s="146"/>
      <c r="F527" s="147"/>
      <c r="G527" s="148"/>
      <c r="H527" s="149"/>
      <c r="I527" s="146"/>
      <c r="J527" s="147"/>
      <c r="K527" s="148"/>
      <c r="L527" s="149"/>
      <c r="M527" s="147"/>
      <c r="N527" s="151"/>
      <c r="O527" s="150"/>
      <c r="P527" s="147"/>
      <c r="Q527" s="148"/>
      <c r="R527" s="149"/>
      <c r="S527" s="146"/>
      <c r="T527" s="147"/>
      <c r="U527" s="148"/>
      <c r="V527" s="149"/>
      <c r="W527" s="146"/>
      <c r="X527" s="147"/>
      <c r="Y527" s="148"/>
      <c r="Z527" s="145"/>
      <c r="AA527" s="144"/>
      <c r="AB527" s="169">
        <f t="shared" si="721"/>
        <v>0</v>
      </c>
      <c r="AC527" s="170">
        <f t="shared" si="722"/>
        <v>0</v>
      </c>
      <c r="BI527" s="143" t="s">
        <v>43</v>
      </c>
      <c r="BJ527" s="126">
        <f t="shared" ref="BJ527:CK527" si="749">B527/B529</f>
        <v>0</v>
      </c>
      <c r="BK527" s="127">
        <f t="shared" si="749"/>
        <v>0</v>
      </c>
      <c r="BL527" s="128">
        <f t="shared" si="749"/>
        <v>0</v>
      </c>
      <c r="BM527" s="129">
        <f t="shared" si="749"/>
        <v>0</v>
      </c>
      <c r="BN527" s="126">
        <f t="shared" si="749"/>
        <v>0</v>
      </c>
      <c r="BO527" s="127">
        <f t="shared" si="749"/>
        <v>0</v>
      </c>
      <c r="BP527" s="128">
        <f t="shared" si="749"/>
        <v>0</v>
      </c>
      <c r="BQ527" s="129">
        <f t="shared" si="749"/>
        <v>0</v>
      </c>
      <c r="BR527" s="126">
        <f t="shared" si="749"/>
        <v>0</v>
      </c>
      <c r="BS527" s="127">
        <f t="shared" si="749"/>
        <v>0</v>
      </c>
      <c r="BT527" s="128">
        <f t="shared" si="749"/>
        <v>0</v>
      </c>
      <c r="BU527" s="126">
        <f t="shared" si="749"/>
        <v>0</v>
      </c>
      <c r="BV527" s="130">
        <f t="shared" si="749"/>
        <v>0</v>
      </c>
      <c r="BW527" s="131">
        <f t="shared" si="749"/>
        <v>0</v>
      </c>
      <c r="BX527" s="126">
        <f t="shared" si="749"/>
        <v>0</v>
      </c>
      <c r="BY527" s="127">
        <f t="shared" si="749"/>
        <v>0</v>
      </c>
      <c r="BZ527" s="128">
        <f t="shared" si="749"/>
        <v>0</v>
      </c>
      <c r="CA527" s="129">
        <f t="shared" si="749"/>
        <v>0</v>
      </c>
      <c r="CB527" s="126">
        <f t="shared" si="749"/>
        <v>0</v>
      </c>
      <c r="CC527" s="127">
        <f t="shared" si="749"/>
        <v>0</v>
      </c>
      <c r="CD527" s="128">
        <f t="shared" si="749"/>
        <v>0</v>
      </c>
      <c r="CE527" s="129">
        <f t="shared" si="749"/>
        <v>0</v>
      </c>
      <c r="CF527" s="126">
        <f t="shared" si="749"/>
        <v>0</v>
      </c>
      <c r="CG527" s="127">
        <f t="shared" si="749"/>
        <v>0</v>
      </c>
      <c r="CH527" s="128">
        <f t="shared" si="749"/>
        <v>0</v>
      </c>
      <c r="CI527" s="126">
        <f t="shared" si="749"/>
        <v>0</v>
      </c>
      <c r="CJ527" s="132">
        <f t="shared" si="749"/>
        <v>0</v>
      </c>
      <c r="CK527" s="133">
        <f t="shared" si="749"/>
        <v>0</v>
      </c>
    </row>
    <row r="528" spans="1:89" ht="13.5" thickBot="1" x14ac:dyDescent="0.25">
      <c r="A528" s="134" t="s">
        <v>44</v>
      </c>
      <c r="B528" s="58"/>
      <c r="C528" s="59"/>
      <c r="D528" s="136"/>
      <c r="E528" s="137"/>
      <c r="F528" s="135"/>
      <c r="G528" s="138"/>
      <c r="H528" s="136"/>
      <c r="I528" s="137"/>
      <c r="J528" s="135"/>
      <c r="K528" s="138"/>
      <c r="L528" s="136"/>
      <c r="M528" s="135"/>
      <c r="N528" s="139"/>
      <c r="O528" s="140"/>
      <c r="P528" s="135"/>
      <c r="Q528" s="138"/>
      <c r="R528" s="136"/>
      <c r="S528" s="137"/>
      <c r="T528" s="135"/>
      <c r="U528" s="138"/>
      <c r="V528" s="136"/>
      <c r="W528" s="137"/>
      <c r="X528" s="135"/>
      <c r="Y528" s="138"/>
      <c r="Z528" s="141"/>
      <c r="AA528" s="142"/>
      <c r="AB528" s="169">
        <f t="shared" si="721"/>
        <v>0</v>
      </c>
      <c r="AC528" s="170"/>
      <c r="BI528" s="134" t="s">
        <v>44</v>
      </c>
      <c r="BJ528" s="126">
        <f t="shared" ref="BJ528:CK528" si="750">B528/B529</f>
        <v>0</v>
      </c>
      <c r="BK528" s="127">
        <f t="shared" si="750"/>
        <v>0</v>
      </c>
      <c r="BL528" s="128">
        <f t="shared" si="750"/>
        <v>0</v>
      </c>
      <c r="BM528" s="129">
        <f t="shared" si="750"/>
        <v>0</v>
      </c>
      <c r="BN528" s="126">
        <f t="shared" si="750"/>
        <v>0</v>
      </c>
      <c r="BO528" s="127">
        <f t="shared" si="750"/>
        <v>0</v>
      </c>
      <c r="BP528" s="128">
        <f t="shared" si="750"/>
        <v>0</v>
      </c>
      <c r="BQ528" s="129">
        <f t="shared" si="750"/>
        <v>0</v>
      </c>
      <c r="BR528" s="126">
        <f t="shared" si="750"/>
        <v>0</v>
      </c>
      <c r="BS528" s="127">
        <f t="shared" si="750"/>
        <v>0</v>
      </c>
      <c r="BT528" s="128">
        <f t="shared" si="750"/>
        <v>0</v>
      </c>
      <c r="BU528" s="126">
        <f t="shared" si="750"/>
        <v>0</v>
      </c>
      <c r="BV528" s="130">
        <f t="shared" si="750"/>
        <v>0</v>
      </c>
      <c r="BW528" s="131">
        <f t="shared" si="750"/>
        <v>0</v>
      </c>
      <c r="BX528" s="126">
        <f t="shared" si="750"/>
        <v>0</v>
      </c>
      <c r="BY528" s="127">
        <f t="shared" si="750"/>
        <v>0</v>
      </c>
      <c r="BZ528" s="128">
        <f t="shared" si="750"/>
        <v>0</v>
      </c>
      <c r="CA528" s="129">
        <f t="shared" si="750"/>
        <v>0</v>
      </c>
      <c r="CB528" s="126">
        <f t="shared" si="750"/>
        <v>0</v>
      </c>
      <c r="CC528" s="127">
        <f t="shared" si="750"/>
        <v>0</v>
      </c>
      <c r="CD528" s="128">
        <f t="shared" si="750"/>
        <v>0</v>
      </c>
      <c r="CE528" s="129">
        <f t="shared" si="750"/>
        <v>0</v>
      </c>
      <c r="CF528" s="126">
        <f t="shared" si="750"/>
        <v>0</v>
      </c>
      <c r="CG528" s="127">
        <f t="shared" si="750"/>
        <v>0</v>
      </c>
      <c r="CH528" s="128">
        <f t="shared" si="750"/>
        <v>0</v>
      </c>
      <c r="CI528" s="126">
        <f t="shared" si="750"/>
        <v>0</v>
      </c>
      <c r="CJ528" s="132">
        <f t="shared" si="750"/>
        <v>0</v>
      </c>
      <c r="CK528" s="133">
        <f t="shared" si="750"/>
        <v>0</v>
      </c>
    </row>
    <row r="529" spans="1:89" ht="14.25" thickTop="1" thickBot="1" x14ac:dyDescent="0.25">
      <c r="A529" s="299" t="s">
        <v>26</v>
      </c>
      <c r="B529" s="275">
        <f>SUM(B505:B528)</f>
        <v>60779</v>
      </c>
      <c r="C529" s="270">
        <f t="shared" ref="C529" si="751">SUM(C505:C528)</f>
        <v>37543</v>
      </c>
      <c r="D529" s="18">
        <f t="shared" ref="D529" si="752">SUM(D505:D528)</f>
        <v>25501</v>
      </c>
      <c r="E529" s="271">
        <f t="shared" ref="E529" si="753">SUM(E505:E528)</f>
        <v>22191</v>
      </c>
      <c r="F529" s="272">
        <f t="shared" ref="F529" si="754">SUM(F505:F528)</f>
        <v>13430</v>
      </c>
      <c r="G529" s="273">
        <f t="shared" ref="G529" si="755">SUM(G505:G528)</f>
        <v>9012</v>
      </c>
      <c r="H529" s="18">
        <f t="shared" ref="H529" si="756">SUM(H505:H528)</f>
        <v>31943</v>
      </c>
      <c r="I529" s="271">
        <f t="shared" ref="I529" si="757">SUM(I505:I528)</f>
        <v>43682</v>
      </c>
      <c r="J529" s="272">
        <f t="shared" ref="J529" si="758">SUM(J505:J528)</f>
        <v>7144</v>
      </c>
      <c r="K529" s="273">
        <f t="shared" ref="K529" si="759">SUM(K505:K528)</f>
        <v>8738</v>
      </c>
      <c r="L529" s="18">
        <f t="shared" ref="L529" si="760">SUM(L505:L528)</f>
        <v>13161</v>
      </c>
      <c r="M529" s="272">
        <f t="shared" ref="M529" si="761">SUM(M505:M528)</f>
        <v>24141</v>
      </c>
      <c r="N529" s="20">
        <f t="shared" ref="N529" si="762">SUM(N505:N528)</f>
        <v>28445</v>
      </c>
      <c r="O529" s="19">
        <f t="shared" ref="O529" si="763">SUM(O505:O528)</f>
        <v>38428</v>
      </c>
      <c r="P529" s="272">
        <f t="shared" ref="P529" si="764">SUM(P505:P528)</f>
        <v>18401</v>
      </c>
      <c r="Q529" s="273">
        <f t="shared" ref="Q529" si="765">SUM(Q505:Q528)</f>
        <v>22508</v>
      </c>
      <c r="R529" s="18">
        <f t="shared" ref="R529" si="766">SUM(R505:R528)</f>
        <v>23400</v>
      </c>
      <c r="S529" s="271">
        <f t="shared" ref="S529" si="767">SUM(S505:S528)</f>
        <v>25645</v>
      </c>
      <c r="T529" s="272">
        <f t="shared" ref="T529" si="768">SUM(T505:T528)</f>
        <v>9969</v>
      </c>
      <c r="U529" s="273">
        <f t="shared" ref="U529" si="769">SUM(U505:U528)</f>
        <v>12826</v>
      </c>
      <c r="V529" s="18">
        <f t="shared" ref="V529" si="770">SUM(V505:V528)</f>
        <v>27771</v>
      </c>
      <c r="W529" s="271">
        <f t="shared" ref="W529" si="771">SUM(W505:W528)</f>
        <v>31732</v>
      </c>
      <c r="X529" s="272">
        <f t="shared" ref="X529" si="772">SUM(X505:X528)</f>
        <v>26613</v>
      </c>
      <c r="Y529" s="273">
        <f t="shared" ref="Y529" si="773">SUM(Y505:Y528)</f>
        <v>16676</v>
      </c>
      <c r="Z529" s="18">
        <f t="shared" ref="Z529" si="774">SUM(Z505:Z528)</f>
        <v>57970</v>
      </c>
      <c r="AA529" s="271">
        <f t="shared" ref="AA529" si="775">SUM(AA505:AA528)</f>
        <v>50920</v>
      </c>
      <c r="AB529" s="171">
        <f>SUM(AB505:AB528)</f>
        <v>344527</v>
      </c>
      <c r="AC529" s="172">
        <f>SUM(AC505:AC528)</f>
        <v>344042</v>
      </c>
      <c r="BI529" s="299" t="s">
        <v>26</v>
      </c>
      <c r="BJ529" s="152">
        <f>SUM(BJ505:BJ528)</f>
        <v>1</v>
      </c>
      <c r="BK529" s="153">
        <f t="shared" ref="BK529:CK529" si="776">SUM(BK505:BK528)</f>
        <v>1</v>
      </c>
      <c r="BL529" s="152">
        <f t="shared" si="776"/>
        <v>0.99999999999999989</v>
      </c>
      <c r="BM529" s="153">
        <f t="shared" si="776"/>
        <v>0.99999999999999989</v>
      </c>
      <c r="BN529" s="152">
        <f t="shared" si="776"/>
        <v>1.0000000000000002</v>
      </c>
      <c r="BO529" s="153">
        <f t="shared" si="776"/>
        <v>1</v>
      </c>
      <c r="BP529" s="152">
        <f t="shared" si="776"/>
        <v>1</v>
      </c>
      <c r="BQ529" s="153">
        <f t="shared" si="776"/>
        <v>1</v>
      </c>
      <c r="BR529" s="152">
        <f t="shared" si="776"/>
        <v>0.99999999999999989</v>
      </c>
      <c r="BS529" s="153">
        <f t="shared" si="776"/>
        <v>1</v>
      </c>
      <c r="BT529" s="152">
        <f t="shared" si="776"/>
        <v>1.0000000000000002</v>
      </c>
      <c r="BU529" s="153">
        <f t="shared" si="776"/>
        <v>1</v>
      </c>
      <c r="BV529" s="152">
        <f t="shared" si="776"/>
        <v>0.99999999999999989</v>
      </c>
      <c r="BW529" s="153">
        <f t="shared" si="776"/>
        <v>1</v>
      </c>
      <c r="BX529" s="152">
        <f t="shared" si="776"/>
        <v>1</v>
      </c>
      <c r="BY529" s="153">
        <f t="shared" si="776"/>
        <v>1</v>
      </c>
      <c r="BZ529" s="152">
        <f t="shared" si="776"/>
        <v>1</v>
      </c>
      <c r="CA529" s="153">
        <f t="shared" si="776"/>
        <v>0.99999999999999989</v>
      </c>
      <c r="CB529" s="152">
        <f t="shared" si="776"/>
        <v>0.99999999999999989</v>
      </c>
      <c r="CC529" s="153">
        <f t="shared" si="776"/>
        <v>1</v>
      </c>
      <c r="CD529" s="152">
        <f t="shared" si="776"/>
        <v>1</v>
      </c>
      <c r="CE529" s="153">
        <f t="shared" si="776"/>
        <v>1</v>
      </c>
      <c r="CF529" s="152">
        <f t="shared" si="776"/>
        <v>1.0000000000000002</v>
      </c>
      <c r="CG529" s="153">
        <f t="shared" si="776"/>
        <v>0.99999999999999978</v>
      </c>
      <c r="CH529" s="152">
        <f t="shared" si="776"/>
        <v>0.99999999999999989</v>
      </c>
      <c r="CI529" s="153">
        <f t="shared" si="776"/>
        <v>1</v>
      </c>
      <c r="CJ529" s="152">
        <f t="shared" si="776"/>
        <v>0.99999999999999989</v>
      </c>
      <c r="CK529" s="153">
        <f t="shared" si="776"/>
        <v>1</v>
      </c>
    </row>
    <row r="530" spans="1:89" ht="13.5" thickTop="1" x14ac:dyDescent="0.2">
      <c r="A530" s="187"/>
    </row>
    <row r="532" spans="1:89" x14ac:dyDescent="0.2">
      <c r="A532" s="306">
        <f>+A501+1</f>
        <v>43483</v>
      </c>
      <c r="B532" s="306"/>
      <c r="C532" s="306"/>
      <c r="D532" s="306"/>
      <c r="BI532" s="311">
        <f>+BI470+2</f>
        <v>43483</v>
      </c>
      <c r="BJ532" s="311"/>
      <c r="BK532" s="311"/>
      <c r="BL532" s="311"/>
    </row>
    <row r="533" spans="1:89" ht="13.5" thickBot="1" x14ac:dyDescent="0.25">
      <c r="AE533" s="242" t="s">
        <v>1</v>
      </c>
    </row>
    <row r="534" spans="1:89" ht="14.25" thickTop="1" thickBot="1" x14ac:dyDescent="0.25">
      <c r="A534" s="302" t="s">
        <v>2</v>
      </c>
      <c r="B534" s="304" t="s">
        <v>3</v>
      </c>
      <c r="C534" s="305"/>
      <c r="D534" s="304" t="s">
        <v>4</v>
      </c>
      <c r="E534" s="305"/>
      <c r="F534" s="304" t="s">
        <v>5</v>
      </c>
      <c r="G534" s="305"/>
      <c r="H534" s="304" t="s">
        <v>6</v>
      </c>
      <c r="I534" s="305"/>
      <c r="J534" s="304" t="s">
        <v>7</v>
      </c>
      <c r="K534" s="305"/>
      <c r="L534" s="304" t="s">
        <v>8</v>
      </c>
      <c r="M534" s="305"/>
      <c r="N534" s="304" t="s">
        <v>9</v>
      </c>
      <c r="O534" s="305"/>
      <c r="P534" s="304" t="s">
        <v>10</v>
      </c>
      <c r="Q534" s="305"/>
      <c r="R534" s="304" t="s">
        <v>11</v>
      </c>
      <c r="S534" s="305"/>
      <c r="T534" s="304" t="s">
        <v>12</v>
      </c>
      <c r="U534" s="305"/>
      <c r="V534" s="304" t="s">
        <v>13</v>
      </c>
      <c r="W534" s="305"/>
      <c r="X534" s="304" t="s">
        <v>14</v>
      </c>
      <c r="Y534" s="305"/>
      <c r="Z534" s="307" t="s">
        <v>15</v>
      </c>
      <c r="AA534" s="308"/>
      <c r="AB534" s="309" t="s">
        <v>16</v>
      </c>
      <c r="AC534" s="310"/>
      <c r="AE534" s="302" t="s">
        <v>2</v>
      </c>
      <c r="AF534" s="304" t="s">
        <v>3</v>
      </c>
      <c r="AG534" s="305"/>
      <c r="AH534" s="304" t="s">
        <v>4</v>
      </c>
      <c r="AI534" s="305"/>
      <c r="AJ534" s="304" t="s">
        <v>5</v>
      </c>
      <c r="AK534" s="305"/>
      <c r="AL534" s="304" t="s">
        <v>6</v>
      </c>
      <c r="AM534" s="305"/>
      <c r="AN534" s="304" t="s">
        <v>7</v>
      </c>
      <c r="AO534" s="305"/>
      <c r="AP534" s="304" t="s">
        <v>8</v>
      </c>
      <c r="AQ534" s="305"/>
      <c r="AR534" s="304" t="s">
        <v>9</v>
      </c>
      <c r="AS534" s="305"/>
      <c r="AT534" s="304" t="s">
        <v>10</v>
      </c>
      <c r="AU534" s="305"/>
      <c r="AV534" s="304" t="s">
        <v>11</v>
      </c>
      <c r="AW534" s="305"/>
      <c r="AX534" s="304" t="s">
        <v>12</v>
      </c>
      <c r="AY534" s="305"/>
      <c r="AZ534" s="304" t="s">
        <v>13</v>
      </c>
      <c r="BA534" s="305"/>
      <c r="BB534" s="304" t="s">
        <v>14</v>
      </c>
      <c r="BC534" s="305"/>
      <c r="BD534" s="307" t="s">
        <v>15</v>
      </c>
      <c r="BE534" s="308"/>
      <c r="BF534" s="309" t="s">
        <v>16</v>
      </c>
      <c r="BG534" s="310"/>
      <c r="BI534" s="302" t="s">
        <v>2</v>
      </c>
      <c r="BJ534" s="304" t="s">
        <v>3</v>
      </c>
      <c r="BK534" s="305"/>
      <c r="BL534" s="304" t="s">
        <v>4</v>
      </c>
      <c r="BM534" s="305"/>
      <c r="BN534" s="304" t="s">
        <v>5</v>
      </c>
      <c r="BO534" s="305"/>
      <c r="BP534" s="304" t="s">
        <v>6</v>
      </c>
      <c r="BQ534" s="305"/>
      <c r="BR534" s="304" t="s">
        <v>7</v>
      </c>
      <c r="BS534" s="305"/>
      <c r="BT534" s="304" t="s">
        <v>8</v>
      </c>
      <c r="BU534" s="305"/>
      <c r="BV534" s="304" t="s">
        <v>9</v>
      </c>
      <c r="BW534" s="305"/>
      <c r="BX534" s="304" t="s">
        <v>10</v>
      </c>
      <c r="BY534" s="305"/>
      <c r="BZ534" s="304" t="s">
        <v>11</v>
      </c>
      <c r="CA534" s="305"/>
      <c r="CB534" s="304" t="s">
        <v>12</v>
      </c>
      <c r="CC534" s="305"/>
      <c r="CD534" s="304" t="s">
        <v>13</v>
      </c>
      <c r="CE534" s="305"/>
      <c r="CF534" s="304" t="s">
        <v>14</v>
      </c>
      <c r="CG534" s="305"/>
      <c r="CH534" s="307" t="s">
        <v>15</v>
      </c>
      <c r="CI534" s="308"/>
      <c r="CJ534" s="304" t="s">
        <v>16</v>
      </c>
      <c r="CK534" s="305"/>
    </row>
    <row r="535" spans="1:89" ht="15" thickTop="1" thickBot="1" x14ac:dyDescent="0.3">
      <c r="A535" s="303"/>
      <c r="B535" s="113" t="s">
        <v>17</v>
      </c>
      <c r="C535" s="114" t="s">
        <v>18</v>
      </c>
      <c r="D535" s="115" t="s">
        <v>17</v>
      </c>
      <c r="E535" s="116" t="s">
        <v>18</v>
      </c>
      <c r="F535" s="113" t="s">
        <v>17</v>
      </c>
      <c r="G535" s="114" t="s">
        <v>18</v>
      </c>
      <c r="H535" s="115" t="s">
        <v>17</v>
      </c>
      <c r="I535" s="116" t="s">
        <v>18</v>
      </c>
      <c r="J535" s="113" t="s">
        <v>17</v>
      </c>
      <c r="K535" s="114" t="s">
        <v>18</v>
      </c>
      <c r="L535" s="115" t="s">
        <v>17</v>
      </c>
      <c r="M535" s="113" t="s">
        <v>18</v>
      </c>
      <c r="N535" s="117" t="s">
        <v>17</v>
      </c>
      <c r="O535" s="118" t="s">
        <v>18</v>
      </c>
      <c r="P535" s="113" t="s">
        <v>17</v>
      </c>
      <c r="Q535" s="114" t="s">
        <v>18</v>
      </c>
      <c r="R535" s="115" t="s">
        <v>17</v>
      </c>
      <c r="S535" s="116" t="s">
        <v>18</v>
      </c>
      <c r="T535" s="113" t="s">
        <v>17</v>
      </c>
      <c r="U535" s="114" t="s">
        <v>18</v>
      </c>
      <c r="V535" s="115" t="s">
        <v>17</v>
      </c>
      <c r="W535" s="116" t="s">
        <v>18</v>
      </c>
      <c r="X535" s="113" t="s">
        <v>17</v>
      </c>
      <c r="Y535" s="114" t="s">
        <v>18</v>
      </c>
      <c r="Z535" s="26" t="s">
        <v>17</v>
      </c>
      <c r="AA535" s="119" t="s">
        <v>18</v>
      </c>
      <c r="AB535" s="173" t="s">
        <v>17</v>
      </c>
      <c r="AC535" s="174" t="s">
        <v>18</v>
      </c>
      <c r="AE535" s="303"/>
      <c r="AF535" s="113" t="s">
        <v>17</v>
      </c>
      <c r="AG535" s="114" t="s">
        <v>18</v>
      </c>
      <c r="AH535" s="115" t="s">
        <v>17</v>
      </c>
      <c r="AI535" s="116" t="s">
        <v>18</v>
      </c>
      <c r="AJ535" s="113" t="s">
        <v>17</v>
      </c>
      <c r="AK535" s="114" t="s">
        <v>18</v>
      </c>
      <c r="AL535" s="115" t="s">
        <v>17</v>
      </c>
      <c r="AM535" s="116" t="s">
        <v>18</v>
      </c>
      <c r="AN535" s="113" t="s">
        <v>17</v>
      </c>
      <c r="AO535" s="114" t="s">
        <v>18</v>
      </c>
      <c r="AP535" s="115" t="s">
        <v>17</v>
      </c>
      <c r="AQ535" s="113" t="s">
        <v>18</v>
      </c>
      <c r="AR535" s="117" t="s">
        <v>17</v>
      </c>
      <c r="AS535" s="118" t="s">
        <v>18</v>
      </c>
      <c r="AT535" s="113" t="s">
        <v>17</v>
      </c>
      <c r="AU535" s="114" t="s">
        <v>18</v>
      </c>
      <c r="AV535" s="115" t="s">
        <v>17</v>
      </c>
      <c r="AW535" s="116" t="s">
        <v>18</v>
      </c>
      <c r="AX535" s="113" t="s">
        <v>17</v>
      </c>
      <c r="AY535" s="114" t="s">
        <v>18</v>
      </c>
      <c r="AZ535" s="115" t="s">
        <v>17</v>
      </c>
      <c r="BA535" s="116" t="s">
        <v>18</v>
      </c>
      <c r="BB535" s="113" t="s">
        <v>17</v>
      </c>
      <c r="BC535" s="114" t="s">
        <v>18</v>
      </c>
      <c r="BD535" s="26" t="s">
        <v>17</v>
      </c>
      <c r="BE535" s="119" t="s">
        <v>18</v>
      </c>
      <c r="BF535" s="173" t="s">
        <v>17</v>
      </c>
      <c r="BG535" s="174" t="s">
        <v>18</v>
      </c>
      <c r="BI535" s="303"/>
      <c r="BJ535" s="113" t="s">
        <v>17</v>
      </c>
      <c r="BK535" s="114" t="s">
        <v>18</v>
      </c>
      <c r="BL535" s="115" t="s">
        <v>17</v>
      </c>
      <c r="BM535" s="116" t="s">
        <v>18</v>
      </c>
      <c r="BN535" s="113" t="s">
        <v>17</v>
      </c>
      <c r="BO535" s="114" t="s">
        <v>18</v>
      </c>
      <c r="BP535" s="115" t="s">
        <v>17</v>
      </c>
      <c r="BQ535" s="116" t="s">
        <v>18</v>
      </c>
      <c r="BR535" s="113" t="s">
        <v>17</v>
      </c>
      <c r="BS535" s="114" t="s">
        <v>18</v>
      </c>
      <c r="BT535" s="115" t="s">
        <v>17</v>
      </c>
      <c r="BU535" s="113" t="s">
        <v>18</v>
      </c>
      <c r="BV535" s="117" t="s">
        <v>17</v>
      </c>
      <c r="BW535" s="118" t="s">
        <v>18</v>
      </c>
      <c r="BX535" s="113" t="s">
        <v>17</v>
      </c>
      <c r="BY535" s="114" t="s">
        <v>18</v>
      </c>
      <c r="BZ535" s="115" t="s">
        <v>17</v>
      </c>
      <c r="CA535" s="116" t="s">
        <v>18</v>
      </c>
      <c r="CB535" s="113" t="s">
        <v>17</v>
      </c>
      <c r="CC535" s="114" t="s">
        <v>18</v>
      </c>
      <c r="CD535" s="115" t="s">
        <v>17</v>
      </c>
      <c r="CE535" s="116" t="s">
        <v>18</v>
      </c>
      <c r="CF535" s="113" t="s">
        <v>17</v>
      </c>
      <c r="CG535" s="114" t="s">
        <v>18</v>
      </c>
      <c r="CH535" s="26" t="s">
        <v>17</v>
      </c>
      <c r="CI535" s="119" t="s">
        <v>18</v>
      </c>
      <c r="CJ535" s="117" t="s">
        <v>17</v>
      </c>
      <c r="CK535" s="118" t="s">
        <v>18</v>
      </c>
    </row>
    <row r="536" spans="1:89" ht="13.5" thickTop="1" x14ac:dyDescent="0.2">
      <c r="A536" s="122" t="s">
        <v>19</v>
      </c>
      <c r="B536" s="123"/>
      <c r="C536" s="186"/>
      <c r="D536" s="124"/>
      <c r="E536" s="177"/>
      <c r="F536" s="123"/>
      <c r="G536" s="125"/>
      <c r="H536" s="124"/>
      <c r="I536" s="177"/>
      <c r="J536" s="123"/>
      <c r="K536" s="125"/>
      <c r="L536" s="124"/>
      <c r="M536" s="123"/>
      <c r="N536" s="176"/>
      <c r="O536" s="178"/>
      <c r="P536" s="123"/>
      <c r="Q536" s="125"/>
      <c r="R536" s="124"/>
      <c r="S536" s="177"/>
      <c r="T536" s="123"/>
      <c r="U536" s="125"/>
      <c r="V536" s="124"/>
      <c r="W536" s="177"/>
      <c r="X536" s="123"/>
      <c r="Y536" s="125"/>
      <c r="Z536" s="183"/>
      <c r="AA536" s="184"/>
      <c r="AB536" s="169">
        <f t="shared" ref="AB536:AB559" si="777">B536+D536+F536+H536+J536+L536+N536+P536+R536+T536+V536+X536+Z536</f>
        <v>0</v>
      </c>
      <c r="AC536" s="168">
        <f>C536+E536+G536+I536+K536+M536+O536+Q536+S536+U536+W536+Y536+AA536</f>
        <v>0</v>
      </c>
      <c r="AD536" s="231"/>
      <c r="AE536" s="249" t="str">
        <f>$AE$9</f>
        <v>07:00 - 07:59</v>
      </c>
      <c r="AF536" s="123">
        <f>SUMIF($A$9:$A$32,$AE536,B$536:B$559)</f>
        <v>6228</v>
      </c>
      <c r="AG536" s="186">
        <f t="shared" ref="AG536:BE538" si="778">SUMIF($A$9:$A$32,$AE536,C$536:C$559)</f>
        <v>1084</v>
      </c>
      <c r="AH536" s="124">
        <f t="shared" si="778"/>
        <v>1876</v>
      </c>
      <c r="AI536" s="177">
        <f t="shared" si="778"/>
        <v>1238</v>
      </c>
      <c r="AJ536" s="123">
        <f t="shared" si="778"/>
        <v>940</v>
      </c>
      <c r="AK536" s="125">
        <f t="shared" si="778"/>
        <v>650</v>
      </c>
      <c r="AL536" s="124">
        <f t="shared" si="778"/>
        <v>1279</v>
      </c>
      <c r="AM536" s="177">
        <f t="shared" si="778"/>
        <v>1744</v>
      </c>
      <c r="AN536" s="123">
        <f t="shared" si="778"/>
        <v>402</v>
      </c>
      <c r="AO536" s="125">
        <f t="shared" si="778"/>
        <v>941</v>
      </c>
      <c r="AP536" s="124">
        <f t="shared" si="778"/>
        <v>544</v>
      </c>
      <c r="AQ536" s="123">
        <f t="shared" si="778"/>
        <v>2389</v>
      </c>
      <c r="AR536" s="176">
        <f t="shared" si="778"/>
        <v>1893</v>
      </c>
      <c r="AS536" s="178">
        <f t="shared" si="778"/>
        <v>2972</v>
      </c>
      <c r="AT536" s="123">
        <f t="shared" si="778"/>
        <v>1623</v>
      </c>
      <c r="AU536" s="125">
        <f t="shared" si="778"/>
        <v>1546</v>
      </c>
      <c r="AV536" s="124">
        <f t="shared" si="778"/>
        <v>1814</v>
      </c>
      <c r="AW536" s="177">
        <f t="shared" si="778"/>
        <v>1779</v>
      </c>
      <c r="AX536" s="123">
        <f t="shared" si="778"/>
        <v>366</v>
      </c>
      <c r="AY536" s="125">
        <f t="shared" si="778"/>
        <v>1931</v>
      </c>
      <c r="AZ536" s="124">
        <f t="shared" si="778"/>
        <v>1015</v>
      </c>
      <c r="BA536" s="177">
        <f t="shared" si="778"/>
        <v>2929</v>
      </c>
      <c r="BB536" s="123">
        <f t="shared" si="778"/>
        <v>1479</v>
      </c>
      <c r="BC536" s="125">
        <f t="shared" si="778"/>
        <v>1728</v>
      </c>
      <c r="BD536" s="183">
        <f t="shared" si="778"/>
        <v>5013</v>
      </c>
      <c r="BE536" s="184">
        <f t="shared" si="778"/>
        <v>2526</v>
      </c>
      <c r="BF536" s="167">
        <f>AF536+AH536+AJ536+AL536+AN536+AP536+AR536+AT536+AV536+AX536+AZ536+BB536+BD536</f>
        <v>24472</v>
      </c>
      <c r="BG536" s="168">
        <f>AG536+AI536+AK536+AM536+AO536+AQ536+AS536+AU536+AW536+AY536+BA536+BC536+BE536</f>
        <v>23457</v>
      </c>
      <c r="BH536" s="231"/>
      <c r="BI536" s="122" t="s">
        <v>19</v>
      </c>
      <c r="BJ536" s="126">
        <f t="shared" ref="BJ536:CK536" si="779">B536/B560</f>
        <v>0</v>
      </c>
      <c r="BK536" s="127">
        <f t="shared" si="779"/>
        <v>0</v>
      </c>
      <c r="BL536" s="128">
        <f t="shared" si="779"/>
        <v>0</v>
      </c>
      <c r="BM536" s="129">
        <f t="shared" si="779"/>
        <v>0</v>
      </c>
      <c r="BN536" s="126">
        <f t="shared" si="779"/>
        <v>0</v>
      </c>
      <c r="BO536" s="127">
        <f t="shared" si="779"/>
        <v>0</v>
      </c>
      <c r="BP536" s="128">
        <f t="shared" si="779"/>
        <v>0</v>
      </c>
      <c r="BQ536" s="129">
        <f t="shared" si="779"/>
        <v>0</v>
      </c>
      <c r="BR536" s="126">
        <f t="shared" si="779"/>
        <v>0</v>
      </c>
      <c r="BS536" s="127">
        <f t="shared" si="779"/>
        <v>0</v>
      </c>
      <c r="BT536" s="128">
        <f t="shared" si="779"/>
        <v>0</v>
      </c>
      <c r="BU536" s="126">
        <f t="shared" si="779"/>
        <v>0</v>
      </c>
      <c r="BV536" s="130">
        <f t="shared" si="779"/>
        <v>0</v>
      </c>
      <c r="BW536" s="131">
        <f t="shared" si="779"/>
        <v>0</v>
      </c>
      <c r="BX536" s="126">
        <f t="shared" si="779"/>
        <v>0</v>
      </c>
      <c r="BY536" s="127">
        <f t="shared" si="779"/>
        <v>0</v>
      </c>
      <c r="BZ536" s="128">
        <f t="shared" si="779"/>
        <v>0</v>
      </c>
      <c r="CA536" s="129">
        <f t="shared" si="779"/>
        <v>0</v>
      </c>
      <c r="CB536" s="126">
        <f t="shared" si="779"/>
        <v>0</v>
      </c>
      <c r="CC536" s="127">
        <f t="shared" si="779"/>
        <v>0</v>
      </c>
      <c r="CD536" s="128">
        <f t="shared" si="779"/>
        <v>0</v>
      </c>
      <c r="CE536" s="129">
        <f t="shared" si="779"/>
        <v>0</v>
      </c>
      <c r="CF536" s="126">
        <f t="shared" si="779"/>
        <v>0</v>
      </c>
      <c r="CG536" s="127">
        <f t="shared" si="779"/>
        <v>0</v>
      </c>
      <c r="CH536" s="128">
        <f t="shared" si="779"/>
        <v>0</v>
      </c>
      <c r="CI536" s="126">
        <f t="shared" si="779"/>
        <v>0</v>
      </c>
      <c r="CJ536" s="132">
        <f t="shared" si="779"/>
        <v>0</v>
      </c>
      <c r="CK536" s="133">
        <f t="shared" si="779"/>
        <v>0</v>
      </c>
    </row>
    <row r="537" spans="1:89" x14ac:dyDescent="0.2">
      <c r="A537" s="134" t="s">
        <v>21</v>
      </c>
      <c r="B537" s="189">
        <v>524</v>
      </c>
      <c r="C537" s="190">
        <v>0</v>
      </c>
      <c r="D537" s="191">
        <v>196</v>
      </c>
      <c r="E537" s="192">
        <v>0</v>
      </c>
      <c r="F537" s="189">
        <v>81</v>
      </c>
      <c r="G537" s="193">
        <v>0</v>
      </c>
      <c r="H537" s="191">
        <v>262</v>
      </c>
      <c r="I537" s="192">
        <v>9</v>
      </c>
      <c r="J537" s="189">
        <v>11</v>
      </c>
      <c r="K537" s="193">
        <v>3</v>
      </c>
      <c r="L537" s="191">
        <v>13</v>
      </c>
      <c r="M537" s="189">
        <v>16</v>
      </c>
      <c r="N537" s="194">
        <v>57</v>
      </c>
      <c r="O537" s="195">
        <v>21</v>
      </c>
      <c r="P537" s="189">
        <v>25</v>
      </c>
      <c r="Q537" s="193">
        <v>2</v>
      </c>
      <c r="R537" s="191">
        <v>16</v>
      </c>
      <c r="S537" s="192">
        <v>15</v>
      </c>
      <c r="T537" s="189">
        <v>3</v>
      </c>
      <c r="U537" s="193">
        <v>0</v>
      </c>
      <c r="V537" s="191">
        <v>3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69">
        <f t="shared" si="777"/>
        <v>1191</v>
      </c>
      <c r="AC537" s="170">
        <f t="shared" ref="AC537:AC556" si="780">C537+E537+G537+I537+K537+M537+O537+Q537+S537+U537+W537+Y537+AA537</f>
        <v>66</v>
      </c>
      <c r="AD537" s="232"/>
      <c r="AE537" s="250" t="str">
        <f>$AE$10</f>
        <v>08:00 - 08:59</v>
      </c>
      <c r="AF537" s="123">
        <f>SUMIF($A$9:$A$32,$AE537,B$536:B$559)</f>
        <v>5573</v>
      </c>
      <c r="AG537" s="190">
        <f t="shared" si="778"/>
        <v>1259</v>
      </c>
      <c r="AH537" s="191">
        <f t="shared" si="778"/>
        <v>1696</v>
      </c>
      <c r="AI537" s="192">
        <f t="shared" si="778"/>
        <v>1574</v>
      </c>
      <c r="AJ537" s="189">
        <f t="shared" si="778"/>
        <v>883</v>
      </c>
      <c r="AK537" s="193">
        <f t="shared" si="778"/>
        <v>618</v>
      </c>
      <c r="AL537" s="191">
        <f t="shared" si="778"/>
        <v>1643</v>
      </c>
      <c r="AM537" s="192">
        <f t="shared" si="778"/>
        <v>2134</v>
      </c>
      <c r="AN537" s="189">
        <f t="shared" si="778"/>
        <v>380</v>
      </c>
      <c r="AO537" s="193">
        <f t="shared" si="778"/>
        <v>1005</v>
      </c>
      <c r="AP537" s="191">
        <f t="shared" si="778"/>
        <v>503</v>
      </c>
      <c r="AQ537" s="189">
        <f t="shared" si="778"/>
        <v>2691</v>
      </c>
      <c r="AR537" s="194">
        <f t="shared" si="778"/>
        <v>1785</v>
      </c>
      <c r="AS537" s="195">
        <f t="shared" si="778"/>
        <v>3285</v>
      </c>
      <c r="AT537" s="189">
        <f t="shared" si="778"/>
        <v>1401</v>
      </c>
      <c r="AU537" s="193">
        <f t="shared" si="778"/>
        <v>1500</v>
      </c>
      <c r="AV537" s="191">
        <f t="shared" si="778"/>
        <v>1897</v>
      </c>
      <c r="AW537" s="192">
        <f t="shared" si="778"/>
        <v>1440</v>
      </c>
      <c r="AX537" s="189">
        <f t="shared" si="778"/>
        <v>352</v>
      </c>
      <c r="AY537" s="193">
        <f t="shared" si="778"/>
        <v>1454</v>
      </c>
      <c r="AZ537" s="191">
        <f t="shared" si="778"/>
        <v>985</v>
      </c>
      <c r="BA537" s="192">
        <f t="shared" si="778"/>
        <v>2425</v>
      </c>
      <c r="BB537" s="189">
        <f t="shared" si="778"/>
        <v>1427</v>
      </c>
      <c r="BC537" s="193">
        <f t="shared" si="778"/>
        <v>1654</v>
      </c>
      <c r="BD537" s="191">
        <f t="shared" si="778"/>
        <v>4783</v>
      </c>
      <c r="BE537" s="189">
        <f t="shared" si="778"/>
        <v>2618</v>
      </c>
      <c r="BF537" s="169">
        <f>SUM(AF537,AH537,AJ537,AL537,AN537,AP537,AR537,AT537,AV537,AX537,AZ537,BB537,BD537)</f>
        <v>23308</v>
      </c>
      <c r="BG537" s="170">
        <f>SUM(AG537,AI537,AK537,AM537,AO537,AQ537,AS537,AU537,AW537,AY537,BA537,BC537,BE537)</f>
        <v>23657</v>
      </c>
      <c r="BH537" s="232"/>
      <c r="BI537" s="134" t="s">
        <v>21</v>
      </c>
      <c r="BJ537" s="126">
        <f t="shared" ref="BJ537:CK537" si="781">B537/B560</f>
        <v>8.3971667574757221E-3</v>
      </c>
      <c r="BK537" s="127">
        <f t="shared" si="781"/>
        <v>0</v>
      </c>
      <c r="BL537" s="128">
        <f t="shared" si="781"/>
        <v>7.5378817014075837E-3</v>
      </c>
      <c r="BM537" s="129">
        <f t="shared" si="781"/>
        <v>0</v>
      </c>
      <c r="BN537" s="126">
        <f t="shared" si="781"/>
        <v>6.1164388733670619E-3</v>
      </c>
      <c r="BO537" s="127">
        <f t="shared" si="781"/>
        <v>0</v>
      </c>
      <c r="BP537" s="128">
        <f t="shared" si="781"/>
        <v>8.3901751689243291E-3</v>
      </c>
      <c r="BQ537" s="129">
        <f t="shared" si="781"/>
        <v>1.9461563412260784E-4</v>
      </c>
      <c r="BR537" s="126">
        <f t="shared" si="781"/>
        <v>1.510989010989011E-3</v>
      </c>
      <c r="BS537" s="127">
        <f t="shared" si="781"/>
        <v>3.4474833371638702E-4</v>
      </c>
      <c r="BT537" s="128">
        <f t="shared" si="781"/>
        <v>9.8009650180940888E-4</v>
      </c>
      <c r="BU537" s="126">
        <f t="shared" si="781"/>
        <v>6.4321608040201008E-4</v>
      </c>
      <c r="BV537" s="130">
        <f t="shared" si="781"/>
        <v>1.9721818559269256E-3</v>
      </c>
      <c r="BW537" s="131">
        <f t="shared" si="781"/>
        <v>5.3741426962841644E-4</v>
      </c>
      <c r="BX537" s="126">
        <f t="shared" si="781"/>
        <v>1.4094035404216936E-3</v>
      </c>
      <c r="BY537" s="127">
        <f t="shared" si="781"/>
        <v>9.3676814988290398E-5</v>
      </c>
      <c r="BZ537" s="128">
        <f t="shared" si="781"/>
        <v>6.865774116031583E-4</v>
      </c>
      <c r="CA537" s="129">
        <f t="shared" si="781"/>
        <v>6.1114732724902219E-4</v>
      </c>
      <c r="CB537" s="126">
        <f t="shared" si="781"/>
        <v>3.2230339492909325E-4</v>
      </c>
      <c r="CC537" s="127">
        <f t="shared" si="781"/>
        <v>0</v>
      </c>
      <c r="CD537" s="128">
        <f t="shared" si="781"/>
        <v>1.1921793037672866E-4</v>
      </c>
      <c r="CE537" s="129">
        <f t="shared" si="781"/>
        <v>0</v>
      </c>
      <c r="CF537" s="126">
        <f t="shared" si="781"/>
        <v>0</v>
      </c>
      <c r="CG537" s="127">
        <f t="shared" si="781"/>
        <v>0</v>
      </c>
      <c r="CH537" s="128">
        <f t="shared" si="781"/>
        <v>0</v>
      </c>
      <c r="CI537" s="126">
        <f t="shared" si="781"/>
        <v>0</v>
      </c>
      <c r="CJ537" s="132">
        <f t="shared" si="781"/>
        <v>3.4407943583684105E-3</v>
      </c>
      <c r="CK537" s="133">
        <f t="shared" si="781"/>
        <v>1.9105238019423659E-4</v>
      </c>
    </row>
    <row r="538" spans="1:89" ht="13.5" thickBot="1" x14ac:dyDescent="0.25">
      <c r="A538" s="143" t="s">
        <v>23</v>
      </c>
      <c r="B538" s="196">
        <v>3391</v>
      </c>
      <c r="C538" s="197">
        <v>0</v>
      </c>
      <c r="D538" s="198">
        <v>1206</v>
      </c>
      <c r="E538" s="199">
        <v>60</v>
      </c>
      <c r="F538" s="196">
        <v>378</v>
      </c>
      <c r="G538" s="200">
        <v>42</v>
      </c>
      <c r="H538" s="198">
        <v>1261</v>
      </c>
      <c r="I538" s="199">
        <v>255</v>
      </c>
      <c r="J538" s="196">
        <v>100</v>
      </c>
      <c r="K538" s="200">
        <v>85</v>
      </c>
      <c r="L538" s="198">
        <v>56</v>
      </c>
      <c r="M538" s="196">
        <v>463</v>
      </c>
      <c r="N538" s="201">
        <v>496</v>
      </c>
      <c r="O538" s="202">
        <v>697</v>
      </c>
      <c r="P538" s="196">
        <v>297</v>
      </c>
      <c r="Q538" s="200">
        <v>421</v>
      </c>
      <c r="R538" s="198">
        <v>483</v>
      </c>
      <c r="S538" s="199">
        <v>495</v>
      </c>
      <c r="T538" s="196">
        <v>69</v>
      </c>
      <c r="U538" s="200">
        <v>330</v>
      </c>
      <c r="V538" s="198">
        <v>228</v>
      </c>
      <c r="W538" s="199">
        <v>840</v>
      </c>
      <c r="X538" s="196">
        <v>333</v>
      </c>
      <c r="Y538" s="200">
        <v>561</v>
      </c>
      <c r="Z538" s="198">
        <v>1346</v>
      </c>
      <c r="AA538" s="196">
        <v>781</v>
      </c>
      <c r="AB538" s="169">
        <f t="shared" si="777"/>
        <v>9644</v>
      </c>
      <c r="AC538" s="170">
        <f t="shared" si="780"/>
        <v>5030</v>
      </c>
      <c r="AE538" s="249" t="str">
        <f>$AE$11</f>
        <v>09:00 - 09:59</v>
      </c>
      <c r="AF538" s="123">
        <f>SUMIF($A$9:$A$32,$AE538,B$536:B$559)</f>
        <v>5150</v>
      </c>
      <c r="AG538" s="197">
        <f t="shared" si="778"/>
        <v>1355</v>
      </c>
      <c r="AH538" s="198">
        <f t="shared" si="778"/>
        <v>1800</v>
      </c>
      <c r="AI538" s="199">
        <f t="shared" si="778"/>
        <v>1134</v>
      </c>
      <c r="AJ538" s="196">
        <f t="shared" si="778"/>
        <v>784</v>
      </c>
      <c r="AK538" s="200">
        <f t="shared" si="778"/>
        <v>589</v>
      </c>
      <c r="AL538" s="198">
        <f t="shared" si="778"/>
        <v>1599</v>
      </c>
      <c r="AM538" s="199">
        <f t="shared" si="778"/>
        <v>1961</v>
      </c>
      <c r="AN538" s="196">
        <f t="shared" si="778"/>
        <v>369</v>
      </c>
      <c r="AO538" s="200">
        <f t="shared" si="778"/>
        <v>1070</v>
      </c>
      <c r="AP538" s="198">
        <f t="shared" si="778"/>
        <v>496</v>
      </c>
      <c r="AQ538" s="196">
        <f t="shared" si="778"/>
        <v>2687</v>
      </c>
      <c r="AR538" s="201">
        <f t="shared" si="778"/>
        <v>1643</v>
      </c>
      <c r="AS538" s="202">
        <f t="shared" si="778"/>
        <v>3412</v>
      </c>
      <c r="AT538" s="196">
        <f t="shared" si="778"/>
        <v>1035</v>
      </c>
      <c r="AU538" s="200">
        <f t="shared" si="778"/>
        <v>1681</v>
      </c>
      <c r="AV538" s="198">
        <f t="shared" si="778"/>
        <v>1721</v>
      </c>
      <c r="AW538" s="199">
        <f t="shared" si="778"/>
        <v>1471</v>
      </c>
      <c r="AX538" s="196">
        <f t="shared" si="778"/>
        <v>356</v>
      </c>
      <c r="AY538" s="200">
        <f t="shared" si="778"/>
        <v>1259</v>
      </c>
      <c r="AZ538" s="198">
        <f t="shared" si="778"/>
        <v>934</v>
      </c>
      <c r="BA538" s="199">
        <f t="shared" si="778"/>
        <v>2884</v>
      </c>
      <c r="BB538" s="196">
        <f t="shared" si="778"/>
        <v>1279</v>
      </c>
      <c r="BC538" s="200">
        <f t="shared" si="778"/>
        <v>1473</v>
      </c>
      <c r="BD538" s="198">
        <f t="shared" si="778"/>
        <v>4224</v>
      </c>
      <c r="BE538" s="196">
        <f t="shared" si="778"/>
        <v>2546</v>
      </c>
      <c r="BF538" s="169">
        <f>SUM(AF538,AH538,AJ538,AL538,AN538,AP538,AR538,AT538,AV538,AX538,AZ538,BB538,BD538)</f>
        <v>21390</v>
      </c>
      <c r="BG538" s="170">
        <f>SUM(AG538,AI538,AK538,AM538,AO538,AQ538,AS538,AU538,AW538,AY538,BA538,BC538,BE538)</f>
        <v>23522</v>
      </c>
      <c r="BI538" s="143" t="s">
        <v>23</v>
      </c>
      <c r="BJ538" s="126">
        <f t="shared" ref="BJ538:CK538" si="782">B538/B560</f>
        <v>5.4341207012595753E-2</v>
      </c>
      <c r="BK538" s="127">
        <f t="shared" si="782"/>
        <v>0</v>
      </c>
      <c r="BL538" s="128">
        <f t="shared" si="782"/>
        <v>4.6381047611722175E-2</v>
      </c>
      <c r="BM538" s="129">
        <f t="shared" si="782"/>
        <v>2.7617951668584581E-3</v>
      </c>
      <c r="BN538" s="126">
        <f t="shared" si="782"/>
        <v>2.854338140904629E-2</v>
      </c>
      <c r="BO538" s="127">
        <f t="shared" si="782"/>
        <v>5.0095419847328241E-3</v>
      </c>
      <c r="BP538" s="128">
        <f t="shared" si="782"/>
        <v>4.0381720946616712E-2</v>
      </c>
      <c r="BQ538" s="129">
        <f t="shared" si="782"/>
        <v>5.5141096334738893E-3</v>
      </c>
      <c r="BR538" s="126">
        <f t="shared" si="782"/>
        <v>1.3736263736263736E-2</v>
      </c>
      <c r="BS538" s="127">
        <f t="shared" si="782"/>
        <v>9.7678694552976331E-3</v>
      </c>
      <c r="BT538" s="128">
        <f t="shared" si="782"/>
        <v>4.2219541616405308E-3</v>
      </c>
      <c r="BU538" s="126">
        <f t="shared" si="782"/>
        <v>1.8613065326633167E-2</v>
      </c>
      <c r="BV538" s="130">
        <f t="shared" si="782"/>
        <v>1.7161442114732545E-2</v>
      </c>
      <c r="BW538" s="131">
        <f t="shared" si="782"/>
        <v>1.7837035520524108E-2</v>
      </c>
      <c r="BX538" s="126">
        <f t="shared" si="782"/>
        <v>1.6743714060209719E-2</v>
      </c>
      <c r="BY538" s="127">
        <f t="shared" si="782"/>
        <v>1.9718969555035128E-2</v>
      </c>
      <c r="BZ538" s="128">
        <f t="shared" si="782"/>
        <v>2.0726055612770342E-2</v>
      </c>
      <c r="CA538" s="129">
        <f t="shared" si="782"/>
        <v>2.0167861799217732E-2</v>
      </c>
      <c r="CB538" s="126">
        <f t="shared" si="782"/>
        <v>7.4129780833691447E-3</v>
      </c>
      <c r="CC538" s="127">
        <f t="shared" si="782"/>
        <v>2.602934216753431E-2</v>
      </c>
      <c r="CD538" s="128">
        <f t="shared" si="782"/>
        <v>9.0605627086313787E-3</v>
      </c>
      <c r="CE538" s="129">
        <f t="shared" si="782"/>
        <v>2.6073191172362419E-2</v>
      </c>
      <c r="CF538" s="126">
        <f t="shared" si="782"/>
        <v>1.223859752287846E-2</v>
      </c>
      <c r="CG538" s="127">
        <f t="shared" si="782"/>
        <v>3.4126163391933813E-2</v>
      </c>
      <c r="CH538" s="128">
        <f t="shared" si="782"/>
        <v>2.2030181020655341E-2</v>
      </c>
      <c r="CI538" s="126">
        <f t="shared" si="782"/>
        <v>1.5076929016814348E-2</v>
      </c>
      <c r="CJ538" s="132">
        <f t="shared" si="782"/>
        <v>2.786147841486562E-2</v>
      </c>
      <c r="CK538" s="133">
        <f t="shared" si="782"/>
        <v>1.4560507157227424E-2</v>
      </c>
    </row>
    <row r="539" spans="1:89" ht="14.25" thickTop="1" thickBot="1" x14ac:dyDescent="0.25">
      <c r="A539" s="134" t="s">
        <v>25</v>
      </c>
      <c r="B539" s="189">
        <v>6508</v>
      </c>
      <c r="C539" s="190">
        <v>556</v>
      </c>
      <c r="D539" s="191">
        <v>2370</v>
      </c>
      <c r="E539" s="192">
        <v>696</v>
      </c>
      <c r="F539" s="189">
        <v>801</v>
      </c>
      <c r="G539" s="193">
        <v>337</v>
      </c>
      <c r="H539" s="191">
        <v>1347</v>
      </c>
      <c r="I539" s="192">
        <v>1128</v>
      </c>
      <c r="J539" s="189">
        <v>243</v>
      </c>
      <c r="K539" s="193">
        <v>409</v>
      </c>
      <c r="L539" s="191">
        <v>329</v>
      </c>
      <c r="M539" s="189">
        <v>1176</v>
      </c>
      <c r="N539" s="194">
        <v>1225</v>
      </c>
      <c r="O539" s="195">
        <v>1905</v>
      </c>
      <c r="P539" s="189">
        <v>1035</v>
      </c>
      <c r="Q539" s="193">
        <v>1003</v>
      </c>
      <c r="R539" s="191">
        <v>1248</v>
      </c>
      <c r="S539" s="192">
        <v>1231</v>
      </c>
      <c r="T539" s="189">
        <v>279</v>
      </c>
      <c r="U539" s="193">
        <v>944</v>
      </c>
      <c r="V539" s="191">
        <v>807</v>
      </c>
      <c r="W539" s="192">
        <v>1897</v>
      </c>
      <c r="X539" s="189">
        <v>1201</v>
      </c>
      <c r="Y539" s="193">
        <v>1126</v>
      </c>
      <c r="Z539" s="191">
        <v>3212</v>
      </c>
      <c r="AA539" s="189">
        <v>1738</v>
      </c>
      <c r="AB539" s="169">
        <f t="shared" si="777"/>
        <v>20605</v>
      </c>
      <c r="AC539" s="170">
        <f t="shared" si="780"/>
        <v>14146</v>
      </c>
      <c r="AE539" s="299" t="s">
        <v>26</v>
      </c>
      <c r="AF539" s="18">
        <f t="shared" ref="AF539:BG539" si="783">SUM(AF536:AF538)</f>
        <v>16951</v>
      </c>
      <c r="AG539" s="19">
        <f t="shared" si="783"/>
        <v>3698</v>
      </c>
      <c r="AH539" s="18">
        <f t="shared" si="783"/>
        <v>5372</v>
      </c>
      <c r="AI539" s="19">
        <f t="shared" si="783"/>
        <v>3946</v>
      </c>
      <c r="AJ539" s="18">
        <f t="shared" si="783"/>
        <v>2607</v>
      </c>
      <c r="AK539" s="19">
        <f t="shared" si="783"/>
        <v>1857</v>
      </c>
      <c r="AL539" s="18">
        <f t="shared" si="783"/>
        <v>4521</v>
      </c>
      <c r="AM539" s="19">
        <f t="shared" si="783"/>
        <v>5839</v>
      </c>
      <c r="AN539" s="18">
        <f t="shared" si="783"/>
        <v>1151</v>
      </c>
      <c r="AO539" s="19">
        <f t="shared" si="783"/>
        <v>3016</v>
      </c>
      <c r="AP539" s="18">
        <f t="shared" si="783"/>
        <v>1543</v>
      </c>
      <c r="AQ539" s="19">
        <f t="shared" si="783"/>
        <v>7767</v>
      </c>
      <c r="AR539" s="18">
        <f t="shared" si="783"/>
        <v>5321</v>
      </c>
      <c r="AS539" s="19">
        <f t="shared" si="783"/>
        <v>9669</v>
      </c>
      <c r="AT539" s="18">
        <f t="shared" si="783"/>
        <v>4059</v>
      </c>
      <c r="AU539" s="19">
        <f t="shared" si="783"/>
        <v>4727</v>
      </c>
      <c r="AV539" s="18">
        <f t="shared" si="783"/>
        <v>5432</v>
      </c>
      <c r="AW539" s="19">
        <f t="shared" si="783"/>
        <v>4690</v>
      </c>
      <c r="AX539" s="18">
        <f t="shared" si="783"/>
        <v>1074</v>
      </c>
      <c r="AY539" s="19">
        <f t="shared" si="783"/>
        <v>4644</v>
      </c>
      <c r="AZ539" s="18">
        <f t="shared" si="783"/>
        <v>2934</v>
      </c>
      <c r="BA539" s="19">
        <f t="shared" si="783"/>
        <v>8238</v>
      </c>
      <c r="BB539" s="18">
        <f t="shared" si="783"/>
        <v>4185</v>
      </c>
      <c r="BC539" s="19">
        <f t="shared" si="783"/>
        <v>4855</v>
      </c>
      <c r="BD539" s="18">
        <f t="shared" si="783"/>
        <v>14020</v>
      </c>
      <c r="BE539" s="19">
        <f t="shared" si="783"/>
        <v>7690</v>
      </c>
      <c r="BF539" s="171">
        <f t="shared" si="783"/>
        <v>69170</v>
      </c>
      <c r="BG539" s="172">
        <f t="shared" si="783"/>
        <v>70636</v>
      </c>
      <c r="BI539" s="134" t="s">
        <v>25</v>
      </c>
      <c r="BJ539" s="126">
        <f t="shared" ref="BJ539:CK539" si="784">B539/B560</f>
        <v>0.10429152911765649</v>
      </c>
      <c r="BK539" s="127">
        <f t="shared" si="784"/>
        <v>1.4858761591704749E-2</v>
      </c>
      <c r="BL539" s="128">
        <f t="shared" si="784"/>
        <v>9.1146834858857009E-2</v>
      </c>
      <c r="BM539" s="129">
        <f t="shared" si="784"/>
        <v>3.2036823935558116E-2</v>
      </c>
      <c r="BN539" s="126">
        <f t="shared" si="784"/>
        <v>6.0484784414407612E-2</v>
      </c>
      <c r="BO539" s="127">
        <f t="shared" si="784"/>
        <v>4.0195610687022904E-2</v>
      </c>
      <c r="BP539" s="128">
        <f t="shared" si="784"/>
        <v>4.3135747910462097E-2</v>
      </c>
      <c r="BQ539" s="129">
        <f t="shared" si="784"/>
        <v>2.4391826143366852E-2</v>
      </c>
      <c r="BR539" s="126">
        <f t="shared" si="784"/>
        <v>3.3379120879120878E-2</v>
      </c>
      <c r="BS539" s="127">
        <f t="shared" si="784"/>
        <v>4.7000689496667435E-2</v>
      </c>
      <c r="BT539" s="128">
        <f t="shared" si="784"/>
        <v>2.4803980699638118E-2</v>
      </c>
      <c r="BU539" s="126">
        <f t="shared" si="784"/>
        <v>4.7276381909547742E-2</v>
      </c>
      <c r="BV539" s="130">
        <f t="shared" si="784"/>
        <v>4.2384610061587433E-2</v>
      </c>
      <c r="BW539" s="131">
        <f t="shared" si="784"/>
        <v>4.8751151602006347E-2</v>
      </c>
      <c r="BX539" s="126">
        <f t="shared" si="784"/>
        <v>5.8349306573458111E-2</v>
      </c>
      <c r="BY539" s="127">
        <f t="shared" si="784"/>
        <v>4.6978922716627632E-2</v>
      </c>
      <c r="BZ539" s="128">
        <f t="shared" si="784"/>
        <v>5.3553038105046344E-2</v>
      </c>
      <c r="CA539" s="129">
        <f t="shared" si="784"/>
        <v>5.0154823989569754E-2</v>
      </c>
      <c r="CB539" s="126">
        <f t="shared" si="784"/>
        <v>2.9974215728405671E-2</v>
      </c>
      <c r="CC539" s="127">
        <f t="shared" si="784"/>
        <v>7.4459693958037546E-2</v>
      </c>
      <c r="CD539" s="128">
        <f t="shared" si="784"/>
        <v>3.2069623271340011E-2</v>
      </c>
      <c r="CE539" s="129">
        <f t="shared" si="784"/>
        <v>5.8881956730918457E-2</v>
      </c>
      <c r="CF539" s="126">
        <f t="shared" si="784"/>
        <v>4.41398066816127E-2</v>
      </c>
      <c r="CG539" s="127">
        <f t="shared" si="784"/>
        <v>6.8495650587018675E-2</v>
      </c>
      <c r="CH539" s="128">
        <f t="shared" si="784"/>
        <v>5.2571278928933846E-2</v>
      </c>
      <c r="CI539" s="126">
        <f t="shared" si="784"/>
        <v>3.3551475840234747E-2</v>
      </c>
      <c r="CJ539" s="132">
        <f t="shared" si="784"/>
        <v>5.9527764697045425E-2</v>
      </c>
      <c r="CK539" s="133">
        <f t="shared" si="784"/>
        <v>4.0948893488298041E-2</v>
      </c>
    </row>
    <row r="540" spans="1:89" ht="13.5" thickTop="1" x14ac:dyDescent="0.2">
      <c r="A540" s="143" t="s">
        <v>20</v>
      </c>
      <c r="B540" s="196">
        <v>6228</v>
      </c>
      <c r="C540" s="197">
        <v>1084</v>
      </c>
      <c r="D540" s="198">
        <v>1876</v>
      </c>
      <c r="E540" s="199">
        <v>1238</v>
      </c>
      <c r="F540" s="196">
        <v>940</v>
      </c>
      <c r="G540" s="200">
        <v>650</v>
      </c>
      <c r="H540" s="198">
        <v>1279</v>
      </c>
      <c r="I540" s="199">
        <v>1744</v>
      </c>
      <c r="J540" s="196">
        <v>402</v>
      </c>
      <c r="K540" s="200">
        <v>941</v>
      </c>
      <c r="L540" s="198">
        <v>544</v>
      </c>
      <c r="M540" s="196">
        <v>2389</v>
      </c>
      <c r="N540" s="201">
        <v>1893</v>
      </c>
      <c r="O540" s="202">
        <v>2972</v>
      </c>
      <c r="P540" s="196">
        <v>1623</v>
      </c>
      <c r="Q540" s="200">
        <v>1546</v>
      </c>
      <c r="R540" s="198">
        <v>1814</v>
      </c>
      <c r="S540" s="199">
        <v>1779</v>
      </c>
      <c r="T540" s="196">
        <v>366</v>
      </c>
      <c r="U540" s="200">
        <v>1931</v>
      </c>
      <c r="V540" s="198">
        <v>1015</v>
      </c>
      <c r="W540" s="199">
        <v>2929</v>
      </c>
      <c r="X540" s="196">
        <v>1479</v>
      </c>
      <c r="Y540" s="200">
        <v>1728</v>
      </c>
      <c r="Z540" s="198">
        <v>5013</v>
      </c>
      <c r="AA540" s="196">
        <v>2526</v>
      </c>
      <c r="AB540" s="169">
        <f t="shared" si="777"/>
        <v>24472</v>
      </c>
      <c r="AC540" s="170">
        <f t="shared" si="780"/>
        <v>23457</v>
      </c>
      <c r="BI540" s="143" t="s">
        <v>20</v>
      </c>
      <c r="BJ540" s="126">
        <f t="shared" ref="BJ540:CK540" si="785">B540/B560</f>
        <v>9.9804493445722897E-2</v>
      </c>
      <c r="BK540" s="127">
        <f t="shared" si="785"/>
        <v>2.8969240225553864E-2</v>
      </c>
      <c r="BL540" s="128">
        <f t="shared" si="785"/>
        <v>7.2148296284901159E-2</v>
      </c>
      <c r="BM540" s="129">
        <f t="shared" si="785"/>
        <v>5.6985040276179517E-2</v>
      </c>
      <c r="BN540" s="126">
        <f t="shared" si="785"/>
        <v>7.0980895567469601E-2</v>
      </c>
      <c r="BO540" s="127">
        <f t="shared" si="785"/>
        <v>7.7528625954198474E-2</v>
      </c>
      <c r="BP540" s="128">
        <f t="shared" si="785"/>
        <v>4.0958145194863418E-2</v>
      </c>
      <c r="BQ540" s="129">
        <f t="shared" si="785"/>
        <v>3.7712185101092012E-2</v>
      </c>
      <c r="BR540" s="126">
        <f t="shared" si="785"/>
        <v>5.5219780219780218E-2</v>
      </c>
      <c r="BS540" s="127">
        <f t="shared" si="785"/>
        <v>0.10813606067570673</v>
      </c>
      <c r="BT540" s="128">
        <f t="shared" si="785"/>
        <v>4.1013268998793727E-2</v>
      </c>
      <c r="BU540" s="126">
        <f t="shared" si="785"/>
        <v>9.6040201005025125E-2</v>
      </c>
      <c r="BV540" s="130">
        <f t="shared" si="785"/>
        <v>6.5497197425783679E-2</v>
      </c>
      <c r="BW540" s="131">
        <f t="shared" si="785"/>
        <v>7.6056914730269223E-2</v>
      </c>
      <c r="BX540" s="126">
        <f t="shared" si="785"/>
        <v>9.1498477844176349E-2</v>
      </c>
      <c r="BY540" s="127">
        <f t="shared" si="785"/>
        <v>7.2412177985948484E-2</v>
      </c>
      <c r="BZ540" s="128">
        <f t="shared" si="785"/>
        <v>7.7840714040508061E-2</v>
      </c>
      <c r="CA540" s="129">
        <f t="shared" si="785"/>
        <v>7.2482073011734025E-2</v>
      </c>
      <c r="CB540" s="126">
        <f t="shared" si="785"/>
        <v>3.9321014181349374E-2</v>
      </c>
      <c r="CC540" s="127">
        <f t="shared" si="785"/>
        <v>0.15231109007729926</v>
      </c>
      <c r="CD540" s="128">
        <f t="shared" si="785"/>
        <v>4.0335399777459861E-2</v>
      </c>
      <c r="CE540" s="129">
        <f t="shared" si="785"/>
        <v>9.0914734456963714E-2</v>
      </c>
      <c r="CF540" s="126">
        <f t="shared" si="785"/>
        <v>5.435701422323496E-2</v>
      </c>
      <c r="CG540" s="127">
        <f t="shared" si="785"/>
        <v>0.10511588296125068</v>
      </c>
      <c r="CH540" s="128">
        <f t="shared" si="785"/>
        <v>8.2048512226259446E-2</v>
      </c>
      <c r="CI540" s="126">
        <f t="shared" si="785"/>
        <v>4.8763537383448199E-2</v>
      </c>
      <c r="CJ540" s="132">
        <f t="shared" si="785"/>
        <v>7.0699512626357472E-2</v>
      </c>
      <c r="CK540" s="133">
        <f t="shared" si="785"/>
        <v>6.7901752760851627E-2</v>
      </c>
    </row>
    <row r="541" spans="1:89" ht="13.5" thickBot="1" x14ac:dyDescent="0.25">
      <c r="A541" s="134" t="s">
        <v>22</v>
      </c>
      <c r="B541" s="189">
        <v>5573</v>
      </c>
      <c r="C541" s="190">
        <v>1259</v>
      </c>
      <c r="D541" s="191">
        <v>1696</v>
      </c>
      <c r="E541" s="192">
        <v>1574</v>
      </c>
      <c r="F541" s="189">
        <v>883</v>
      </c>
      <c r="G541" s="193">
        <v>618</v>
      </c>
      <c r="H541" s="191">
        <v>1643</v>
      </c>
      <c r="I541" s="192">
        <v>2134</v>
      </c>
      <c r="J541" s="189">
        <v>380</v>
      </c>
      <c r="K541" s="193">
        <v>1005</v>
      </c>
      <c r="L541" s="191">
        <v>503</v>
      </c>
      <c r="M541" s="189">
        <v>2691</v>
      </c>
      <c r="N541" s="194">
        <v>1785</v>
      </c>
      <c r="O541" s="195">
        <v>3285</v>
      </c>
      <c r="P541" s="189">
        <v>1401</v>
      </c>
      <c r="Q541" s="193">
        <v>1500</v>
      </c>
      <c r="R541" s="191">
        <v>1897</v>
      </c>
      <c r="S541" s="192">
        <v>1440</v>
      </c>
      <c r="T541" s="189">
        <v>352</v>
      </c>
      <c r="U541" s="193">
        <v>1454</v>
      </c>
      <c r="V541" s="191">
        <v>985</v>
      </c>
      <c r="W541" s="192">
        <v>2425</v>
      </c>
      <c r="X541" s="189">
        <v>1427</v>
      </c>
      <c r="Y541" s="193">
        <v>1654</v>
      </c>
      <c r="Z541" s="191">
        <v>4783</v>
      </c>
      <c r="AA541" s="189">
        <v>2618</v>
      </c>
      <c r="AB541" s="169">
        <f t="shared" si="777"/>
        <v>23308</v>
      </c>
      <c r="AC541" s="170">
        <f t="shared" si="780"/>
        <v>23657</v>
      </c>
      <c r="AE541" s="242" t="s">
        <v>27</v>
      </c>
      <c r="BI541" s="134" t="s">
        <v>22</v>
      </c>
      <c r="BJ541" s="126">
        <f t="shared" ref="BJ541:CK541" si="786">B541/B560</f>
        <v>8.9308034998878238E-2</v>
      </c>
      <c r="BK541" s="127">
        <f t="shared" si="786"/>
        <v>3.3646008712151579E-2</v>
      </c>
      <c r="BL541" s="128">
        <f t="shared" si="786"/>
        <v>6.5225751865241141E-2</v>
      </c>
      <c r="BM541" s="129">
        <f t="shared" si="786"/>
        <v>7.2451093210586875E-2</v>
      </c>
      <c r="BN541" s="126">
        <f t="shared" si="786"/>
        <v>6.6676734878803892E-2</v>
      </c>
      <c r="BO541" s="127">
        <f t="shared" si="786"/>
        <v>7.3711832061068697E-2</v>
      </c>
      <c r="BP541" s="128">
        <f t="shared" si="786"/>
        <v>5.2614724437185768E-2</v>
      </c>
      <c r="BQ541" s="129">
        <f t="shared" si="786"/>
        <v>4.6145529246405019E-2</v>
      </c>
      <c r="BR541" s="126">
        <f t="shared" si="786"/>
        <v>5.21978021978022E-2</v>
      </c>
      <c r="BS541" s="127">
        <f t="shared" si="786"/>
        <v>0.11549069179498966</v>
      </c>
      <c r="BT541" s="128">
        <f t="shared" si="786"/>
        <v>3.7922195416164053E-2</v>
      </c>
      <c r="BU541" s="126">
        <f t="shared" si="786"/>
        <v>0.10818090452261307</v>
      </c>
      <c r="BV541" s="130">
        <f t="shared" si="786"/>
        <v>6.1760431804027405E-2</v>
      </c>
      <c r="BW541" s="131">
        <f t="shared" si="786"/>
        <v>8.4066946463302289E-2</v>
      </c>
      <c r="BX541" s="126">
        <f t="shared" si="786"/>
        <v>7.8982974405231707E-2</v>
      </c>
      <c r="BY541" s="127">
        <f t="shared" si="786"/>
        <v>7.0257611241217793E-2</v>
      </c>
      <c r="BZ541" s="128">
        <f t="shared" si="786"/>
        <v>8.1402334363199449E-2</v>
      </c>
      <c r="CA541" s="129">
        <f t="shared" si="786"/>
        <v>5.867014341590613E-2</v>
      </c>
      <c r="CB541" s="126">
        <f t="shared" si="786"/>
        <v>3.7816931671680272E-2</v>
      </c>
      <c r="CC541" s="127">
        <f t="shared" si="786"/>
        <v>0.11468685912604512</v>
      </c>
      <c r="CD541" s="128">
        <f t="shared" si="786"/>
        <v>3.9143220473692578E-2</v>
      </c>
      <c r="CE541" s="129">
        <f t="shared" si="786"/>
        <v>7.527081975354627E-2</v>
      </c>
      <c r="CF541" s="126">
        <f t="shared" si="786"/>
        <v>5.2445881877320001E-2</v>
      </c>
      <c r="CG541" s="127">
        <f t="shared" si="786"/>
        <v>0.10061439260295639</v>
      </c>
      <c r="CH541" s="128">
        <f t="shared" si="786"/>
        <v>7.8284068218272287E-2</v>
      </c>
      <c r="CI541" s="126">
        <f t="shared" si="786"/>
        <v>5.0539564873264997E-2</v>
      </c>
      <c r="CJ541" s="132">
        <f t="shared" si="786"/>
        <v>6.7336721162763152E-2</v>
      </c>
      <c r="CK541" s="133">
        <f t="shared" si="786"/>
        <v>6.8480699367500827E-2</v>
      </c>
    </row>
    <row r="542" spans="1:89" ht="14.25" thickTop="1" thickBot="1" x14ac:dyDescent="0.25">
      <c r="A542" s="143" t="s">
        <v>24</v>
      </c>
      <c r="B542" s="196">
        <v>5150</v>
      </c>
      <c r="C542" s="197">
        <v>1355</v>
      </c>
      <c r="D542" s="198">
        <v>1800</v>
      </c>
      <c r="E542" s="199">
        <v>1134</v>
      </c>
      <c r="F542" s="196">
        <v>784</v>
      </c>
      <c r="G542" s="200">
        <v>589</v>
      </c>
      <c r="H542" s="198">
        <v>1599</v>
      </c>
      <c r="I542" s="199">
        <v>1961</v>
      </c>
      <c r="J542" s="196">
        <v>369</v>
      </c>
      <c r="K542" s="200">
        <v>1070</v>
      </c>
      <c r="L542" s="198">
        <v>496</v>
      </c>
      <c r="M542" s="196">
        <v>2687</v>
      </c>
      <c r="N542" s="201">
        <v>1643</v>
      </c>
      <c r="O542" s="202">
        <v>3412</v>
      </c>
      <c r="P542" s="196">
        <v>1035</v>
      </c>
      <c r="Q542" s="200">
        <v>1681</v>
      </c>
      <c r="R542" s="198">
        <v>1721</v>
      </c>
      <c r="S542" s="199">
        <v>1471</v>
      </c>
      <c r="T542" s="196">
        <v>356</v>
      </c>
      <c r="U542" s="200">
        <v>1259</v>
      </c>
      <c r="V542" s="198">
        <v>934</v>
      </c>
      <c r="W542" s="199">
        <v>2884</v>
      </c>
      <c r="X542" s="196">
        <v>1279</v>
      </c>
      <c r="Y542" s="200">
        <v>1473</v>
      </c>
      <c r="Z542" s="198">
        <v>4224</v>
      </c>
      <c r="AA542" s="196">
        <v>2546</v>
      </c>
      <c r="AB542" s="169">
        <f t="shared" si="777"/>
        <v>21390</v>
      </c>
      <c r="AC542" s="170">
        <f t="shared" si="780"/>
        <v>23522</v>
      </c>
      <c r="AE542" s="302" t="s">
        <v>2</v>
      </c>
      <c r="AF542" s="304" t="s">
        <v>3</v>
      </c>
      <c r="AG542" s="305"/>
      <c r="AH542" s="304" t="s">
        <v>4</v>
      </c>
      <c r="AI542" s="305"/>
      <c r="AJ542" s="304" t="s">
        <v>5</v>
      </c>
      <c r="AK542" s="305"/>
      <c r="AL542" s="304" t="s">
        <v>6</v>
      </c>
      <c r="AM542" s="305"/>
      <c r="AN542" s="304" t="s">
        <v>7</v>
      </c>
      <c r="AO542" s="305"/>
      <c r="AP542" s="304" t="s">
        <v>8</v>
      </c>
      <c r="AQ542" s="305"/>
      <c r="AR542" s="304" t="s">
        <v>9</v>
      </c>
      <c r="AS542" s="305"/>
      <c r="AT542" s="304" t="s">
        <v>10</v>
      </c>
      <c r="AU542" s="305"/>
      <c r="AV542" s="304" t="s">
        <v>11</v>
      </c>
      <c r="AW542" s="305"/>
      <c r="AX542" s="304" t="s">
        <v>12</v>
      </c>
      <c r="AY542" s="305"/>
      <c r="AZ542" s="304" t="s">
        <v>13</v>
      </c>
      <c r="BA542" s="305"/>
      <c r="BB542" s="304" t="s">
        <v>14</v>
      </c>
      <c r="BC542" s="305"/>
      <c r="BD542" s="307" t="s">
        <v>15</v>
      </c>
      <c r="BE542" s="308"/>
      <c r="BF542" s="309" t="s">
        <v>16</v>
      </c>
      <c r="BG542" s="310"/>
      <c r="BI542" s="143" t="s">
        <v>24</v>
      </c>
      <c r="BJ542" s="126">
        <f t="shared" ref="BJ542:CK542" si="787">B542/B560</f>
        <v>8.2529406108778569E-2</v>
      </c>
      <c r="BK542" s="127">
        <f t="shared" si="787"/>
        <v>3.6211550281942326E-2</v>
      </c>
      <c r="BL542" s="128">
        <f t="shared" si="787"/>
        <v>6.9225444196600261E-2</v>
      </c>
      <c r="BM542" s="129">
        <f t="shared" si="787"/>
        <v>5.2197928653624853E-2</v>
      </c>
      <c r="BN542" s="126">
        <f t="shared" si="787"/>
        <v>5.9201087366910821E-2</v>
      </c>
      <c r="BO542" s="127">
        <f t="shared" si="787"/>
        <v>7.0252862595419852E-2</v>
      </c>
      <c r="BP542" s="128">
        <f t="shared" si="787"/>
        <v>5.1205687385916035E-2</v>
      </c>
      <c r="BQ542" s="129">
        <f t="shared" si="787"/>
        <v>4.2404584279381555E-2</v>
      </c>
      <c r="BR542" s="126">
        <f t="shared" si="787"/>
        <v>5.0686813186813187E-2</v>
      </c>
      <c r="BS542" s="127">
        <f t="shared" si="787"/>
        <v>0.12296023902551138</v>
      </c>
      <c r="BT542" s="128">
        <f t="shared" si="787"/>
        <v>3.739445114595899E-2</v>
      </c>
      <c r="BU542" s="126">
        <f t="shared" si="787"/>
        <v>0.10802010050251257</v>
      </c>
      <c r="BV542" s="130">
        <f t="shared" si="787"/>
        <v>5.6847277005051551E-2</v>
      </c>
      <c r="BW542" s="131">
        <f t="shared" si="787"/>
        <v>8.7317023236769375E-2</v>
      </c>
      <c r="BX542" s="126">
        <f t="shared" si="787"/>
        <v>5.8349306573458111E-2</v>
      </c>
      <c r="BY542" s="127">
        <f t="shared" si="787"/>
        <v>7.8735362997658084E-2</v>
      </c>
      <c r="BZ542" s="128">
        <f t="shared" si="787"/>
        <v>7.3849982835564709E-2</v>
      </c>
      <c r="CA542" s="129">
        <f t="shared" si="787"/>
        <v>5.9933181225554105E-2</v>
      </c>
      <c r="CB542" s="126">
        <f t="shared" si="787"/>
        <v>3.8246669531585731E-2</v>
      </c>
      <c r="CC542" s="127">
        <f t="shared" si="787"/>
        <v>9.9305884208865755E-2</v>
      </c>
      <c r="CD542" s="128">
        <f t="shared" si="787"/>
        <v>3.7116515657288192E-2</v>
      </c>
      <c r="CE542" s="129">
        <f t="shared" si="787"/>
        <v>8.9517956358444298E-2</v>
      </c>
      <c r="CF542" s="126">
        <f t="shared" si="787"/>
        <v>4.7006505200485132E-2</v>
      </c>
      <c r="CG542" s="127">
        <f t="shared" si="787"/>
        <v>8.9603990510371684E-2</v>
      </c>
      <c r="CH542" s="128">
        <f t="shared" si="787"/>
        <v>6.9134832564077389E-2</v>
      </c>
      <c r="CI542" s="126">
        <f t="shared" si="787"/>
        <v>4.9149630316017066E-2</v>
      </c>
      <c r="CJ542" s="132">
        <f t="shared" si="787"/>
        <v>6.1795626637699663E-2</v>
      </c>
      <c r="CK542" s="133">
        <f t="shared" si="787"/>
        <v>6.8089910408012627E-2</v>
      </c>
    </row>
    <row r="543" spans="1:89" ht="15" thickTop="1" thickBot="1" x14ac:dyDescent="0.3">
      <c r="A543" s="134" t="s">
        <v>28</v>
      </c>
      <c r="B543" s="189">
        <v>4293</v>
      </c>
      <c r="C543" s="190">
        <v>1273</v>
      </c>
      <c r="D543" s="191">
        <v>1490</v>
      </c>
      <c r="E543" s="192">
        <v>1110</v>
      </c>
      <c r="F543" s="189">
        <v>849</v>
      </c>
      <c r="G543" s="193">
        <v>490</v>
      </c>
      <c r="H543" s="191">
        <v>1985</v>
      </c>
      <c r="I543" s="192">
        <v>2044</v>
      </c>
      <c r="J543" s="189">
        <v>366</v>
      </c>
      <c r="K543" s="193">
        <v>856</v>
      </c>
      <c r="L543" s="191">
        <v>501</v>
      </c>
      <c r="M543" s="189">
        <v>2138</v>
      </c>
      <c r="N543" s="194">
        <v>1408</v>
      </c>
      <c r="O543" s="195">
        <v>2898</v>
      </c>
      <c r="P543" s="189">
        <v>928</v>
      </c>
      <c r="Q543" s="193">
        <v>1358</v>
      </c>
      <c r="R543" s="191">
        <v>1548</v>
      </c>
      <c r="S543" s="192">
        <v>1441</v>
      </c>
      <c r="T543" s="189">
        <v>416</v>
      </c>
      <c r="U543" s="193">
        <v>892</v>
      </c>
      <c r="V543" s="191">
        <v>848</v>
      </c>
      <c r="W543" s="192">
        <v>2423</v>
      </c>
      <c r="X543" s="189">
        <v>1169</v>
      </c>
      <c r="Y543" s="193">
        <v>1282</v>
      </c>
      <c r="Z543" s="191">
        <v>3324</v>
      </c>
      <c r="AA543" s="189">
        <v>2843</v>
      </c>
      <c r="AB543" s="169">
        <f t="shared" si="777"/>
        <v>19125</v>
      </c>
      <c r="AC543" s="170">
        <f t="shared" si="780"/>
        <v>21048</v>
      </c>
      <c r="AE543" s="303"/>
      <c r="AF543" s="113" t="s">
        <v>17</v>
      </c>
      <c r="AG543" s="114" t="s">
        <v>18</v>
      </c>
      <c r="AH543" s="115" t="s">
        <v>17</v>
      </c>
      <c r="AI543" s="116" t="s">
        <v>18</v>
      </c>
      <c r="AJ543" s="113" t="s">
        <v>17</v>
      </c>
      <c r="AK543" s="114" t="s">
        <v>18</v>
      </c>
      <c r="AL543" s="115" t="s">
        <v>17</v>
      </c>
      <c r="AM543" s="116" t="s">
        <v>18</v>
      </c>
      <c r="AN543" s="113" t="s">
        <v>17</v>
      </c>
      <c r="AO543" s="114" t="s">
        <v>18</v>
      </c>
      <c r="AP543" s="115" t="s">
        <v>17</v>
      </c>
      <c r="AQ543" s="113" t="s">
        <v>18</v>
      </c>
      <c r="AR543" s="117" t="s">
        <v>17</v>
      </c>
      <c r="AS543" s="118" t="s">
        <v>18</v>
      </c>
      <c r="AT543" s="113" t="s">
        <v>17</v>
      </c>
      <c r="AU543" s="114" t="s">
        <v>18</v>
      </c>
      <c r="AV543" s="115" t="s">
        <v>17</v>
      </c>
      <c r="AW543" s="116" t="s">
        <v>18</v>
      </c>
      <c r="AX543" s="113" t="s">
        <v>17</v>
      </c>
      <c r="AY543" s="114" t="s">
        <v>18</v>
      </c>
      <c r="AZ543" s="115" t="s">
        <v>17</v>
      </c>
      <c r="BA543" s="116" t="s">
        <v>18</v>
      </c>
      <c r="BB543" s="113" t="s">
        <v>17</v>
      </c>
      <c r="BC543" s="114" t="s">
        <v>18</v>
      </c>
      <c r="BD543" s="26" t="s">
        <v>17</v>
      </c>
      <c r="BE543" s="119" t="s">
        <v>18</v>
      </c>
      <c r="BF543" s="173" t="s">
        <v>17</v>
      </c>
      <c r="BG543" s="174" t="s">
        <v>18</v>
      </c>
      <c r="BI543" s="134" t="s">
        <v>28</v>
      </c>
      <c r="BJ543" s="126">
        <f t="shared" ref="BJ543:CK543" si="788">B543/B560</f>
        <v>6.8795871927181826E-2</v>
      </c>
      <c r="BK543" s="127">
        <f t="shared" si="788"/>
        <v>3.4020150191079401E-2</v>
      </c>
      <c r="BL543" s="128">
        <f t="shared" si="788"/>
        <v>5.7303284362741326E-2</v>
      </c>
      <c r="BM543" s="129">
        <f t="shared" si="788"/>
        <v>5.1093210586881474E-2</v>
      </c>
      <c r="BN543" s="126">
        <f t="shared" si="788"/>
        <v>6.4109340783810309E-2</v>
      </c>
      <c r="BO543" s="127">
        <f t="shared" si="788"/>
        <v>5.8444656488549615E-2</v>
      </c>
      <c r="BP543" s="128">
        <f t="shared" si="788"/>
        <v>6.3566785153873248E-2</v>
      </c>
      <c r="BQ543" s="129">
        <f t="shared" si="788"/>
        <v>4.4199372905178939E-2</v>
      </c>
      <c r="BR543" s="126">
        <f t="shared" si="788"/>
        <v>5.0274725274725277E-2</v>
      </c>
      <c r="BS543" s="127">
        <f t="shared" si="788"/>
        <v>9.8368191220409101E-2</v>
      </c>
      <c r="BT543" s="128">
        <f t="shared" si="788"/>
        <v>3.7771411338962606E-2</v>
      </c>
      <c r="BU543" s="126">
        <f t="shared" si="788"/>
        <v>8.5949748743718593E-2</v>
      </c>
      <c r="BV543" s="130">
        <f t="shared" si="788"/>
        <v>4.8716351809563352E-2</v>
      </c>
      <c r="BW543" s="131">
        <f t="shared" si="788"/>
        <v>7.4163169208721472E-2</v>
      </c>
      <c r="BX543" s="126">
        <f t="shared" si="788"/>
        <v>5.2317059420453262E-2</v>
      </c>
      <c r="BY543" s="127">
        <f t="shared" si="788"/>
        <v>6.3606557377049178E-2</v>
      </c>
      <c r="BZ543" s="128">
        <f t="shared" si="788"/>
        <v>6.6426364572605562E-2</v>
      </c>
      <c r="CA543" s="129">
        <f t="shared" si="788"/>
        <v>5.871088657105606E-2</v>
      </c>
      <c r="CB543" s="126">
        <f t="shared" si="788"/>
        <v>4.4692737430167599E-2</v>
      </c>
      <c r="CC543" s="127">
        <f t="shared" si="788"/>
        <v>7.0358100646789712E-2</v>
      </c>
      <c r="CD543" s="128">
        <f t="shared" si="788"/>
        <v>3.3698934986488634E-2</v>
      </c>
      <c r="CE543" s="129">
        <f t="shared" si="788"/>
        <v>7.5208740726945403E-2</v>
      </c>
      <c r="CF543" s="126">
        <f t="shared" si="788"/>
        <v>4.2963725237972733E-2</v>
      </c>
      <c r="CG543" s="127">
        <f t="shared" si="788"/>
        <v>7.7985278909909361E-2</v>
      </c>
      <c r="CH543" s="128">
        <f t="shared" si="788"/>
        <v>5.4404399489344987E-2</v>
      </c>
      <c r="CI543" s="126">
        <f t="shared" si="788"/>
        <v>5.4883110364664776E-2</v>
      </c>
      <c r="CJ543" s="132">
        <f t="shared" si="788"/>
        <v>5.5252050464983923E-2</v>
      </c>
      <c r="CK543" s="133">
        <f t="shared" si="788"/>
        <v>6.0928340883761992E-2</v>
      </c>
    </row>
    <row r="544" spans="1:89" ht="13.5" thickTop="1" x14ac:dyDescent="0.2">
      <c r="A544" s="143" t="s">
        <v>29</v>
      </c>
      <c r="B544" s="203">
        <v>3938</v>
      </c>
      <c r="C544" s="197">
        <v>1505</v>
      </c>
      <c r="D544" s="198">
        <v>1682</v>
      </c>
      <c r="E544" s="199">
        <v>847</v>
      </c>
      <c r="F544" s="196">
        <v>809</v>
      </c>
      <c r="G544" s="200">
        <v>452</v>
      </c>
      <c r="H544" s="198">
        <v>2200</v>
      </c>
      <c r="I544" s="199">
        <v>2250</v>
      </c>
      <c r="J544" s="196">
        <v>441</v>
      </c>
      <c r="K544" s="200">
        <v>673</v>
      </c>
      <c r="L544" s="198">
        <v>576</v>
      </c>
      <c r="M544" s="196">
        <v>1708</v>
      </c>
      <c r="N544" s="201">
        <v>1365</v>
      </c>
      <c r="O544" s="204">
        <v>2443</v>
      </c>
      <c r="P544" s="196">
        <v>915</v>
      </c>
      <c r="Q544" s="200">
        <v>1099</v>
      </c>
      <c r="R544" s="198">
        <v>1424</v>
      </c>
      <c r="S544" s="199">
        <v>1481</v>
      </c>
      <c r="T544" s="196">
        <v>455</v>
      </c>
      <c r="U544" s="200">
        <v>725</v>
      </c>
      <c r="V544" s="198">
        <v>1035</v>
      </c>
      <c r="W544" s="205">
        <v>2103</v>
      </c>
      <c r="X544" s="196">
        <v>1075</v>
      </c>
      <c r="Y544" s="200">
        <v>862</v>
      </c>
      <c r="Z544" s="198">
        <v>3368</v>
      </c>
      <c r="AA544" s="196">
        <v>2784</v>
      </c>
      <c r="AB544" s="169">
        <f t="shared" si="777"/>
        <v>19283</v>
      </c>
      <c r="AC544" s="170">
        <f t="shared" si="780"/>
        <v>18932</v>
      </c>
      <c r="AE544" s="249" t="str">
        <f>$AE$17</f>
        <v>17:00 - 17:59</v>
      </c>
      <c r="AF544" s="123">
        <f t="shared" ref="AF544:AO546" si="789">SUMIF($A$9:$A$32,$AE544,B$536:B$559)</f>
        <v>2677</v>
      </c>
      <c r="AG544" s="186">
        <f t="shared" si="789"/>
        <v>4369</v>
      </c>
      <c r="AH544" s="124">
        <f t="shared" si="789"/>
        <v>1997</v>
      </c>
      <c r="AI544" s="177">
        <f t="shared" si="789"/>
        <v>1761</v>
      </c>
      <c r="AJ544" s="123">
        <f t="shared" si="789"/>
        <v>1189</v>
      </c>
      <c r="AK544" s="125">
        <f t="shared" si="789"/>
        <v>615</v>
      </c>
      <c r="AL544" s="124">
        <f t="shared" si="789"/>
        <v>1955</v>
      </c>
      <c r="AM544" s="177">
        <f t="shared" si="789"/>
        <v>4576</v>
      </c>
      <c r="AN544" s="123">
        <f t="shared" si="789"/>
        <v>717</v>
      </c>
      <c r="AO544" s="125">
        <f t="shared" si="789"/>
        <v>378</v>
      </c>
      <c r="AP544" s="124">
        <f t="shared" ref="AP544:AY546" si="790">SUMIF($A$9:$A$32,$AE544,L$536:L$559)</f>
        <v>1608</v>
      </c>
      <c r="AQ544" s="123">
        <f t="shared" si="790"/>
        <v>1153</v>
      </c>
      <c r="AR544" s="176">
        <f t="shared" si="790"/>
        <v>2278</v>
      </c>
      <c r="AS544" s="178">
        <f t="shared" si="790"/>
        <v>2231</v>
      </c>
      <c r="AT544" s="123">
        <f t="shared" si="790"/>
        <v>1409</v>
      </c>
      <c r="AU544" s="125">
        <f t="shared" si="790"/>
        <v>1227</v>
      </c>
      <c r="AV544" s="124">
        <f t="shared" si="790"/>
        <v>1434</v>
      </c>
      <c r="AW544" s="177">
        <f t="shared" si="790"/>
        <v>1632</v>
      </c>
      <c r="AX544" s="123">
        <f t="shared" si="790"/>
        <v>860</v>
      </c>
      <c r="AY544" s="125">
        <f t="shared" si="790"/>
        <v>347</v>
      </c>
      <c r="AZ544" s="124">
        <f t="shared" ref="AZ544:BE546" si="791">SUMIF($A$9:$A$32,$AE544,V$536:V$559)</f>
        <v>1885</v>
      </c>
      <c r="BA544" s="177">
        <f t="shared" si="791"/>
        <v>1367</v>
      </c>
      <c r="BB544" s="123">
        <f t="shared" si="791"/>
        <v>2633</v>
      </c>
      <c r="BC544" s="125">
        <f t="shared" si="791"/>
        <v>643</v>
      </c>
      <c r="BD544" s="183">
        <f t="shared" si="791"/>
        <v>4507</v>
      </c>
      <c r="BE544" s="184">
        <f t="shared" si="791"/>
        <v>3843</v>
      </c>
      <c r="BF544" s="167">
        <f>AF544+AH544+AJ544+AL544+AN544+AP544+AR544+AT544+AV544+AX544+AZ544+BB544+BD544</f>
        <v>25149</v>
      </c>
      <c r="BG544" s="168">
        <f>AG544+AI544+AK544+AM544+AO544+AQ544+AS544+AU544+AW544+AY544+BA544+BC544+BE544</f>
        <v>24142</v>
      </c>
      <c r="BI544" s="143" t="s">
        <v>29</v>
      </c>
      <c r="BJ544" s="126">
        <f t="shared" ref="BJ544:CK544" si="792">B544/B560</f>
        <v>6.310695170026602E-2</v>
      </c>
      <c r="BK544" s="127">
        <f t="shared" si="792"/>
        <v>4.0220208984740373E-2</v>
      </c>
      <c r="BL544" s="128">
        <f t="shared" si="792"/>
        <v>6.4687331743712023E-2</v>
      </c>
      <c r="BM544" s="129">
        <f t="shared" si="792"/>
        <v>3.89873417721519E-2</v>
      </c>
      <c r="BN544" s="126">
        <f t="shared" si="792"/>
        <v>6.1088877142641398E-2</v>
      </c>
      <c r="BO544" s="127">
        <f t="shared" si="792"/>
        <v>5.3912213740458015E-2</v>
      </c>
      <c r="BP544" s="128">
        <f t="shared" si="792"/>
        <v>7.0451852563486725E-2</v>
      </c>
      <c r="BQ544" s="129">
        <f t="shared" si="792"/>
        <v>4.8653908530651963E-2</v>
      </c>
      <c r="BR544" s="126">
        <f t="shared" si="792"/>
        <v>6.0576923076923077E-2</v>
      </c>
      <c r="BS544" s="127">
        <f t="shared" si="792"/>
        <v>7.7338542863709489E-2</v>
      </c>
      <c r="BT544" s="128">
        <f t="shared" si="792"/>
        <v>4.3425814234016889E-2</v>
      </c>
      <c r="BU544" s="126">
        <f t="shared" si="792"/>
        <v>6.866331658291458E-2</v>
      </c>
      <c r="BV544" s="130">
        <f t="shared" si="792"/>
        <v>4.7228565497197429E-2</v>
      </c>
      <c r="BW544" s="131">
        <f t="shared" si="792"/>
        <v>6.2519193366772446E-2</v>
      </c>
      <c r="BX544" s="126">
        <f t="shared" si="792"/>
        <v>5.1584169579433986E-2</v>
      </c>
      <c r="BY544" s="127">
        <f t="shared" si="792"/>
        <v>5.1475409836065571E-2</v>
      </c>
      <c r="BZ544" s="128">
        <f t="shared" si="792"/>
        <v>6.1105389632681084E-2</v>
      </c>
      <c r="CA544" s="129">
        <f t="shared" si="792"/>
        <v>6.0340612777053458E-2</v>
      </c>
      <c r="CB544" s="126">
        <f t="shared" si="792"/>
        <v>4.8882681564245807E-2</v>
      </c>
      <c r="CC544" s="127">
        <f t="shared" si="792"/>
        <v>5.7185675974128408E-2</v>
      </c>
      <c r="CD544" s="128">
        <f t="shared" si="792"/>
        <v>4.1130185979971388E-2</v>
      </c>
      <c r="CE544" s="129">
        <f t="shared" si="792"/>
        <v>6.5276096470807343E-2</v>
      </c>
      <c r="CF544" s="126">
        <f t="shared" si="792"/>
        <v>3.950898599728031E-2</v>
      </c>
      <c r="CG544" s="127">
        <f t="shared" si="792"/>
        <v>5.2436279579049817E-2</v>
      </c>
      <c r="CH544" s="128">
        <f t="shared" si="792"/>
        <v>5.5124553995220794E-2</v>
      </c>
      <c r="CI544" s="126">
        <f t="shared" si="792"/>
        <v>5.3744136213586612E-2</v>
      </c>
      <c r="CJ544" s="132">
        <f t="shared" si="792"/>
        <v>5.5708511849217518E-2</v>
      </c>
      <c r="CK544" s="133">
        <f t="shared" si="792"/>
        <v>5.4803085785413437E-2</v>
      </c>
    </row>
    <row r="545" spans="1:89" x14ac:dyDescent="0.2">
      <c r="A545" s="134" t="s">
        <v>31</v>
      </c>
      <c r="B545" s="206">
        <v>4112</v>
      </c>
      <c r="C545" s="190">
        <v>1603</v>
      </c>
      <c r="D545" s="191">
        <v>1686</v>
      </c>
      <c r="E545" s="192">
        <v>1005</v>
      </c>
      <c r="F545" s="189">
        <v>937</v>
      </c>
      <c r="G545" s="193">
        <v>430</v>
      </c>
      <c r="H545" s="191">
        <v>2350</v>
      </c>
      <c r="I545" s="192">
        <v>2369</v>
      </c>
      <c r="J545" s="189">
        <v>399</v>
      </c>
      <c r="K545" s="190">
        <v>567</v>
      </c>
      <c r="L545" s="191">
        <v>642</v>
      </c>
      <c r="M545" s="189">
        <v>1652</v>
      </c>
      <c r="N545" s="194">
        <v>1613</v>
      </c>
      <c r="O545" s="207">
        <v>2502</v>
      </c>
      <c r="P545" s="189">
        <v>995</v>
      </c>
      <c r="Q545" s="190">
        <v>1055</v>
      </c>
      <c r="R545" s="191">
        <v>1500</v>
      </c>
      <c r="S545" s="192">
        <v>1306</v>
      </c>
      <c r="T545" s="198">
        <v>507</v>
      </c>
      <c r="U545" s="189">
        <v>678</v>
      </c>
      <c r="V545" s="191">
        <v>1226</v>
      </c>
      <c r="W545" s="208">
        <v>2488</v>
      </c>
      <c r="X545" s="189">
        <v>1226</v>
      </c>
      <c r="Y545" s="193">
        <v>958</v>
      </c>
      <c r="Z545" s="191">
        <v>3678</v>
      </c>
      <c r="AA545" s="189">
        <v>2616</v>
      </c>
      <c r="AB545" s="169">
        <f t="shared" si="777"/>
        <v>20871</v>
      </c>
      <c r="AC545" s="170">
        <f t="shared" si="780"/>
        <v>19229</v>
      </c>
      <c r="AE545" s="250" t="str">
        <f>$AE$18</f>
        <v>18:00 - 18:59</v>
      </c>
      <c r="AF545" s="123">
        <f t="shared" si="789"/>
        <v>2791</v>
      </c>
      <c r="AG545" s="190">
        <f t="shared" si="789"/>
        <v>3917</v>
      </c>
      <c r="AH545" s="191">
        <f t="shared" si="789"/>
        <v>1851</v>
      </c>
      <c r="AI545" s="192">
        <f t="shared" si="789"/>
        <v>1583</v>
      </c>
      <c r="AJ545" s="189">
        <f t="shared" si="789"/>
        <v>977</v>
      </c>
      <c r="AK545" s="193">
        <f t="shared" si="789"/>
        <v>421</v>
      </c>
      <c r="AL545" s="191">
        <f t="shared" si="789"/>
        <v>2521</v>
      </c>
      <c r="AM545" s="192">
        <f t="shared" si="789"/>
        <v>3105</v>
      </c>
      <c r="AN545" s="189">
        <f t="shared" si="789"/>
        <v>784</v>
      </c>
      <c r="AO545" s="193">
        <f t="shared" si="789"/>
        <v>205</v>
      </c>
      <c r="AP545" s="191">
        <f t="shared" si="790"/>
        <v>1599</v>
      </c>
      <c r="AQ545" s="189">
        <f t="shared" si="790"/>
        <v>959</v>
      </c>
      <c r="AR545" s="194">
        <f t="shared" si="790"/>
        <v>2356</v>
      </c>
      <c r="AS545" s="195">
        <f t="shared" si="790"/>
        <v>1837</v>
      </c>
      <c r="AT545" s="189">
        <f t="shared" si="790"/>
        <v>957</v>
      </c>
      <c r="AU545" s="193">
        <f t="shared" si="790"/>
        <v>1104</v>
      </c>
      <c r="AV545" s="191">
        <f t="shared" si="790"/>
        <v>1171</v>
      </c>
      <c r="AW545" s="192">
        <f t="shared" si="790"/>
        <v>1741</v>
      </c>
      <c r="AX545" s="189">
        <f t="shared" si="790"/>
        <v>514</v>
      </c>
      <c r="AY545" s="193">
        <f t="shared" si="790"/>
        <v>427</v>
      </c>
      <c r="AZ545" s="191">
        <f t="shared" si="791"/>
        <v>1977</v>
      </c>
      <c r="BA545" s="192">
        <f t="shared" si="791"/>
        <v>1667</v>
      </c>
      <c r="BB545" s="189">
        <f t="shared" si="791"/>
        <v>1794</v>
      </c>
      <c r="BC545" s="193">
        <f t="shared" si="791"/>
        <v>828</v>
      </c>
      <c r="BD545" s="191">
        <f t="shared" si="791"/>
        <v>3290</v>
      </c>
      <c r="BE545" s="189">
        <f t="shared" si="791"/>
        <v>4441</v>
      </c>
      <c r="BF545" s="169">
        <f>SUM(AF545,AH545,AJ545,AL545,AN545,AP545,AR545,AT545,AV545,AX545,AZ545,BB545,BD545)</f>
        <v>22582</v>
      </c>
      <c r="BG545" s="170">
        <f>SUM(AG545,AI545,AK545,AM545,AO545,AQ545,AS545,AU545,AW545,AY545,BA545,BC545,BE545)</f>
        <v>22235</v>
      </c>
      <c r="BI545" s="134" t="s">
        <v>31</v>
      </c>
      <c r="BJ545" s="126">
        <f t="shared" ref="BJ545:CK545" si="793">B545/B560</f>
        <v>6.5895323867824748E-2</v>
      </c>
      <c r="BK545" s="127">
        <f t="shared" si="793"/>
        <v>4.2839199337235095E-2</v>
      </c>
      <c r="BL545" s="128">
        <f t="shared" si="793"/>
        <v>6.4841166064148914E-2</v>
      </c>
      <c r="BM545" s="129">
        <f t="shared" si="793"/>
        <v>4.6260069044879171E-2</v>
      </c>
      <c r="BN545" s="126">
        <f t="shared" si="793"/>
        <v>7.0754360794381937E-2</v>
      </c>
      <c r="BO545" s="127">
        <f t="shared" si="793"/>
        <v>5.1288167938931296E-2</v>
      </c>
      <c r="BP545" s="128">
        <f t="shared" si="793"/>
        <v>7.5255387965542639E-2</v>
      </c>
      <c r="BQ545" s="129">
        <f t="shared" si="793"/>
        <v>5.1227159692939776E-2</v>
      </c>
      <c r="BR545" s="126">
        <f t="shared" si="793"/>
        <v>5.4807692307692307E-2</v>
      </c>
      <c r="BS545" s="127">
        <f t="shared" si="793"/>
        <v>6.5157435072397143E-2</v>
      </c>
      <c r="BT545" s="128">
        <f t="shared" si="793"/>
        <v>4.8401688781664655E-2</v>
      </c>
      <c r="BU545" s="126">
        <f t="shared" si="793"/>
        <v>6.6412060301507536E-2</v>
      </c>
      <c r="BV545" s="130">
        <f t="shared" si="793"/>
        <v>5.58092865545637E-2</v>
      </c>
      <c r="BW545" s="131">
        <f t="shared" si="793"/>
        <v>6.4029071552871325E-2</v>
      </c>
      <c r="BX545" s="126">
        <f t="shared" si="793"/>
        <v>5.6094260908783403E-2</v>
      </c>
      <c r="BY545" s="127">
        <f t="shared" si="793"/>
        <v>4.9414519906323187E-2</v>
      </c>
      <c r="BZ545" s="128">
        <f t="shared" si="793"/>
        <v>6.436663233779609E-2</v>
      </c>
      <c r="CA545" s="129">
        <f t="shared" si="793"/>
        <v>5.3210560625814862E-2</v>
      </c>
      <c r="CB545" s="126">
        <f t="shared" si="793"/>
        <v>5.4469273743016758E-2</v>
      </c>
      <c r="CC545" s="127">
        <f t="shared" si="793"/>
        <v>5.3478466635115948E-2</v>
      </c>
      <c r="CD545" s="128">
        <f t="shared" si="793"/>
        <v>4.8720394213956443E-2</v>
      </c>
      <c r="CE545" s="129">
        <f t="shared" si="793"/>
        <v>7.7226309091473447E-2</v>
      </c>
      <c r="CF545" s="126">
        <f t="shared" si="793"/>
        <v>4.5058620309456433E-2</v>
      </c>
      <c r="CG545" s="127">
        <f t="shared" si="793"/>
        <v>5.8276050854674862E-2</v>
      </c>
      <c r="CH545" s="128">
        <f t="shared" si="793"/>
        <v>6.0198369832073065E-2</v>
      </c>
      <c r="CI545" s="126">
        <f t="shared" si="793"/>
        <v>5.0500955580008111E-2</v>
      </c>
      <c r="CJ545" s="132">
        <f t="shared" si="793"/>
        <v>6.0296237660375396E-2</v>
      </c>
      <c r="CK545" s="133">
        <f t="shared" si="793"/>
        <v>5.5662821496287505E-2</v>
      </c>
    </row>
    <row r="546" spans="1:89" ht="13.5" thickBot="1" x14ac:dyDescent="0.25">
      <c r="A546" s="143" t="s">
        <v>33</v>
      </c>
      <c r="B546" s="203">
        <v>3224</v>
      </c>
      <c r="C546" s="197">
        <v>1256</v>
      </c>
      <c r="D546" s="198">
        <v>1435</v>
      </c>
      <c r="E546" s="199">
        <v>813</v>
      </c>
      <c r="F546" s="196">
        <v>735</v>
      </c>
      <c r="G546" s="200">
        <v>440</v>
      </c>
      <c r="H546" s="198">
        <v>1726</v>
      </c>
      <c r="I546" s="199">
        <v>2250</v>
      </c>
      <c r="J546" s="196">
        <v>402</v>
      </c>
      <c r="K546" s="197">
        <v>566</v>
      </c>
      <c r="L546" s="198">
        <v>630</v>
      </c>
      <c r="M546" s="196">
        <v>1283</v>
      </c>
      <c r="N546" s="201">
        <v>1620</v>
      </c>
      <c r="O546" s="204">
        <v>2234</v>
      </c>
      <c r="P546" s="196">
        <v>824</v>
      </c>
      <c r="Q546" s="197">
        <v>1315</v>
      </c>
      <c r="R546" s="198">
        <v>1372</v>
      </c>
      <c r="S546" s="199">
        <v>1047</v>
      </c>
      <c r="T546" s="196">
        <v>566</v>
      </c>
      <c r="U546" s="200">
        <v>548</v>
      </c>
      <c r="V546" s="198">
        <v>1364</v>
      </c>
      <c r="W546" s="205">
        <v>1357</v>
      </c>
      <c r="X546" s="196">
        <v>1223</v>
      </c>
      <c r="Y546" s="200">
        <v>544</v>
      </c>
      <c r="Z546" s="198">
        <v>3194</v>
      </c>
      <c r="AA546" s="196">
        <v>2095</v>
      </c>
      <c r="AB546" s="169">
        <f t="shared" si="777"/>
        <v>18315</v>
      </c>
      <c r="AC546" s="170">
        <f t="shared" si="780"/>
        <v>15748</v>
      </c>
      <c r="AE546" s="249" t="str">
        <f>$AE$19</f>
        <v>19:00 - 19:59</v>
      </c>
      <c r="AF546" s="123">
        <f t="shared" si="789"/>
        <v>3016</v>
      </c>
      <c r="AG546" s="197">
        <f t="shared" si="789"/>
        <v>3243</v>
      </c>
      <c r="AH546" s="198">
        <f t="shared" si="789"/>
        <v>1173</v>
      </c>
      <c r="AI546" s="199">
        <f t="shared" si="789"/>
        <v>1486</v>
      </c>
      <c r="AJ546" s="196">
        <f t="shared" si="789"/>
        <v>716</v>
      </c>
      <c r="AK546" s="200">
        <f t="shared" si="789"/>
        <v>459</v>
      </c>
      <c r="AL546" s="198">
        <f t="shared" si="789"/>
        <v>1886</v>
      </c>
      <c r="AM546" s="199">
        <f t="shared" si="789"/>
        <v>4547</v>
      </c>
      <c r="AN546" s="196">
        <f t="shared" si="789"/>
        <v>475</v>
      </c>
      <c r="AO546" s="200">
        <f t="shared" si="789"/>
        <v>252</v>
      </c>
      <c r="AP546" s="198">
        <f t="shared" si="790"/>
        <v>1187</v>
      </c>
      <c r="AQ546" s="196">
        <f t="shared" si="790"/>
        <v>816</v>
      </c>
      <c r="AR546" s="201">
        <f t="shared" si="790"/>
        <v>1763</v>
      </c>
      <c r="AS546" s="202">
        <f t="shared" si="790"/>
        <v>1949</v>
      </c>
      <c r="AT546" s="196">
        <f t="shared" si="790"/>
        <v>1212</v>
      </c>
      <c r="AU546" s="200">
        <f t="shared" si="790"/>
        <v>1291</v>
      </c>
      <c r="AV546" s="198">
        <f t="shared" si="790"/>
        <v>1443</v>
      </c>
      <c r="AW546" s="199">
        <f t="shared" si="790"/>
        <v>1497</v>
      </c>
      <c r="AX546" s="196">
        <f t="shared" si="790"/>
        <v>855</v>
      </c>
      <c r="AY546" s="200">
        <f t="shared" si="790"/>
        <v>364</v>
      </c>
      <c r="AZ546" s="198">
        <f t="shared" si="791"/>
        <v>1678</v>
      </c>
      <c r="BA546" s="199">
        <f t="shared" si="791"/>
        <v>1092</v>
      </c>
      <c r="BB546" s="196">
        <f t="shared" si="791"/>
        <v>2984</v>
      </c>
      <c r="BC546" s="200">
        <f t="shared" si="791"/>
        <v>507</v>
      </c>
      <c r="BD546" s="198">
        <f t="shared" si="791"/>
        <v>3975</v>
      </c>
      <c r="BE546" s="196">
        <f t="shared" si="791"/>
        <v>3750</v>
      </c>
      <c r="BF546" s="169">
        <f>SUM(AF546,AH546,AJ546,AL546,AN546,AP546,AR546,AT546,AV546,AX546,AZ546,BB546,BD546)</f>
        <v>22363</v>
      </c>
      <c r="BG546" s="170">
        <f>SUM(AG546,AI546,AK546,AM546,AO546,AQ546,AS546,AU546,AW546,AY546,BA546,BC546,BE546)</f>
        <v>21253</v>
      </c>
      <c r="BI546" s="143" t="s">
        <v>33</v>
      </c>
      <c r="BJ546" s="126">
        <f t="shared" ref="BJ546:CK546" si="794">B546/B560</f>
        <v>5.1665010736835361E-2</v>
      </c>
      <c r="BK546" s="127">
        <f t="shared" si="794"/>
        <v>3.3565835538095619E-2</v>
      </c>
      <c r="BL546" s="128">
        <f t="shared" si="794"/>
        <v>5.5188062456734098E-2</v>
      </c>
      <c r="BM546" s="129">
        <f t="shared" si="794"/>
        <v>3.7422324510932109E-2</v>
      </c>
      <c r="BN546" s="126">
        <f t="shared" si="794"/>
        <v>5.5501019406478898E-2</v>
      </c>
      <c r="BO546" s="127">
        <f t="shared" si="794"/>
        <v>5.2480916030534348E-2</v>
      </c>
      <c r="BP546" s="128">
        <f t="shared" si="794"/>
        <v>5.5272680692990038E-2</v>
      </c>
      <c r="BQ546" s="129">
        <f t="shared" si="794"/>
        <v>4.8653908530651963E-2</v>
      </c>
      <c r="BR546" s="126">
        <f t="shared" si="794"/>
        <v>5.5219780219780218E-2</v>
      </c>
      <c r="BS546" s="127">
        <f t="shared" si="794"/>
        <v>6.5042518961158355E-2</v>
      </c>
      <c r="BT546" s="128">
        <f t="shared" si="794"/>
        <v>4.7496984318455969E-2</v>
      </c>
      <c r="BU546" s="126">
        <f t="shared" si="794"/>
        <v>5.157788944723618E-2</v>
      </c>
      <c r="BV546" s="130">
        <f t="shared" si="794"/>
        <v>5.60514843263442E-2</v>
      </c>
      <c r="BW546" s="131">
        <f t="shared" si="794"/>
        <v>5.7170641826184872E-2</v>
      </c>
      <c r="BX546" s="126">
        <f t="shared" si="794"/>
        <v>4.6453940692299016E-2</v>
      </c>
      <c r="BY546" s="127">
        <f t="shared" si="794"/>
        <v>6.1592505854800937E-2</v>
      </c>
      <c r="BZ546" s="128">
        <f t="shared" si="794"/>
        <v>5.8874013044970822E-2</v>
      </c>
      <c r="CA546" s="129">
        <f t="shared" si="794"/>
        <v>4.2658083441981749E-2</v>
      </c>
      <c r="CB546" s="126">
        <f t="shared" si="794"/>
        <v>6.080790717662226E-2</v>
      </c>
      <c r="CC546" s="127">
        <f t="shared" si="794"/>
        <v>4.3224483356996371E-2</v>
      </c>
      <c r="CD546" s="128">
        <f t="shared" si="794"/>
        <v>5.4204419011285962E-2</v>
      </c>
      <c r="CE546" s="129">
        <f t="shared" si="794"/>
        <v>4.2120619548685477E-2</v>
      </c>
      <c r="CF546" s="126">
        <f t="shared" si="794"/>
        <v>4.4948362674115186E-2</v>
      </c>
      <c r="CG546" s="127">
        <f t="shared" si="794"/>
        <v>3.3092037228541885E-2</v>
      </c>
      <c r="CH546" s="128">
        <f t="shared" si="794"/>
        <v>5.2276670267439193E-2</v>
      </c>
      <c r="CI546" s="126">
        <f t="shared" si="794"/>
        <v>4.0443234686589065E-2</v>
      </c>
      <c r="CJ546" s="132">
        <f t="shared" si="794"/>
        <v>5.2911963621761073E-2</v>
      </c>
      <c r="CK546" s="133">
        <f t="shared" si="794"/>
        <v>4.5586255807558144E-2</v>
      </c>
    </row>
    <row r="547" spans="1:89" ht="14.25" thickTop="1" thickBot="1" x14ac:dyDescent="0.25">
      <c r="A547" s="134" t="s">
        <v>35</v>
      </c>
      <c r="B547" s="206">
        <v>2770</v>
      </c>
      <c r="C547" s="190">
        <v>2246</v>
      </c>
      <c r="D547" s="191">
        <v>1262</v>
      </c>
      <c r="E547" s="192">
        <v>1508</v>
      </c>
      <c r="F547" s="189">
        <v>685</v>
      </c>
      <c r="G547" s="193">
        <v>582</v>
      </c>
      <c r="H547" s="191">
        <v>2298</v>
      </c>
      <c r="I547" s="192">
        <v>2806</v>
      </c>
      <c r="J547" s="189">
        <v>447</v>
      </c>
      <c r="K547" s="190">
        <v>477</v>
      </c>
      <c r="L547" s="191">
        <v>842</v>
      </c>
      <c r="M547" s="189">
        <v>1633</v>
      </c>
      <c r="N547" s="194">
        <v>1828</v>
      </c>
      <c r="O547" s="207">
        <v>2361</v>
      </c>
      <c r="P547" s="189">
        <v>1056</v>
      </c>
      <c r="Q547" s="190">
        <v>1325</v>
      </c>
      <c r="R547" s="191">
        <v>1401</v>
      </c>
      <c r="S547" s="192">
        <v>1676</v>
      </c>
      <c r="T547" s="189">
        <v>687</v>
      </c>
      <c r="U547" s="193">
        <v>785</v>
      </c>
      <c r="V547" s="191">
        <v>1681</v>
      </c>
      <c r="W547" s="208">
        <v>2450</v>
      </c>
      <c r="X547" s="189">
        <v>1497</v>
      </c>
      <c r="Y547" s="193">
        <v>1048</v>
      </c>
      <c r="Z547" s="191">
        <v>3656</v>
      </c>
      <c r="AA547" s="189">
        <v>3723</v>
      </c>
      <c r="AB547" s="169">
        <f t="shared" si="777"/>
        <v>20110</v>
      </c>
      <c r="AC547" s="170">
        <f t="shared" si="780"/>
        <v>22620</v>
      </c>
      <c r="AE547" s="299" t="s">
        <v>26</v>
      </c>
      <c r="AF547" s="18">
        <f t="shared" ref="AF547:BG547" si="795">SUM(AF544:AF546)</f>
        <v>8484</v>
      </c>
      <c r="AG547" s="19">
        <f t="shared" si="795"/>
        <v>11529</v>
      </c>
      <c r="AH547" s="18">
        <f t="shared" si="795"/>
        <v>5021</v>
      </c>
      <c r="AI547" s="19">
        <f t="shared" si="795"/>
        <v>4830</v>
      </c>
      <c r="AJ547" s="18">
        <f t="shared" si="795"/>
        <v>2882</v>
      </c>
      <c r="AK547" s="19">
        <f t="shared" si="795"/>
        <v>1495</v>
      </c>
      <c r="AL547" s="18">
        <f t="shared" si="795"/>
        <v>6362</v>
      </c>
      <c r="AM547" s="19">
        <f t="shared" si="795"/>
        <v>12228</v>
      </c>
      <c r="AN547" s="18">
        <f t="shared" si="795"/>
        <v>1976</v>
      </c>
      <c r="AO547" s="19">
        <f t="shared" si="795"/>
        <v>835</v>
      </c>
      <c r="AP547" s="18">
        <f t="shared" si="795"/>
        <v>4394</v>
      </c>
      <c r="AQ547" s="19">
        <f t="shared" si="795"/>
        <v>2928</v>
      </c>
      <c r="AR547" s="18">
        <f t="shared" si="795"/>
        <v>6397</v>
      </c>
      <c r="AS547" s="19">
        <f t="shared" si="795"/>
        <v>6017</v>
      </c>
      <c r="AT547" s="18">
        <f t="shared" si="795"/>
        <v>3578</v>
      </c>
      <c r="AU547" s="19">
        <f t="shared" si="795"/>
        <v>3622</v>
      </c>
      <c r="AV547" s="18">
        <f t="shared" si="795"/>
        <v>4048</v>
      </c>
      <c r="AW547" s="19">
        <f t="shared" si="795"/>
        <v>4870</v>
      </c>
      <c r="AX547" s="18">
        <f t="shared" si="795"/>
        <v>2229</v>
      </c>
      <c r="AY547" s="19">
        <f t="shared" si="795"/>
        <v>1138</v>
      </c>
      <c r="AZ547" s="18">
        <f t="shared" si="795"/>
        <v>5540</v>
      </c>
      <c r="BA547" s="19">
        <f t="shared" si="795"/>
        <v>4126</v>
      </c>
      <c r="BB547" s="18">
        <f t="shared" si="795"/>
        <v>7411</v>
      </c>
      <c r="BC547" s="19">
        <f t="shared" si="795"/>
        <v>1978</v>
      </c>
      <c r="BD547" s="18">
        <f t="shared" si="795"/>
        <v>11772</v>
      </c>
      <c r="BE547" s="19">
        <f t="shared" si="795"/>
        <v>12034</v>
      </c>
      <c r="BF547" s="171">
        <f t="shared" si="795"/>
        <v>70094</v>
      </c>
      <c r="BG547" s="172">
        <f t="shared" si="795"/>
        <v>67630</v>
      </c>
      <c r="BI547" s="134" t="s">
        <v>35</v>
      </c>
      <c r="BJ547" s="126">
        <f t="shared" ref="BJ547:CK547" si="796">B547/B560</f>
        <v>4.4389602897343033E-2</v>
      </c>
      <c r="BK547" s="127">
        <f t="shared" si="796"/>
        <v>6.0022982976562708E-2</v>
      </c>
      <c r="BL547" s="128">
        <f t="shared" si="796"/>
        <v>4.8534728097838625E-2</v>
      </c>
      <c r="BM547" s="129">
        <f t="shared" si="796"/>
        <v>6.9413118527042572E-2</v>
      </c>
      <c r="BN547" s="126">
        <f t="shared" si="796"/>
        <v>5.1725439855017742E-2</v>
      </c>
      <c r="BO547" s="127">
        <f t="shared" si="796"/>
        <v>6.9417938931297704E-2</v>
      </c>
      <c r="BP547" s="128">
        <f t="shared" si="796"/>
        <v>7.3590162359496586E-2</v>
      </c>
      <c r="BQ547" s="129">
        <f t="shared" si="796"/>
        <v>6.0676829927559739E-2</v>
      </c>
      <c r="BR547" s="126">
        <f t="shared" si="796"/>
        <v>6.1401098901098898E-2</v>
      </c>
      <c r="BS547" s="127">
        <f t="shared" si="796"/>
        <v>5.4814985060905541E-2</v>
      </c>
      <c r="BT547" s="128">
        <f t="shared" si="796"/>
        <v>6.3480096501809413E-2</v>
      </c>
      <c r="BU547" s="126">
        <f t="shared" si="796"/>
        <v>6.5648241206030147E-2</v>
      </c>
      <c r="BV547" s="130">
        <f t="shared" si="796"/>
        <v>6.3248218116393334E-2</v>
      </c>
      <c r="BW547" s="131">
        <f t="shared" si="796"/>
        <v>6.0420718599651958E-2</v>
      </c>
      <c r="BX547" s="126">
        <f t="shared" si="796"/>
        <v>5.9533205547412336E-2</v>
      </c>
      <c r="BY547" s="127">
        <f t="shared" si="796"/>
        <v>6.2060889929742388E-2</v>
      </c>
      <c r="BZ547" s="128">
        <f t="shared" si="796"/>
        <v>6.0118434603501546E-2</v>
      </c>
      <c r="CA547" s="129">
        <f t="shared" si="796"/>
        <v>6.8285528031290746E-2</v>
      </c>
      <c r="CB547" s="126">
        <f t="shared" si="796"/>
        <v>7.3807477438762356E-2</v>
      </c>
      <c r="CC547" s="127">
        <f t="shared" si="796"/>
        <v>6.191828364095283E-2</v>
      </c>
      <c r="CD547" s="128">
        <f t="shared" si="796"/>
        <v>6.6801780321093629E-2</v>
      </c>
      <c r="CE547" s="129">
        <f t="shared" si="796"/>
        <v>7.6046807586057044E-2</v>
      </c>
      <c r="CF547" s="126">
        <f t="shared" si="796"/>
        <v>5.5018560035282445E-2</v>
      </c>
      <c r="CG547" s="127">
        <f t="shared" si="796"/>
        <v>6.3750836425573332E-2</v>
      </c>
      <c r="CH547" s="128">
        <f t="shared" si="796"/>
        <v>5.9838292579135158E-2</v>
      </c>
      <c r="CI547" s="126">
        <f t="shared" si="796"/>
        <v>7.1871199397695026E-2</v>
      </c>
      <c r="CJ547" s="132">
        <f t="shared" si="796"/>
        <v>5.8097711626187015E-2</v>
      </c>
      <c r="CK547" s="133">
        <f t="shared" si="796"/>
        <v>6.5478861212024717E-2</v>
      </c>
    </row>
    <row r="548" spans="1:89" ht="13.5" thickTop="1" x14ac:dyDescent="0.2">
      <c r="A548" s="143" t="s">
        <v>36</v>
      </c>
      <c r="B548" s="203">
        <v>2494</v>
      </c>
      <c r="C548" s="197">
        <v>2587</v>
      </c>
      <c r="D548" s="198">
        <v>1387</v>
      </c>
      <c r="E548" s="199">
        <v>1272</v>
      </c>
      <c r="F548" s="196">
        <v>721</v>
      </c>
      <c r="G548" s="200">
        <v>484</v>
      </c>
      <c r="H548" s="198">
        <v>2313</v>
      </c>
      <c r="I548" s="199">
        <v>3626</v>
      </c>
      <c r="J548" s="196">
        <v>527</v>
      </c>
      <c r="K548" s="197">
        <v>449</v>
      </c>
      <c r="L548" s="198">
        <v>977</v>
      </c>
      <c r="M548" s="196">
        <v>1184</v>
      </c>
      <c r="N548" s="201">
        <v>2103</v>
      </c>
      <c r="O548" s="204">
        <v>2394</v>
      </c>
      <c r="P548" s="196">
        <v>1140</v>
      </c>
      <c r="Q548" s="197">
        <v>1214</v>
      </c>
      <c r="R548" s="198">
        <v>1466</v>
      </c>
      <c r="S548" s="199">
        <v>1635</v>
      </c>
      <c r="T548" s="196">
        <v>918</v>
      </c>
      <c r="U548" s="200">
        <v>580</v>
      </c>
      <c r="V548" s="198">
        <v>2015</v>
      </c>
      <c r="W548" s="205">
        <v>1491</v>
      </c>
      <c r="X548" s="196">
        <v>1835</v>
      </c>
      <c r="Y548" s="200">
        <v>737</v>
      </c>
      <c r="Z548" s="198">
        <v>3760</v>
      </c>
      <c r="AA548" s="196">
        <v>3662</v>
      </c>
      <c r="AB548" s="169">
        <f t="shared" si="777"/>
        <v>21656</v>
      </c>
      <c r="AC548" s="170">
        <f t="shared" si="780"/>
        <v>21315</v>
      </c>
      <c r="BI548" s="143" t="s">
        <v>36</v>
      </c>
      <c r="BJ548" s="126">
        <f t="shared" ref="BJ548:CK548" si="797">B548/B560</f>
        <v>3.9966667735008496E-2</v>
      </c>
      <c r="BK548" s="127">
        <f t="shared" si="797"/>
        <v>6.9136000427590258E-2</v>
      </c>
      <c r="BL548" s="128">
        <f t="shared" si="797"/>
        <v>5.3342050611491422E-2</v>
      </c>
      <c r="BM548" s="129">
        <f t="shared" si="797"/>
        <v>5.8550057537399308E-2</v>
      </c>
      <c r="BN548" s="126">
        <f t="shared" si="797"/>
        <v>5.444385713206977E-2</v>
      </c>
      <c r="BO548" s="127">
        <f t="shared" si="797"/>
        <v>5.7729007633587785E-2</v>
      </c>
      <c r="BP548" s="128">
        <f t="shared" si="797"/>
        <v>7.4070515899702177E-2</v>
      </c>
      <c r="BQ548" s="129">
        <f t="shared" si="797"/>
        <v>7.8408476592064014E-2</v>
      </c>
      <c r="BR548" s="126">
        <f t="shared" si="797"/>
        <v>7.2390109890109897E-2</v>
      </c>
      <c r="BS548" s="127">
        <f t="shared" si="797"/>
        <v>5.1597333946219258E-2</v>
      </c>
      <c r="BT548" s="128">
        <f t="shared" si="797"/>
        <v>7.3658021712907112E-2</v>
      </c>
      <c r="BU548" s="126">
        <f t="shared" si="797"/>
        <v>4.7597989949748745E-2</v>
      </c>
      <c r="BV548" s="130">
        <f t="shared" si="797"/>
        <v>7.276313057919867E-2</v>
      </c>
      <c r="BW548" s="131">
        <f t="shared" si="797"/>
        <v>6.1265226737639469E-2</v>
      </c>
      <c r="BX548" s="126">
        <f t="shared" si="797"/>
        <v>6.4268801443229231E-2</v>
      </c>
      <c r="BY548" s="127">
        <f t="shared" si="797"/>
        <v>5.6861826697892269E-2</v>
      </c>
      <c r="BZ548" s="128">
        <f t="shared" si="797"/>
        <v>6.290765533813937E-2</v>
      </c>
      <c r="CA548" s="129">
        <f t="shared" si="797"/>
        <v>6.6615058670143418E-2</v>
      </c>
      <c r="CB548" s="126">
        <f t="shared" si="797"/>
        <v>9.8624838848302532E-2</v>
      </c>
      <c r="CC548" s="127">
        <f t="shared" si="797"/>
        <v>4.5748540779302731E-2</v>
      </c>
      <c r="CD548" s="128">
        <f t="shared" si="797"/>
        <v>8.0074709903036084E-2</v>
      </c>
      <c r="CE548" s="129">
        <f t="shared" si="797"/>
        <v>4.6279914330943292E-2</v>
      </c>
      <c r="CF548" s="126">
        <f t="shared" si="797"/>
        <v>6.7440920283729652E-2</v>
      </c>
      <c r="CG548" s="127">
        <f t="shared" si="797"/>
        <v>4.4832410730579718E-2</v>
      </c>
      <c r="CH548" s="128">
        <f t="shared" si="797"/>
        <v>6.154047595665979E-2</v>
      </c>
      <c r="CI548" s="126">
        <f t="shared" si="797"/>
        <v>7.0693615953359976E-2</v>
      </c>
      <c r="CJ548" s="132">
        <f t="shared" si="797"/>
        <v>6.2564099601029641E-2</v>
      </c>
      <c r="CK548" s="133">
        <f t="shared" si="797"/>
        <v>6.1701234603638681E-2</v>
      </c>
    </row>
    <row r="549" spans="1:89" x14ac:dyDescent="0.2">
      <c r="A549" s="134" t="s">
        <v>37</v>
      </c>
      <c r="B549" s="206">
        <v>2490</v>
      </c>
      <c r="C549" s="190">
        <v>2254</v>
      </c>
      <c r="D549" s="191">
        <v>1587</v>
      </c>
      <c r="E549" s="192">
        <v>1350</v>
      </c>
      <c r="F549" s="189">
        <v>1066</v>
      </c>
      <c r="G549" s="193">
        <v>485</v>
      </c>
      <c r="H549" s="191">
        <v>2043</v>
      </c>
      <c r="I549" s="192">
        <v>2826</v>
      </c>
      <c r="J549" s="189">
        <v>700</v>
      </c>
      <c r="K549" s="190">
        <v>301</v>
      </c>
      <c r="L549" s="191">
        <v>1320</v>
      </c>
      <c r="M549" s="189">
        <v>1068</v>
      </c>
      <c r="N549" s="194">
        <v>2272</v>
      </c>
      <c r="O549" s="207">
        <v>1652</v>
      </c>
      <c r="P549" s="189">
        <v>1029</v>
      </c>
      <c r="Q549" s="190">
        <v>1123</v>
      </c>
      <c r="R549" s="191">
        <v>1282</v>
      </c>
      <c r="S549" s="192">
        <v>1537</v>
      </c>
      <c r="T549" s="189">
        <v>797</v>
      </c>
      <c r="U549" s="193">
        <v>495</v>
      </c>
      <c r="V549" s="191">
        <v>1720</v>
      </c>
      <c r="W549" s="208">
        <v>1615</v>
      </c>
      <c r="X549" s="189">
        <v>2552</v>
      </c>
      <c r="Y549" s="193">
        <v>662</v>
      </c>
      <c r="Z549" s="191">
        <v>4459</v>
      </c>
      <c r="AA549" s="189">
        <v>3413</v>
      </c>
      <c r="AB549" s="169">
        <f t="shared" si="777"/>
        <v>23317</v>
      </c>
      <c r="AC549" s="170">
        <f t="shared" si="780"/>
        <v>18781</v>
      </c>
      <c r="BI549" s="134" t="s">
        <v>37</v>
      </c>
      <c r="BJ549" s="126">
        <f t="shared" ref="BJ549:CK549" si="798">B549/B560</f>
        <v>3.9902567225409441E-2</v>
      </c>
      <c r="BK549" s="127">
        <f t="shared" si="798"/>
        <v>6.0236778107378604E-2</v>
      </c>
      <c r="BL549" s="128">
        <f t="shared" si="798"/>
        <v>6.1033766633335894E-2</v>
      </c>
      <c r="BM549" s="129">
        <f t="shared" si="798"/>
        <v>6.2140391254315308E-2</v>
      </c>
      <c r="BN549" s="126">
        <f t="shared" si="798"/>
        <v>8.0495356037151702E-2</v>
      </c>
      <c r="BO549" s="127">
        <f t="shared" si="798"/>
        <v>5.7848282442748089E-2</v>
      </c>
      <c r="BP549" s="128">
        <f t="shared" si="798"/>
        <v>6.5424152176001532E-2</v>
      </c>
      <c r="BQ549" s="129">
        <f t="shared" si="798"/>
        <v>6.1109309114498862E-2</v>
      </c>
      <c r="BR549" s="126">
        <f t="shared" si="798"/>
        <v>9.6153846153846159E-2</v>
      </c>
      <c r="BS549" s="127">
        <f t="shared" si="798"/>
        <v>3.4589749482877498E-2</v>
      </c>
      <c r="BT549" s="128">
        <f t="shared" si="798"/>
        <v>9.9517490952955368E-2</v>
      </c>
      <c r="BU549" s="126">
        <f t="shared" si="798"/>
        <v>4.2934673366834174E-2</v>
      </c>
      <c r="BV549" s="130">
        <f t="shared" si="798"/>
        <v>7.8610476783613589E-2</v>
      </c>
      <c r="BW549" s="131">
        <f t="shared" si="798"/>
        <v>4.227658921076876E-2</v>
      </c>
      <c r="BX549" s="126">
        <f t="shared" si="798"/>
        <v>5.8011049723756904E-2</v>
      </c>
      <c r="BY549" s="127">
        <f t="shared" si="798"/>
        <v>5.2599531615925059E-2</v>
      </c>
      <c r="BZ549" s="128">
        <f t="shared" si="798"/>
        <v>5.5012015104703056E-2</v>
      </c>
      <c r="CA549" s="129">
        <f t="shared" si="798"/>
        <v>6.2622229465449805E-2</v>
      </c>
      <c r="CB549" s="126">
        <f t="shared" si="798"/>
        <v>8.5625268586162442E-2</v>
      </c>
      <c r="CC549" s="127">
        <f t="shared" si="798"/>
        <v>3.9044013251301468E-2</v>
      </c>
      <c r="CD549" s="128">
        <f t="shared" si="798"/>
        <v>6.8351613415991094E-2</v>
      </c>
      <c r="CE549" s="129">
        <f t="shared" si="798"/>
        <v>5.0128813980196793E-2</v>
      </c>
      <c r="CF549" s="126">
        <f t="shared" si="798"/>
        <v>9.379249513028777E-2</v>
      </c>
      <c r="CG549" s="127">
        <f t="shared" si="798"/>
        <v>4.0270089421497658E-2</v>
      </c>
      <c r="CH549" s="128">
        <f t="shared" si="798"/>
        <v>7.2981112311368626E-2</v>
      </c>
      <c r="CI549" s="126">
        <f t="shared" si="798"/>
        <v>6.5886758942877557E-2</v>
      </c>
      <c r="CJ549" s="132">
        <f t="shared" si="798"/>
        <v>6.7362722127687846E-2</v>
      </c>
      <c r="CK549" s="133">
        <f t="shared" si="798"/>
        <v>5.4365981097393296E-2</v>
      </c>
    </row>
    <row r="550" spans="1:89" x14ac:dyDescent="0.2">
      <c r="A550" s="143" t="s">
        <v>30</v>
      </c>
      <c r="B550" s="203">
        <v>2677</v>
      </c>
      <c r="C550" s="197">
        <v>4369</v>
      </c>
      <c r="D550" s="198">
        <v>1997</v>
      </c>
      <c r="E550" s="199">
        <v>1761</v>
      </c>
      <c r="F550" s="196">
        <v>1189</v>
      </c>
      <c r="G550" s="200">
        <v>615</v>
      </c>
      <c r="H550" s="198">
        <v>1955</v>
      </c>
      <c r="I550" s="199">
        <v>4576</v>
      </c>
      <c r="J550" s="196">
        <v>717</v>
      </c>
      <c r="K550" s="197">
        <v>378</v>
      </c>
      <c r="L550" s="198">
        <v>1608</v>
      </c>
      <c r="M550" s="196">
        <v>1153</v>
      </c>
      <c r="N550" s="201">
        <v>2278</v>
      </c>
      <c r="O550" s="204">
        <v>2231</v>
      </c>
      <c r="P550" s="196">
        <v>1409</v>
      </c>
      <c r="Q550" s="197">
        <v>1227</v>
      </c>
      <c r="R550" s="198">
        <v>1434</v>
      </c>
      <c r="S550" s="199">
        <v>1632</v>
      </c>
      <c r="T550" s="196">
        <v>860</v>
      </c>
      <c r="U550" s="200">
        <v>347</v>
      </c>
      <c r="V550" s="198">
        <v>1885</v>
      </c>
      <c r="W550" s="205">
        <v>1367</v>
      </c>
      <c r="X550" s="196">
        <v>2633</v>
      </c>
      <c r="Y550" s="200">
        <v>643</v>
      </c>
      <c r="Z550" s="198">
        <v>4507</v>
      </c>
      <c r="AA550" s="196">
        <v>3843</v>
      </c>
      <c r="AB550" s="169">
        <f t="shared" si="777"/>
        <v>25149</v>
      </c>
      <c r="AC550" s="170">
        <f t="shared" si="780"/>
        <v>24142</v>
      </c>
      <c r="BI550" s="143" t="s">
        <v>30</v>
      </c>
      <c r="BJ550" s="126">
        <f t="shared" ref="BJ550:CK550" si="799">B550/B560</f>
        <v>4.2899266049165094E-2</v>
      </c>
      <c r="BK550" s="127">
        <f t="shared" si="799"/>
        <v>0.11675886581683102</v>
      </c>
      <c r="BL550" s="128">
        <f t="shared" si="799"/>
        <v>7.6801784478117072E-2</v>
      </c>
      <c r="BM550" s="129">
        <f t="shared" si="799"/>
        <v>8.1058688147295749E-2</v>
      </c>
      <c r="BN550" s="126">
        <f t="shared" si="799"/>
        <v>8.9783281733746126E-2</v>
      </c>
      <c r="BO550" s="127">
        <f t="shared" si="799"/>
        <v>7.3354007633587792E-2</v>
      </c>
      <c r="BP550" s="128">
        <f t="shared" si="799"/>
        <v>6.2606078073462065E-2</v>
      </c>
      <c r="BQ550" s="129">
        <f t="shared" si="799"/>
        <v>9.8951237971672615E-2</v>
      </c>
      <c r="BR550" s="126">
        <f t="shared" si="799"/>
        <v>9.8489010989010986E-2</v>
      </c>
      <c r="BS550" s="127">
        <f t="shared" si="799"/>
        <v>4.3438290048264765E-2</v>
      </c>
      <c r="BT550" s="128">
        <f t="shared" si="799"/>
        <v>0.12123039806996382</v>
      </c>
      <c r="BU550" s="126">
        <f t="shared" si="799"/>
        <v>4.6351758793969848E-2</v>
      </c>
      <c r="BV550" s="130">
        <f t="shared" si="799"/>
        <v>7.8818074873711161E-2</v>
      </c>
      <c r="BW550" s="131">
        <f t="shared" si="799"/>
        <v>5.70938683590951E-2</v>
      </c>
      <c r="BX550" s="126">
        <f t="shared" si="799"/>
        <v>7.943398353816665E-2</v>
      </c>
      <c r="BY550" s="127">
        <f t="shared" si="799"/>
        <v>5.7470725995316156E-2</v>
      </c>
      <c r="BZ550" s="128">
        <f t="shared" si="799"/>
        <v>6.153450051493306E-2</v>
      </c>
      <c r="CA550" s="129">
        <f t="shared" si="799"/>
        <v>6.6492829204693613E-2</v>
      </c>
      <c r="CB550" s="126">
        <f t="shared" si="799"/>
        <v>9.2393639879673403E-2</v>
      </c>
      <c r="CC550" s="127">
        <f t="shared" si="799"/>
        <v>2.7370247673134562E-2</v>
      </c>
      <c r="CD550" s="128">
        <f t="shared" si="799"/>
        <v>7.4908599586711172E-2</v>
      </c>
      <c r="CE550" s="129">
        <f t="shared" si="799"/>
        <v>4.2431014681689791E-2</v>
      </c>
      <c r="CF550" s="126">
        <f t="shared" si="799"/>
        <v>9.6769451284501457E-2</v>
      </c>
      <c r="CG550" s="127">
        <f t="shared" si="799"/>
        <v>3.9114301356530205E-2</v>
      </c>
      <c r="CH550" s="128">
        <f t="shared" si="799"/>
        <v>7.3766735408687681E-2</v>
      </c>
      <c r="CI550" s="126">
        <f t="shared" si="799"/>
        <v>7.4187756993108242E-2</v>
      </c>
      <c r="CJ550" s="132">
        <f t="shared" si="799"/>
        <v>7.2655362987915334E-2</v>
      </c>
      <c r="CK550" s="133">
        <f t="shared" si="799"/>
        <v>6.9884644888625141E-2</v>
      </c>
    </row>
    <row r="551" spans="1:89" x14ac:dyDescent="0.2">
      <c r="A551" s="134" t="s">
        <v>32</v>
      </c>
      <c r="B551" s="206">
        <v>2791</v>
      </c>
      <c r="C551" s="190">
        <v>3917</v>
      </c>
      <c r="D551" s="191">
        <v>1851</v>
      </c>
      <c r="E551" s="192">
        <v>1583</v>
      </c>
      <c r="F551" s="189">
        <v>977</v>
      </c>
      <c r="G551" s="193">
        <v>421</v>
      </c>
      <c r="H551" s="191">
        <v>2521</v>
      </c>
      <c r="I551" s="192">
        <v>3105</v>
      </c>
      <c r="J551" s="189">
        <v>784</v>
      </c>
      <c r="K551" s="190">
        <v>205</v>
      </c>
      <c r="L551" s="191">
        <v>1599</v>
      </c>
      <c r="M551" s="189">
        <v>959</v>
      </c>
      <c r="N551" s="194">
        <v>2356</v>
      </c>
      <c r="O551" s="207">
        <v>1837</v>
      </c>
      <c r="P551" s="189">
        <v>957</v>
      </c>
      <c r="Q551" s="190">
        <v>1104</v>
      </c>
      <c r="R551" s="191">
        <v>1171</v>
      </c>
      <c r="S551" s="192">
        <v>1741</v>
      </c>
      <c r="T551" s="189">
        <v>514</v>
      </c>
      <c r="U551" s="193">
        <v>427</v>
      </c>
      <c r="V551" s="191">
        <v>1977</v>
      </c>
      <c r="W551" s="208">
        <v>1667</v>
      </c>
      <c r="X551" s="189">
        <v>1794</v>
      </c>
      <c r="Y551" s="193">
        <v>828</v>
      </c>
      <c r="Z551" s="191">
        <v>3290</v>
      </c>
      <c r="AA551" s="189">
        <v>4441</v>
      </c>
      <c r="AB551" s="169">
        <f t="shared" si="777"/>
        <v>22582</v>
      </c>
      <c r="AC551" s="170">
        <f t="shared" si="780"/>
        <v>22235</v>
      </c>
      <c r="BI551" s="134" t="s">
        <v>32</v>
      </c>
      <c r="BJ551" s="126">
        <f t="shared" ref="BJ551:CK551" si="800">B551/B560</f>
        <v>4.4726130572738054E-2</v>
      </c>
      <c r="BK551" s="127">
        <f t="shared" si="800"/>
        <v>0.10467944092573292</v>
      </c>
      <c r="BL551" s="128">
        <f t="shared" si="800"/>
        <v>7.1186831782170598E-2</v>
      </c>
      <c r="BM551" s="129">
        <f t="shared" si="800"/>
        <v>7.2865362485615648E-2</v>
      </c>
      <c r="BN551" s="126">
        <f t="shared" si="800"/>
        <v>7.3774824435550862E-2</v>
      </c>
      <c r="BO551" s="127">
        <f t="shared" si="800"/>
        <v>5.0214694656488548E-2</v>
      </c>
      <c r="BP551" s="128">
        <f t="shared" si="800"/>
        <v>8.0731418323886375E-2</v>
      </c>
      <c r="BQ551" s="129">
        <f t="shared" si="800"/>
        <v>6.7142393772299705E-2</v>
      </c>
      <c r="BR551" s="126">
        <f t="shared" si="800"/>
        <v>0.1076923076923077</v>
      </c>
      <c r="BS551" s="127">
        <f t="shared" si="800"/>
        <v>2.3557802803953115E-2</v>
      </c>
      <c r="BT551" s="128">
        <f t="shared" si="800"/>
        <v>0.1205518697225573</v>
      </c>
      <c r="BU551" s="126">
        <f t="shared" si="800"/>
        <v>3.8552763819095476E-2</v>
      </c>
      <c r="BV551" s="130">
        <f t="shared" si="800"/>
        <v>8.1516850044979591E-2</v>
      </c>
      <c r="BW551" s="131">
        <f t="shared" si="800"/>
        <v>4.7010953014638139E-2</v>
      </c>
      <c r="BX551" s="126">
        <f t="shared" si="800"/>
        <v>5.395196752734243E-2</v>
      </c>
      <c r="BY551" s="127">
        <f t="shared" si="800"/>
        <v>5.17096018735363E-2</v>
      </c>
      <c r="BZ551" s="128">
        <f t="shared" si="800"/>
        <v>5.0248884311706148E-2</v>
      </c>
      <c r="CA551" s="129">
        <f t="shared" si="800"/>
        <v>7.0933833116036502E-2</v>
      </c>
      <c r="CB551" s="126">
        <f t="shared" si="800"/>
        <v>5.5221314997851309E-2</v>
      </c>
      <c r="CC551" s="127">
        <f t="shared" si="800"/>
        <v>3.3680391228900458E-2</v>
      </c>
      <c r="CD551" s="128">
        <f t="shared" si="800"/>
        <v>7.856461611826418E-2</v>
      </c>
      <c r="CE551" s="129">
        <f t="shared" si="800"/>
        <v>5.1742868671819223E-2</v>
      </c>
      <c r="CF551" s="126">
        <f t="shared" si="800"/>
        <v>6.5934065934065936E-2</v>
      </c>
      <c r="CG551" s="127">
        <f t="shared" si="800"/>
        <v>5.0368027252265954E-2</v>
      </c>
      <c r="CH551" s="128">
        <f t="shared" si="800"/>
        <v>5.3847916462077317E-2</v>
      </c>
      <c r="CI551" s="126">
        <f t="shared" si="800"/>
        <v>8.5731935676917434E-2</v>
      </c>
      <c r="CJ551" s="132">
        <f t="shared" si="800"/>
        <v>6.5239309992170827E-2</v>
      </c>
      <c r="CK551" s="133">
        <f t="shared" si="800"/>
        <v>6.4364388994225002E-2</v>
      </c>
    </row>
    <row r="552" spans="1:89" x14ac:dyDescent="0.2">
      <c r="A552" s="143" t="s">
        <v>34</v>
      </c>
      <c r="B552" s="203">
        <v>3016</v>
      </c>
      <c r="C552" s="197">
        <v>3243</v>
      </c>
      <c r="D552" s="198">
        <v>1173</v>
      </c>
      <c r="E552" s="199">
        <v>1486</v>
      </c>
      <c r="F552" s="196">
        <v>716</v>
      </c>
      <c r="G552" s="200">
        <v>459</v>
      </c>
      <c r="H552" s="198">
        <v>1886</v>
      </c>
      <c r="I552" s="199">
        <v>4547</v>
      </c>
      <c r="J552" s="196">
        <v>475</v>
      </c>
      <c r="K552" s="197">
        <v>252</v>
      </c>
      <c r="L552" s="198">
        <v>1187</v>
      </c>
      <c r="M552" s="196">
        <v>816</v>
      </c>
      <c r="N552" s="201">
        <v>1763</v>
      </c>
      <c r="O552" s="204">
        <v>1949</v>
      </c>
      <c r="P552" s="196">
        <v>1212</v>
      </c>
      <c r="Q552" s="197">
        <v>1291</v>
      </c>
      <c r="R552" s="198">
        <v>1443</v>
      </c>
      <c r="S552" s="199">
        <v>1497</v>
      </c>
      <c r="T552" s="196">
        <v>855</v>
      </c>
      <c r="U552" s="200">
        <v>364</v>
      </c>
      <c r="V552" s="198">
        <v>1678</v>
      </c>
      <c r="W552" s="205">
        <v>1092</v>
      </c>
      <c r="X552" s="196">
        <v>2984</v>
      </c>
      <c r="Y552" s="200">
        <v>507</v>
      </c>
      <c r="Z552" s="198">
        <v>3975</v>
      </c>
      <c r="AA552" s="196">
        <v>3750</v>
      </c>
      <c r="AB552" s="169">
        <f t="shared" si="777"/>
        <v>22363</v>
      </c>
      <c r="AC552" s="170">
        <f t="shared" si="780"/>
        <v>21253</v>
      </c>
      <c r="BI552" s="143" t="s">
        <v>34</v>
      </c>
      <c r="BJ552" s="126">
        <f t="shared" ref="BJ552:CK552" si="801">B552/B560</f>
        <v>4.8331784237684687E-2</v>
      </c>
      <c r="BK552" s="127">
        <f t="shared" si="801"/>
        <v>8.6667201154493709E-2</v>
      </c>
      <c r="BL552" s="128">
        <f t="shared" si="801"/>
        <v>4.5111914468117839E-2</v>
      </c>
      <c r="BM552" s="129">
        <f t="shared" si="801"/>
        <v>6.8400460299194471E-2</v>
      </c>
      <c r="BN552" s="126">
        <f t="shared" si="801"/>
        <v>5.4066299176923655E-2</v>
      </c>
      <c r="BO552" s="127">
        <f t="shared" si="801"/>
        <v>5.4747137404580155E-2</v>
      </c>
      <c r="BP552" s="128">
        <f t="shared" si="801"/>
        <v>6.0396451788516346E-2</v>
      </c>
      <c r="BQ552" s="129">
        <f t="shared" si="801"/>
        <v>9.8324143150610874E-2</v>
      </c>
      <c r="BR552" s="126">
        <f t="shared" si="801"/>
        <v>6.5247252747252751E-2</v>
      </c>
      <c r="BS552" s="127">
        <f t="shared" si="801"/>
        <v>2.8958860032176511E-2</v>
      </c>
      <c r="BT552" s="128">
        <f t="shared" si="801"/>
        <v>8.9490349819059109E-2</v>
      </c>
      <c r="BU552" s="126">
        <f t="shared" si="801"/>
        <v>3.2804020100502512E-2</v>
      </c>
      <c r="BV552" s="130">
        <f t="shared" si="801"/>
        <v>6.0999238807002976E-2</v>
      </c>
      <c r="BW552" s="131">
        <f t="shared" si="801"/>
        <v>4.987716245265636E-2</v>
      </c>
      <c r="BX552" s="126">
        <f t="shared" si="801"/>
        <v>6.8327883639643705E-2</v>
      </c>
      <c r="BY552" s="127">
        <f t="shared" si="801"/>
        <v>6.0468384074941449E-2</v>
      </c>
      <c r="BZ552" s="128">
        <f t="shared" si="801"/>
        <v>6.1920700308959832E-2</v>
      </c>
      <c r="CA552" s="129">
        <f t="shared" si="801"/>
        <v>6.0992503259452414E-2</v>
      </c>
      <c r="CB552" s="126">
        <f t="shared" si="801"/>
        <v>9.1856467554791571E-2</v>
      </c>
      <c r="CC552" s="127">
        <f t="shared" si="801"/>
        <v>2.8711153178734815E-2</v>
      </c>
      <c r="CD552" s="128">
        <f t="shared" si="801"/>
        <v>6.6682562390716904E-2</v>
      </c>
      <c r="CE552" s="129">
        <f t="shared" si="801"/>
        <v>3.3895148524071141E-2</v>
      </c>
      <c r="CF552" s="126">
        <f t="shared" si="801"/>
        <v>0.10966959461942739</v>
      </c>
      <c r="CG552" s="127">
        <f t="shared" si="801"/>
        <v>3.0841292049394731E-2</v>
      </c>
      <c r="CH552" s="128">
        <f t="shared" si="801"/>
        <v>6.5059412746734754E-2</v>
      </c>
      <c r="CI552" s="126">
        <f t="shared" si="801"/>
        <v>7.2392424856663001E-2</v>
      </c>
      <c r="CJ552" s="132">
        <f t="shared" si="801"/>
        <v>6.460661984566983E-2</v>
      </c>
      <c r="CK552" s="133">
        <f t="shared" si="801"/>
        <v>6.1521761155577427E-2</v>
      </c>
    </row>
    <row r="553" spans="1:89" x14ac:dyDescent="0.2">
      <c r="A553" s="134" t="s">
        <v>38</v>
      </c>
      <c r="B553" s="206">
        <v>2701</v>
      </c>
      <c r="C553" s="190">
        <v>3174</v>
      </c>
      <c r="D553" s="191">
        <v>1047</v>
      </c>
      <c r="E553" s="192">
        <v>1556</v>
      </c>
      <c r="F553" s="189">
        <v>533</v>
      </c>
      <c r="G553" s="193">
        <v>552</v>
      </c>
      <c r="H553" s="191">
        <v>1817</v>
      </c>
      <c r="I553" s="192">
        <v>3500</v>
      </c>
      <c r="J553" s="189">
        <v>314</v>
      </c>
      <c r="K553" s="190">
        <v>197</v>
      </c>
      <c r="L553" s="191">
        <v>857</v>
      </c>
      <c r="M553" s="189">
        <v>972</v>
      </c>
      <c r="N553" s="194">
        <v>1951</v>
      </c>
      <c r="O553" s="207">
        <v>2197</v>
      </c>
      <c r="P553" s="189">
        <v>1029</v>
      </c>
      <c r="Q553" s="190">
        <v>1551</v>
      </c>
      <c r="R553" s="191">
        <v>1078</v>
      </c>
      <c r="S553" s="192">
        <v>1834</v>
      </c>
      <c r="T553" s="189">
        <v>721</v>
      </c>
      <c r="U553" s="193">
        <v>572</v>
      </c>
      <c r="V553" s="191">
        <v>2833</v>
      </c>
      <c r="W553" s="208">
        <v>1857</v>
      </c>
      <c r="X553" s="189">
        <v>2137</v>
      </c>
      <c r="Y553" s="193">
        <v>1071</v>
      </c>
      <c r="Z553" s="191">
        <v>3138</v>
      </c>
      <c r="AA553" s="189">
        <v>5080</v>
      </c>
      <c r="AB553" s="169">
        <f t="shared" si="777"/>
        <v>20156</v>
      </c>
      <c r="AC553" s="170">
        <f t="shared" si="780"/>
        <v>24113</v>
      </c>
      <c r="BI553" s="134" t="s">
        <v>38</v>
      </c>
      <c r="BJ553" s="126">
        <f t="shared" ref="BJ553:CK553" si="802">B553/B560</f>
        <v>4.3283869106759396E-2</v>
      </c>
      <c r="BK553" s="127">
        <f t="shared" si="802"/>
        <v>8.4823218151206609E-2</v>
      </c>
      <c r="BL553" s="128">
        <f t="shared" si="802"/>
        <v>4.026613337435582E-2</v>
      </c>
      <c r="BM553" s="129">
        <f t="shared" si="802"/>
        <v>7.1622554660529344E-2</v>
      </c>
      <c r="BN553" s="126">
        <f t="shared" si="802"/>
        <v>4.0247678018575851E-2</v>
      </c>
      <c r="BO553" s="127">
        <f t="shared" si="802"/>
        <v>6.5839694656488548E-2</v>
      </c>
      <c r="BP553" s="128">
        <f t="shared" si="802"/>
        <v>5.8186825503570627E-2</v>
      </c>
      <c r="BQ553" s="129">
        <f t="shared" si="802"/>
        <v>7.5683857714347491E-2</v>
      </c>
      <c r="BR553" s="126">
        <f t="shared" si="802"/>
        <v>4.3131868131868131E-2</v>
      </c>
      <c r="BS553" s="127">
        <f t="shared" si="802"/>
        <v>2.263847391404275E-2</v>
      </c>
      <c r="BT553" s="128">
        <f t="shared" si="802"/>
        <v>6.4610977080820267E-2</v>
      </c>
      <c r="BU553" s="126">
        <f t="shared" si="802"/>
        <v>3.9075376884422114E-2</v>
      </c>
      <c r="BV553" s="130">
        <f t="shared" si="802"/>
        <v>6.7503978963393538E-2</v>
      </c>
      <c r="BW553" s="131">
        <f t="shared" si="802"/>
        <v>5.6223769065410996E-2</v>
      </c>
      <c r="BX553" s="126">
        <f t="shared" si="802"/>
        <v>5.8011049723756904E-2</v>
      </c>
      <c r="BY553" s="127">
        <f t="shared" si="802"/>
        <v>7.2646370023419199E-2</v>
      </c>
      <c r="BZ553" s="128">
        <f t="shared" si="802"/>
        <v>4.6258153106762789E-2</v>
      </c>
      <c r="CA553" s="129">
        <f t="shared" si="802"/>
        <v>7.4722946544980448E-2</v>
      </c>
      <c r="CB553" s="126">
        <f t="shared" si="802"/>
        <v>7.7460249247958746E-2</v>
      </c>
      <c r="CC553" s="127">
        <f t="shared" si="802"/>
        <v>4.5117526423726143E-2</v>
      </c>
      <c r="CD553" s="128">
        <f t="shared" si="802"/>
        <v>0.11258146558575743</v>
      </c>
      <c r="CE553" s="129">
        <f t="shared" si="802"/>
        <v>5.7640376198901201E-2</v>
      </c>
      <c r="CF553" s="126">
        <f t="shared" si="802"/>
        <v>7.8540188908081884E-2</v>
      </c>
      <c r="CG553" s="127">
        <f t="shared" si="802"/>
        <v>6.5149948293691834E-2</v>
      </c>
      <c r="CH553" s="128">
        <f t="shared" si="802"/>
        <v>5.1360109987233622E-2</v>
      </c>
      <c r="CI553" s="126">
        <f t="shared" si="802"/>
        <v>9.8067604872492803E-2</v>
      </c>
      <c r="CJ553" s="132">
        <f t="shared" si="802"/>
        <v>5.8230605446913254E-2</v>
      </c>
      <c r="CK553" s="133">
        <f t="shared" si="802"/>
        <v>6.9800697630661018E-2</v>
      </c>
    </row>
    <row r="554" spans="1:89" x14ac:dyDescent="0.2">
      <c r="A554" s="143" t="s">
        <v>39</v>
      </c>
      <c r="B554" s="203">
        <v>522</v>
      </c>
      <c r="C554" s="197">
        <v>3562</v>
      </c>
      <c r="D554" s="198">
        <v>254</v>
      </c>
      <c r="E554" s="199">
        <v>1894</v>
      </c>
      <c r="F554" s="196">
        <v>154</v>
      </c>
      <c r="G554" s="200">
        <v>486</v>
      </c>
      <c r="H554" s="198">
        <v>688</v>
      </c>
      <c r="I554" s="199">
        <v>3756</v>
      </c>
      <c r="J554" s="196">
        <v>160</v>
      </c>
      <c r="K554" s="197">
        <v>199</v>
      </c>
      <c r="L554" s="198">
        <v>504</v>
      </c>
      <c r="M554" s="196">
        <v>769</v>
      </c>
      <c r="N554" s="201">
        <v>1043</v>
      </c>
      <c r="O554" s="204">
        <v>1824</v>
      </c>
      <c r="P554" s="196">
        <v>672</v>
      </c>
      <c r="Q554" s="197">
        <v>1351</v>
      </c>
      <c r="R554" s="198">
        <v>878</v>
      </c>
      <c r="S554" s="199">
        <v>1191</v>
      </c>
      <c r="T554" s="196">
        <v>544</v>
      </c>
      <c r="U554" s="200">
        <v>337</v>
      </c>
      <c r="V554" s="198">
        <v>2752</v>
      </c>
      <c r="W554" s="205">
        <v>1280</v>
      </c>
      <c r="X554" s="196">
        <v>1286</v>
      </c>
      <c r="Y554" s="200">
        <v>747</v>
      </c>
      <c r="Z554" s="198">
        <v>2171</v>
      </c>
      <c r="AA554" s="196">
        <v>3237</v>
      </c>
      <c r="AB554" s="169">
        <f t="shared" si="777"/>
        <v>11628</v>
      </c>
      <c r="AC554" s="170">
        <f t="shared" si="780"/>
        <v>20633</v>
      </c>
      <c r="BI554" s="143" t="s">
        <v>39</v>
      </c>
      <c r="BJ554" s="126">
        <f t="shared" ref="BJ554:CK554" si="803">B554/B560</f>
        <v>8.3651165026761964E-3</v>
      </c>
      <c r="BK554" s="127">
        <f t="shared" si="803"/>
        <v>9.5192281995777547E-2</v>
      </c>
      <c r="BL554" s="128">
        <f t="shared" si="803"/>
        <v>9.7684793477424807E-3</v>
      </c>
      <c r="BM554" s="129">
        <f t="shared" si="803"/>
        <v>8.7180667433831988E-2</v>
      </c>
      <c r="BN554" s="126">
        <f t="shared" si="803"/>
        <v>1.1628785018500339E-2</v>
      </c>
      <c r="BO554" s="127">
        <f t="shared" si="803"/>
        <v>5.79675572519084E-2</v>
      </c>
      <c r="BP554" s="128">
        <f t="shared" si="803"/>
        <v>2.2032215710763123E-2</v>
      </c>
      <c r="BQ554" s="129">
        <f t="shared" si="803"/>
        <v>8.121959130716834E-2</v>
      </c>
      <c r="BR554" s="126">
        <f t="shared" si="803"/>
        <v>2.197802197802198E-2</v>
      </c>
      <c r="BS554" s="127">
        <f t="shared" si="803"/>
        <v>2.2868306136520342E-2</v>
      </c>
      <c r="BT554" s="128">
        <f t="shared" si="803"/>
        <v>3.7997587454764774E-2</v>
      </c>
      <c r="BU554" s="126">
        <f t="shared" si="803"/>
        <v>3.0914572864321609E-2</v>
      </c>
      <c r="BV554" s="130">
        <f t="shared" si="803"/>
        <v>3.6087467995294442E-2</v>
      </c>
      <c r="BW554" s="131">
        <f t="shared" si="803"/>
        <v>4.6678267990582452E-2</v>
      </c>
      <c r="BX554" s="126">
        <f t="shared" si="803"/>
        <v>3.7884767166535126E-2</v>
      </c>
      <c r="BY554" s="127">
        <f t="shared" si="803"/>
        <v>6.3278688524590163E-2</v>
      </c>
      <c r="BZ554" s="128">
        <f t="shared" si="803"/>
        <v>3.7675935461723306E-2</v>
      </c>
      <c r="CA554" s="129">
        <f t="shared" si="803"/>
        <v>4.8525097783572363E-2</v>
      </c>
      <c r="CB554" s="126">
        <f t="shared" si="803"/>
        <v>5.844434894714224E-2</v>
      </c>
      <c r="CC554" s="127">
        <f t="shared" si="803"/>
        <v>2.6581479728663829E-2</v>
      </c>
      <c r="CD554" s="128">
        <f t="shared" si="803"/>
        <v>0.10936258146558575</v>
      </c>
      <c r="CE554" s="129">
        <f t="shared" si="803"/>
        <v>3.9730577024552252E-2</v>
      </c>
      <c r="CF554" s="126">
        <f t="shared" si="803"/>
        <v>4.7263773016281374E-2</v>
      </c>
      <c r="CG554" s="127">
        <f t="shared" si="803"/>
        <v>4.5440720238457327E-2</v>
      </c>
      <c r="CH554" s="128">
        <f t="shared" si="803"/>
        <v>3.5533078005826703E-2</v>
      </c>
      <c r="CI554" s="126">
        <f t="shared" si="803"/>
        <v>6.2489141136271499E-2</v>
      </c>
      <c r="CJ554" s="132">
        <f t="shared" si="803"/>
        <v>3.3593246682710222E-2</v>
      </c>
      <c r="CK554" s="133">
        <f t="shared" si="803"/>
        <v>5.9727026674964899E-2</v>
      </c>
    </row>
    <row r="555" spans="1:89" x14ac:dyDescent="0.2">
      <c r="A555" s="134" t="s">
        <v>40</v>
      </c>
      <c r="B555" s="206">
        <v>0</v>
      </c>
      <c r="C555" s="190">
        <v>2176</v>
      </c>
      <c r="D555" s="191">
        <v>7</v>
      </c>
      <c r="E555" s="192">
        <v>838</v>
      </c>
      <c r="F555" s="189">
        <v>5</v>
      </c>
      <c r="G555" s="193">
        <v>252</v>
      </c>
      <c r="H555" s="191">
        <v>54</v>
      </c>
      <c r="I555" s="192">
        <v>1359</v>
      </c>
      <c r="J555" s="189">
        <v>43</v>
      </c>
      <c r="K555" s="190">
        <v>69</v>
      </c>
      <c r="L555" s="191">
        <v>80</v>
      </c>
      <c r="M555" s="189">
        <v>118</v>
      </c>
      <c r="N555" s="194">
        <v>203</v>
      </c>
      <c r="O555" s="207">
        <v>262</v>
      </c>
      <c r="P555" s="189">
        <v>156</v>
      </c>
      <c r="Q555" s="190">
        <v>184</v>
      </c>
      <c r="R555" s="191">
        <v>128</v>
      </c>
      <c r="S555" s="192">
        <v>95</v>
      </c>
      <c r="T555" s="189">
        <v>43</v>
      </c>
      <c r="U555" s="193">
        <v>10</v>
      </c>
      <c r="V555" s="191">
        <v>178</v>
      </c>
      <c r="W555" s="208">
        <v>52</v>
      </c>
      <c r="X555" s="189">
        <v>79</v>
      </c>
      <c r="Y555" s="193">
        <v>8</v>
      </c>
      <c r="Z555" s="191">
        <v>0</v>
      </c>
      <c r="AA555" s="189">
        <v>105</v>
      </c>
      <c r="AB555" s="169">
        <f t="shared" si="777"/>
        <v>976</v>
      </c>
      <c r="AC555" s="170">
        <f t="shared" si="780"/>
        <v>5528</v>
      </c>
      <c r="BI555" s="134" t="s">
        <v>40</v>
      </c>
      <c r="BJ555" s="126">
        <f t="shared" ref="BJ555:CK555" si="804">B555/B560</f>
        <v>0</v>
      </c>
      <c r="BK555" s="127">
        <f t="shared" si="804"/>
        <v>5.8152275581923624E-2</v>
      </c>
      <c r="BL555" s="128">
        <f t="shared" si="804"/>
        <v>2.6921006076455656E-4</v>
      </c>
      <c r="BM555" s="129">
        <f t="shared" si="804"/>
        <v>3.8573072497123127E-2</v>
      </c>
      <c r="BN555" s="126">
        <f t="shared" si="804"/>
        <v>3.7755795514611491E-4</v>
      </c>
      <c r="BO555" s="127">
        <f t="shared" si="804"/>
        <v>3.0057251908396948E-2</v>
      </c>
      <c r="BP555" s="128">
        <f t="shared" si="804"/>
        <v>1.7292727447401287E-3</v>
      </c>
      <c r="BQ555" s="129">
        <f t="shared" si="804"/>
        <v>2.9386960752513784E-2</v>
      </c>
      <c r="BR555" s="126">
        <f t="shared" si="804"/>
        <v>5.9065934065934064E-3</v>
      </c>
      <c r="BS555" s="127">
        <f t="shared" si="804"/>
        <v>7.9292116754769021E-3</v>
      </c>
      <c r="BT555" s="128">
        <f t="shared" si="804"/>
        <v>6.0313630880579009E-3</v>
      </c>
      <c r="BU555" s="126">
        <f t="shared" si="804"/>
        <v>4.743718592964824E-3</v>
      </c>
      <c r="BV555" s="130">
        <f t="shared" si="804"/>
        <v>7.0237353816344893E-3</v>
      </c>
      <c r="BW555" s="131">
        <f t="shared" si="804"/>
        <v>6.7048827925069096E-3</v>
      </c>
      <c r="BX555" s="126">
        <f t="shared" si="804"/>
        <v>8.7946780922313669E-3</v>
      </c>
      <c r="BY555" s="127">
        <f t="shared" si="804"/>
        <v>8.6182669789227166E-3</v>
      </c>
      <c r="BZ555" s="128">
        <f t="shared" si="804"/>
        <v>5.4926192928252664E-3</v>
      </c>
      <c r="CA555" s="129">
        <f t="shared" si="804"/>
        <v>3.870599739243807E-3</v>
      </c>
      <c r="CB555" s="126">
        <f t="shared" si="804"/>
        <v>4.6196819939836702E-3</v>
      </c>
      <c r="CC555" s="127">
        <f t="shared" si="804"/>
        <v>7.8876794447073676E-4</v>
      </c>
      <c r="CD555" s="128">
        <f t="shared" si="804"/>
        <v>7.073597202352567E-3</v>
      </c>
      <c r="CE555" s="129">
        <f t="shared" si="804"/>
        <v>1.6140546916224353E-3</v>
      </c>
      <c r="CF555" s="126">
        <f t="shared" si="804"/>
        <v>2.903451063986181E-3</v>
      </c>
      <c r="CG555" s="127">
        <f t="shared" si="804"/>
        <v>4.8664760630208649E-4</v>
      </c>
      <c r="CH555" s="128">
        <f t="shared" si="804"/>
        <v>0</v>
      </c>
      <c r="CI555" s="126">
        <f t="shared" si="804"/>
        <v>2.0269878959865641E-3</v>
      </c>
      <c r="CJ555" s="132">
        <f t="shared" si="804"/>
        <v>2.8196601962783953E-3</v>
      </c>
      <c r="CK555" s="133">
        <f t="shared" si="804"/>
        <v>1.6002084207783936E-2</v>
      </c>
    </row>
    <row r="556" spans="1:89" x14ac:dyDescent="0.2">
      <c r="A556" s="143" t="s">
        <v>41</v>
      </c>
      <c r="B556" s="203">
        <v>0</v>
      </c>
      <c r="C556" s="197">
        <v>0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69">
        <f t="shared" si="777"/>
        <v>0</v>
      </c>
      <c r="AC556" s="170">
        <f t="shared" si="780"/>
        <v>0</v>
      </c>
      <c r="BI556" s="143" t="s">
        <v>41</v>
      </c>
      <c r="BJ556" s="126">
        <f t="shared" ref="BJ556:CK556" si="805">B556/B560</f>
        <v>0</v>
      </c>
      <c r="BK556" s="127">
        <f t="shared" si="805"/>
        <v>0</v>
      </c>
      <c r="BL556" s="128">
        <f t="shared" si="805"/>
        <v>0</v>
      </c>
      <c r="BM556" s="129">
        <f t="shared" si="805"/>
        <v>0</v>
      </c>
      <c r="BN556" s="126">
        <f t="shared" si="805"/>
        <v>0</v>
      </c>
      <c r="BO556" s="127">
        <f t="shared" si="805"/>
        <v>0</v>
      </c>
      <c r="BP556" s="128">
        <f t="shared" si="805"/>
        <v>0</v>
      </c>
      <c r="BQ556" s="129">
        <f t="shared" si="805"/>
        <v>0</v>
      </c>
      <c r="BR556" s="126">
        <f t="shared" si="805"/>
        <v>0</v>
      </c>
      <c r="BS556" s="127">
        <f t="shared" si="805"/>
        <v>0</v>
      </c>
      <c r="BT556" s="128">
        <f t="shared" si="805"/>
        <v>0</v>
      </c>
      <c r="BU556" s="126">
        <f t="shared" si="805"/>
        <v>0</v>
      </c>
      <c r="BV556" s="130">
        <f t="shared" si="805"/>
        <v>0</v>
      </c>
      <c r="BW556" s="131">
        <f t="shared" si="805"/>
        <v>0</v>
      </c>
      <c r="BX556" s="126">
        <f t="shared" si="805"/>
        <v>0</v>
      </c>
      <c r="BY556" s="127">
        <f t="shared" si="805"/>
        <v>0</v>
      </c>
      <c r="BZ556" s="128">
        <f t="shared" si="805"/>
        <v>0</v>
      </c>
      <c r="CA556" s="129">
        <f t="shared" si="805"/>
        <v>0</v>
      </c>
      <c r="CB556" s="126">
        <f t="shared" si="805"/>
        <v>0</v>
      </c>
      <c r="CC556" s="127">
        <f t="shared" si="805"/>
        <v>0</v>
      </c>
      <c r="CD556" s="128">
        <f t="shared" si="805"/>
        <v>0</v>
      </c>
      <c r="CE556" s="129">
        <f t="shared" si="805"/>
        <v>0</v>
      </c>
      <c r="CF556" s="126">
        <f t="shared" si="805"/>
        <v>0</v>
      </c>
      <c r="CG556" s="127">
        <f t="shared" si="805"/>
        <v>0</v>
      </c>
      <c r="CH556" s="128">
        <f t="shared" si="805"/>
        <v>0</v>
      </c>
      <c r="CI556" s="126">
        <f t="shared" si="805"/>
        <v>0</v>
      </c>
      <c r="CJ556" s="132">
        <f t="shared" si="805"/>
        <v>0</v>
      </c>
      <c r="CK556" s="133">
        <f t="shared" si="805"/>
        <v>0</v>
      </c>
    </row>
    <row r="557" spans="1:89" x14ac:dyDescent="0.2">
      <c r="A557" s="134" t="s">
        <v>42</v>
      </c>
      <c r="B557" s="58">
        <v>0</v>
      </c>
      <c r="C557" s="59">
        <v>0</v>
      </c>
      <c r="D557" s="136">
        <v>0</v>
      </c>
      <c r="E557" s="137">
        <v>0</v>
      </c>
      <c r="F557" s="135">
        <v>0</v>
      </c>
      <c r="G557" s="138">
        <v>0</v>
      </c>
      <c r="H557" s="136">
        <v>0</v>
      </c>
      <c r="I557" s="137">
        <v>0</v>
      </c>
      <c r="J557" s="135">
        <v>0</v>
      </c>
      <c r="K557" s="138">
        <v>0</v>
      </c>
      <c r="L557" s="136">
        <v>0</v>
      </c>
      <c r="M557" s="135">
        <v>0</v>
      </c>
      <c r="N557" s="139">
        <v>0</v>
      </c>
      <c r="O557" s="140">
        <v>0</v>
      </c>
      <c r="P557" s="135">
        <v>0</v>
      </c>
      <c r="Q557" s="138">
        <v>0</v>
      </c>
      <c r="R557" s="136">
        <v>0</v>
      </c>
      <c r="S557" s="137">
        <v>0</v>
      </c>
      <c r="T557" s="135">
        <v>0</v>
      </c>
      <c r="U557" s="138">
        <v>0</v>
      </c>
      <c r="V557" s="136">
        <v>0</v>
      </c>
      <c r="W557" s="137">
        <v>0</v>
      </c>
      <c r="X557" s="135">
        <v>0</v>
      </c>
      <c r="Y557" s="138">
        <v>0</v>
      </c>
      <c r="Z557" s="141">
        <v>0</v>
      </c>
      <c r="AA557" s="142">
        <v>0</v>
      </c>
      <c r="AB557" s="169">
        <f t="shared" si="777"/>
        <v>0</v>
      </c>
      <c r="AC557" s="170">
        <f>C557+E557+G557+I557+K557+M557+O557+Q557+S557+U557+W557+Y557+AA557</f>
        <v>0</v>
      </c>
      <c r="BI557" s="134" t="s">
        <v>42</v>
      </c>
      <c r="BJ557" s="126">
        <f t="shared" ref="BJ557:CK557" si="806">B557/B560</f>
        <v>0</v>
      </c>
      <c r="BK557" s="127">
        <f t="shared" si="806"/>
        <v>0</v>
      </c>
      <c r="BL557" s="128">
        <f t="shared" si="806"/>
        <v>0</v>
      </c>
      <c r="BM557" s="129">
        <f t="shared" si="806"/>
        <v>0</v>
      </c>
      <c r="BN557" s="126">
        <f t="shared" si="806"/>
        <v>0</v>
      </c>
      <c r="BO557" s="127">
        <f t="shared" si="806"/>
        <v>0</v>
      </c>
      <c r="BP557" s="128">
        <f t="shared" si="806"/>
        <v>0</v>
      </c>
      <c r="BQ557" s="129">
        <f t="shared" si="806"/>
        <v>0</v>
      </c>
      <c r="BR557" s="126">
        <f t="shared" si="806"/>
        <v>0</v>
      </c>
      <c r="BS557" s="127">
        <f t="shared" si="806"/>
        <v>0</v>
      </c>
      <c r="BT557" s="128">
        <f t="shared" si="806"/>
        <v>0</v>
      </c>
      <c r="BU557" s="126">
        <f t="shared" si="806"/>
        <v>0</v>
      </c>
      <c r="BV557" s="130">
        <f t="shared" si="806"/>
        <v>0</v>
      </c>
      <c r="BW557" s="131">
        <f t="shared" si="806"/>
        <v>0</v>
      </c>
      <c r="BX557" s="126">
        <f t="shared" si="806"/>
        <v>0</v>
      </c>
      <c r="BY557" s="127">
        <f t="shared" si="806"/>
        <v>0</v>
      </c>
      <c r="BZ557" s="128">
        <f t="shared" si="806"/>
        <v>0</v>
      </c>
      <c r="CA557" s="129">
        <f t="shared" si="806"/>
        <v>0</v>
      </c>
      <c r="CB557" s="126">
        <f t="shared" si="806"/>
        <v>0</v>
      </c>
      <c r="CC557" s="127">
        <f t="shared" si="806"/>
        <v>0</v>
      </c>
      <c r="CD557" s="128">
        <f t="shared" si="806"/>
        <v>0</v>
      </c>
      <c r="CE557" s="129">
        <f t="shared" si="806"/>
        <v>0</v>
      </c>
      <c r="CF557" s="126">
        <f t="shared" si="806"/>
        <v>0</v>
      </c>
      <c r="CG557" s="127">
        <f t="shared" si="806"/>
        <v>0</v>
      </c>
      <c r="CH557" s="128">
        <f t="shared" si="806"/>
        <v>0</v>
      </c>
      <c r="CI557" s="126">
        <f t="shared" si="806"/>
        <v>0</v>
      </c>
      <c r="CJ557" s="132">
        <f t="shared" si="806"/>
        <v>0</v>
      </c>
      <c r="CK557" s="133">
        <f t="shared" si="806"/>
        <v>0</v>
      </c>
    </row>
    <row r="558" spans="1:89" x14ac:dyDescent="0.2">
      <c r="A558" s="143" t="s">
        <v>43</v>
      </c>
      <c r="B558" s="56"/>
      <c r="C558" s="57"/>
      <c r="D558" s="149"/>
      <c r="E558" s="146"/>
      <c r="F558" s="147"/>
      <c r="G558" s="148"/>
      <c r="H558" s="149"/>
      <c r="I558" s="146"/>
      <c r="J558" s="147"/>
      <c r="K558" s="148"/>
      <c r="L558" s="149"/>
      <c r="M558" s="147"/>
      <c r="N558" s="151"/>
      <c r="O558" s="150"/>
      <c r="P558" s="147"/>
      <c r="Q558" s="148"/>
      <c r="R558" s="149"/>
      <c r="S558" s="146"/>
      <c r="T558" s="147"/>
      <c r="U558" s="148"/>
      <c r="V558" s="149"/>
      <c r="W558" s="146"/>
      <c r="X558" s="147"/>
      <c r="Y558" s="148"/>
      <c r="Z558" s="145"/>
      <c r="AA558" s="144"/>
      <c r="AB558" s="169">
        <f t="shared" si="777"/>
        <v>0</v>
      </c>
      <c r="AC558" s="170"/>
      <c r="BI558" s="143" t="s">
        <v>43</v>
      </c>
      <c r="BJ558" s="126">
        <f t="shared" ref="BJ558:CK558" si="807">B558/B560</f>
        <v>0</v>
      </c>
      <c r="BK558" s="127">
        <f t="shared" si="807"/>
        <v>0</v>
      </c>
      <c r="BL558" s="128">
        <f t="shared" si="807"/>
        <v>0</v>
      </c>
      <c r="BM558" s="129">
        <f t="shared" si="807"/>
        <v>0</v>
      </c>
      <c r="BN558" s="126">
        <f t="shared" si="807"/>
        <v>0</v>
      </c>
      <c r="BO558" s="127">
        <f t="shared" si="807"/>
        <v>0</v>
      </c>
      <c r="BP558" s="128">
        <f t="shared" si="807"/>
        <v>0</v>
      </c>
      <c r="BQ558" s="129">
        <f t="shared" si="807"/>
        <v>0</v>
      </c>
      <c r="BR558" s="126">
        <f t="shared" si="807"/>
        <v>0</v>
      </c>
      <c r="BS558" s="127">
        <f t="shared" si="807"/>
        <v>0</v>
      </c>
      <c r="BT558" s="128">
        <f t="shared" si="807"/>
        <v>0</v>
      </c>
      <c r="BU558" s="126">
        <f t="shared" si="807"/>
        <v>0</v>
      </c>
      <c r="BV558" s="130">
        <f t="shared" si="807"/>
        <v>0</v>
      </c>
      <c r="BW558" s="131">
        <f t="shared" si="807"/>
        <v>0</v>
      </c>
      <c r="BX558" s="126">
        <f t="shared" si="807"/>
        <v>0</v>
      </c>
      <c r="BY558" s="127">
        <f t="shared" si="807"/>
        <v>0</v>
      </c>
      <c r="BZ558" s="128">
        <f t="shared" si="807"/>
        <v>0</v>
      </c>
      <c r="CA558" s="129">
        <f t="shared" si="807"/>
        <v>0</v>
      </c>
      <c r="CB558" s="126">
        <f t="shared" si="807"/>
        <v>0</v>
      </c>
      <c r="CC558" s="127">
        <f t="shared" si="807"/>
        <v>0</v>
      </c>
      <c r="CD558" s="128">
        <f t="shared" si="807"/>
        <v>0</v>
      </c>
      <c r="CE558" s="129">
        <f t="shared" si="807"/>
        <v>0</v>
      </c>
      <c r="CF558" s="126">
        <f t="shared" si="807"/>
        <v>0</v>
      </c>
      <c r="CG558" s="127">
        <f t="shared" si="807"/>
        <v>0</v>
      </c>
      <c r="CH558" s="128">
        <f t="shared" si="807"/>
        <v>0</v>
      </c>
      <c r="CI558" s="126">
        <f t="shared" si="807"/>
        <v>0</v>
      </c>
      <c r="CJ558" s="132">
        <f t="shared" si="807"/>
        <v>0</v>
      </c>
      <c r="CK558" s="133">
        <f t="shared" si="807"/>
        <v>0</v>
      </c>
    </row>
    <row r="559" spans="1:89" ht="13.5" thickBot="1" x14ac:dyDescent="0.25">
      <c r="A559" s="134" t="s">
        <v>44</v>
      </c>
      <c r="B559" s="58"/>
      <c r="C559" s="59"/>
      <c r="D559" s="136"/>
      <c r="E559" s="137"/>
      <c r="F559" s="135"/>
      <c r="G559" s="138"/>
      <c r="H559" s="136"/>
      <c r="I559" s="137"/>
      <c r="J559" s="135"/>
      <c r="K559" s="138"/>
      <c r="L559" s="136"/>
      <c r="M559" s="135"/>
      <c r="N559" s="139"/>
      <c r="O559" s="140"/>
      <c r="P559" s="135"/>
      <c r="Q559" s="138"/>
      <c r="R559" s="136"/>
      <c r="S559" s="137"/>
      <c r="T559" s="135"/>
      <c r="U559" s="138"/>
      <c r="V559" s="136"/>
      <c r="W559" s="137"/>
      <c r="X559" s="135"/>
      <c r="Y559" s="138"/>
      <c r="Z559" s="141"/>
      <c r="AA559" s="142"/>
      <c r="AB559" s="169">
        <f t="shared" si="777"/>
        <v>0</v>
      </c>
      <c r="AC559" s="170"/>
      <c r="BI559" s="134" t="s">
        <v>44</v>
      </c>
      <c r="BJ559" s="126">
        <f t="shared" ref="BJ559:CK559" si="808">B559/B560</f>
        <v>0</v>
      </c>
      <c r="BK559" s="127">
        <f t="shared" si="808"/>
        <v>0</v>
      </c>
      <c r="BL559" s="128">
        <f t="shared" si="808"/>
        <v>0</v>
      </c>
      <c r="BM559" s="129">
        <f t="shared" si="808"/>
        <v>0</v>
      </c>
      <c r="BN559" s="126">
        <f t="shared" si="808"/>
        <v>0</v>
      </c>
      <c r="BO559" s="127">
        <f t="shared" si="808"/>
        <v>0</v>
      </c>
      <c r="BP559" s="128">
        <f t="shared" si="808"/>
        <v>0</v>
      </c>
      <c r="BQ559" s="129">
        <f t="shared" si="808"/>
        <v>0</v>
      </c>
      <c r="BR559" s="126">
        <f t="shared" si="808"/>
        <v>0</v>
      </c>
      <c r="BS559" s="127">
        <f t="shared" si="808"/>
        <v>0</v>
      </c>
      <c r="BT559" s="128">
        <f t="shared" si="808"/>
        <v>0</v>
      </c>
      <c r="BU559" s="126">
        <f t="shared" si="808"/>
        <v>0</v>
      </c>
      <c r="BV559" s="130">
        <f t="shared" si="808"/>
        <v>0</v>
      </c>
      <c r="BW559" s="131">
        <f t="shared" si="808"/>
        <v>0</v>
      </c>
      <c r="BX559" s="126">
        <f t="shared" si="808"/>
        <v>0</v>
      </c>
      <c r="BY559" s="127">
        <f t="shared" si="808"/>
        <v>0</v>
      </c>
      <c r="BZ559" s="128">
        <f t="shared" si="808"/>
        <v>0</v>
      </c>
      <c r="CA559" s="129">
        <f t="shared" si="808"/>
        <v>0</v>
      </c>
      <c r="CB559" s="126">
        <f t="shared" si="808"/>
        <v>0</v>
      </c>
      <c r="CC559" s="127">
        <f t="shared" si="808"/>
        <v>0</v>
      </c>
      <c r="CD559" s="128">
        <f t="shared" si="808"/>
        <v>0</v>
      </c>
      <c r="CE559" s="129">
        <f t="shared" si="808"/>
        <v>0</v>
      </c>
      <c r="CF559" s="126">
        <f t="shared" si="808"/>
        <v>0</v>
      </c>
      <c r="CG559" s="127">
        <f t="shared" si="808"/>
        <v>0</v>
      </c>
      <c r="CH559" s="128">
        <f t="shared" si="808"/>
        <v>0</v>
      </c>
      <c r="CI559" s="126">
        <f t="shared" si="808"/>
        <v>0</v>
      </c>
      <c r="CJ559" s="132">
        <f t="shared" si="808"/>
        <v>0</v>
      </c>
      <c r="CK559" s="133">
        <f t="shared" si="808"/>
        <v>0</v>
      </c>
    </row>
    <row r="560" spans="1:89" ht="14.25" thickTop="1" thickBot="1" x14ac:dyDescent="0.25">
      <c r="A560" s="299" t="s">
        <v>26</v>
      </c>
      <c r="B560" s="275">
        <f>SUM(B536:B559)</f>
        <v>62402</v>
      </c>
      <c r="C560" s="270">
        <f t="shared" ref="C560" si="809">SUM(C536:C559)</f>
        <v>37419</v>
      </c>
      <c r="D560" s="18">
        <f t="shared" ref="D560" si="810">SUM(D536:D559)</f>
        <v>26002</v>
      </c>
      <c r="E560" s="271">
        <f t="shared" ref="E560" si="811">SUM(E536:E559)</f>
        <v>21725</v>
      </c>
      <c r="F560" s="272">
        <f t="shared" ref="F560" si="812">SUM(F536:F559)</f>
        <v>13243</v>
      </c>
      <c r="G560" s="273">
        <f t="shared" ref="G560" si="813">SUM(G536:G559)</f>
        <v>8384</v>
      </c>
      <c r="H560" s="18">
        <f t="shared" ref="H560" si="814">SUM(H536:H559)</f>
        <v>31227</v>
      </c>
      <c r="I560" s="271">
        <f t="shared" ref="I560" si="815">SUM(I536:I559)</f>
        <v>46245</v>
      </c>
      <c r="J560" s="272">
        <f t="shared" ref="J560" si="816">SUM(J536:J559)</f>
        <v>7280</v>
      </c>
      <c r="K560" s="273">
        <f t="shared" ref="K560" si="817">SUM(K536:K559)</f>
        <v>8702</v>
      </c>
      <c r="L560" s="18">
        <f t="shared" ref="L560" si="818">SUM(L536:L559)</f>
        <v>13264</v>
      </c>
      <c r="M560" s="272">
        <f t="shared" ref="M560" si="819">SUM(M536:M559)</f>
        <v>24875</v>
      </c>
      <c r="N560" s="20">
        <f t="shared" ref="N560" si="820">SUM(N536:N559)</f>
        <v>28902</v>
      </c>
      <c r="O560" s="19">
        <f t="shared" ref="O560" si="821">SUM(O536:O559)</f>
        <v>39076</v>
      </c>
      <c r="P560" s="272">
        <f t="shared" ref="P560" si="822">SUM(P536:P559)</f>
        <v>17738</v>
      </c>
      <c r="Q560" s="273">
        <f t="shared" ref="Q560" si="823">SUM(Q536:Q559)</f>
        <v>21350</v>
      </c>
      <c r="R560" s="18">
        <f t="shared" ref="R560" si="824">SUM(R536:R559)</f>
        <v>23304</v>
      </c>
      <c r="S560" s="271">
        <f t="shared" ref="S560" si="825">SUM(S536:S559)</f>
        <v>24544</v>
      </c>
      <c r="T560" s="272">
        <f t="shared" ref="T560" si="826">SUM(T536:T559)</f>
        <v>9308</v>
      </c>
      <c r="U560" s="273">
        <f t="shared" ref="U560" si="827">SUM(U536:U559)</f>
        <v>12678</v>
      </c>
      <c r="V560" s="18">
        <f t="shared" ref="V560" si="828">SUM(V536:V559)</f>
        <v>25164</v>
      </c>
      <c r="W560" s="271">
        <f t="shared" ref="W560" si="829">SUM(W536:W559)</f>
        <v>32217</v>
      </c>
      <c r="X560" s="272">
        <f t="shared" ref="X560" si="830">SUM(X536:X559)</f>
        <v>27209</v>
      </c>
      <c r="Y560" s="273">
        <f t="shared" ref="Y560" si="831">SUM(Y536:Y559)</f>
        <v>16439</v>
      </c>
      <c r="Z560" s="18">
        <f t="shared" ref="Z560" si="832">SUM(Z536:Z559)</f>
        <v>61098</v>
      </c>
      <c r="AA560" s="272">
        <f t="shared" ref="AA560" si="833">SUM(AA536:AA559)</f>
        <v>51801</v>
      </c>
      <c r="AB560" s="171">
        <f>SUM(AB536:AB559)</f>
        <v>346141</v>
      </c>
      <c r="AC560" s="172">
        <f>SUM(AC536:AC559)</f>
        <v>345455</v>
      </c>
      <c r="BI560" s="299" t="s">
        <v>26</v>
      </c>
      <c r="BJ560" s="152">
        <f>SUM(BJ536:BJ559)</f>
        <v>0.99999999999999989</v>
      </c>
      <c r="BK560" s="153">
        <f t="shared" ref="BK560:CK560" si="834">SUM(BK536:BK559)</f>
        <v>1</v>
      </c>
      <c r="BL560" s="152">
        <f t="shared" si="834"/>
        <v>1</v>
      </c>
      <c r="BM560" s="153">
        <f t="shared" si="834"/>
        <v>0.99999999999999989</v>
      </c>
      <c r="BN560" s="152">
        <f t="shared" si="834"/>
        <v>1</v>
      </c>
      <c r="BO560" s="153">
        <f t="shared" si="834"/>
        <v>0.99999999999999989</v>
      </c>
      <c r="BP560" s="152">
        <f t="shared" si="834"/>
        <v>0.99999999999999989</v>
      </c>
      <c r="BQ560" s="153">
        <f t="shared" si="834"/>
        <v>1</v>
      </c>
      <c r="BR560" s="152">
        <f t="shared" si="834"/>
        <v>1</v>
      </c>
      <c r="BS560" s="153">
        <f t="shared" si="834"/>
        <v>0.99999999999999989</v>
      </c>
      <c r="BT560" s="152">
        <f t="shared" si="834"/>
        <v>1</v>
      </c>
      <c r="BU560" s="153">
        <f t="shared" si="834"/>
        <v>1</v>
      </c>
      <c r="BV560" s="152">
        <f t="shared" si="834"/>
        <v>1</v>
      </c>
      <c r="BW560" s="153">
        <f t="shared" si="834"/>
        <v>1</v>
      </c>
      <c r="BX560" s="152">
        <f t="shared" si="834"/>
        <v>1</v>
      </c>
      <c r="BY560" s="153">
        <f t="shared" si="834"/>
        <v>1</v>
      </c>
      <c r="BZ560" s="152">
        <f t="shared" si="834"/>
        <v>1</v>
      </c>
      <c r="CA560" s="153">
        <f t="shared" si="834"/>
        <v>0.99999999999999989</v>
      </c>
      <c r="CB560" s="152">
        <f t="shared" si="834"/>
        <v>1</v>
      </c>
      <c r="CC560" s="153">
        <f t="shared" si="834"/>
        <v>0.99999999999999989</v>
      </c>
      <c r="CD560" s="152">
        <f t="shared" si="834"/>
        <v>0.99999999999999989</v>
      </c>
      <c r="CE560" s="153">
        <f t="shared" si="834"/>
        <v>1</v>
      </c>
      <c r="CF560" s="152">
        <f t="shared" si="834"/>
        <v>0.99999999999999989</v>
      </c>
      <c r="CG560" s="153">
        <f t="shared" si="834"/>
        <v>1.0000000000000002</v>
      </c>
      <c r="CH560" s="152">
        <f t="shared" si="834"/>
        <v>1</v>
      </c>
      <c r="CI560" s="153">
        <f t="shared" si="834"/>
        <v>0.99999999999999978</v>
      </c>
      <c r="CJ560" s="152">
        <f t="shared" si="834"/>
        <v>1</v>
      </c>
      <c r="CK560" s="153">
        <f t="shared" si="834"/>
        <v>0.99999999999999989</v>
      </c>
    </row>
    <row r="561" spans="1:89" ht="13.5" thickTop="1" x14ac:dyDescent="0.2">
      <c r="A561" s="187"/>
    </row>
    <row r="563" spans="1:89" x14ac:dyDescent="0.2">
      <c r="A563" s="306">
        <f>+A532+1</f>
        <v>43484</v>
      </c>
      <c r="B563" s="306"/>
      <c r="C563" s="306"/>
      <c r="D563" s="306"/>
      <c r="BI563" s="311">
        <f>+BI501+2</f>
        <v>43484</v>
      </c>
      <c r="BJ563" s="311"/>
      <c r="BK563" s="311"/>
      <c r="BL563" s="311"/>
    </row>
    <row r="564" spans="1:89" ht="13.5" thickBot="1" x14ac:dyDescent="0.25">
      <c r="AE564" s="242" t="s">
        <v>1</v>
      </c>
    </row>
    <row r="565" spans="1:89" ht="14.25" thickTop="1" thickBot="1" x14ac:dyDescent="0.25">
      <c r="A565" s="302" t="s">
        <v>2</v>
      </c>
      <c r="B565" s="304" t="s">
        <v>3</v>
      </c>
      <c r="C565" s="305"/>
      <c r="D565" s="304" t="s">
        <v>4</v>
      </c>
      <c r="E565" s="305"/>
      <c r="F565" s="304" t="s">
        <v>5</v>
      </c>
      <c r="G565" s="305"/>
      <c r="H565" s="304" t="s">
        <v>6</v>
      </c>
      <c r="I565" s="305"/>
      <c r="J565" s="304" t="s">
        <v>7</v>
      </c>
      <c r="K565" s="305"/>
      <c r="L565" s="304" t="s">
        <v>8</v>
      </c>
      <c r="M565" s="305"/>
      <c r="N565" s="304" t="s">
        <v>9</v>
      </c>
      <c r="O565" s="305"/>
      <c r="P565" s="304" t="s">
        <v>10</v>
      </c>
      <c r="Q565" s="305"/>
      <c r="R565" s="304" t="s">
        <v>11</v>
      </c>
      <c r="S565" s="305"/>
      <c r="T565" s="304" t="s">
        <v>12</v>
      </c>
      <c r="U565" s="305"/>
      <c r="V565" s="304" t="s">
        <v>13</v>
      </c>
      <c r="W565" s="305"/>
      <c r="X565" s="304" t="s">
        <v>14</v>
      </c>
      <c r="Y565" s="305"/>
      <c r="Z565" s="307" t="s">
        <v>15</v>
      </c>
      <c r="AA565" s="308"/>
      <c r="AB565" s="309" t="s">
        <v>16</v>
      </c>
      <c r="AC565" s="310"/>
      <c r="AE565" s="302" t="s">
        <v>2</v>
      </c>
      <c r="AF565" s="304" t="s">
        <v>3</v>
      </c>
      <c r="AG565" s="305"/>
      <c r="AH565" s="304" t="s">
        <v>4</v>
      </c>
      <c r="AI565" s="305"/>
      <c r="AJ565" s="304" t="s">
        <v>5</v>
      </c>
      <c r="AK565" s="305"/>
      <c r="AL565" s="304" t="s">
        <v>6</v>
      </c>
      <c r="AM565" s="305"/>
      <c r="AN565" s="304" t="s">
        <v>7</v>
      </c>
      <c r="AO565" s="305"/>
      <c r="AP565" s="304" t="s">
        <v>8</v>
      </c>
      <c r="AQ565" s="305"/>
      <c r="AR565" s="304" t="s">
        <v>9</v>
      </c>
      <c r="AS565" s="305"/>
      <c r="AT565" s="304" t="s">
        <v>10</v>
      </c>
      <c r="AU565" s="305"/>
      <c r="AV565" s="304" t="s">
        <v>11</v>
      </c>
      <c r="AW565" s="305"/>
      <c r="AX565" s="304" t="s">
        <v>12</v>
      </c>
      <c r="AY565" s="305"/>
      <c r="AZ565" s="304" t="s">
        <v>13</v>
      </c>
      <c r="BA565" s="305"/>
      <c r="BB565" s="304" t="s">
        <v>14</v>
      </c>
      <c r="BC565" s="305"/>
      <c r="BD565" s="307" t="s">
        <v>15</v>
      </c>
      <c r="BE565" s="308"/>
      <c r="BF565" s="309" t="s">
        <v>16</v>
      </c>
      <c r="BG565" s="310"/>
      <c r="BI565" s="302" t="s">
        <v>2</v>
      </c>
      <c r="BJ565" s="304" t="s">
        <v>3</v>
      </c>
      <c r="BK565" s="305"/>
      <c r="BL565" s="304" t="s">
        <v>4</v>
      </c>
      <c r="BM565" s="305"/>
      <c r="BN565" s="304" t="s">
        <v>5</v>
      </c>
      <c r="BO565" s="305"/>
      <c r="BP565" s="304" t="s">
        <v>6</v>
      </c>
      <c r="BQ565" s="305"/>
      <c r="BR565" s="304" t="s">
        <v>7</v>
      </c>
      <c r="BS565" s="305"/>
      <c r="BT565" s="304" t="s">
        <v>8</v>
      </c>
      <c r="BU565" s="305"/>
      <c r="BV565" s="304" t="s">
        <v>9</v>
      </c>
      <c r="BW565" s="305"/>
      <c r="BX565" s="304" t="s">
        <v>10</v>
      </c>
      <c r="BY565" s="305"/>
      <c r="BZ565" s="304" t="s">
        <v>11</v>
      </c>
      <c r="CA565" s="305"/>
      <c r="CB565" s="304" t="s">
        <v>12</v>
      </c>
      <c r="CC565" s="305"/>
      <c r="CD565" s="304" t="s">
        <v>13</v>
      </c>
      <c r="CE565" s="305"/>
      <c r="CF565" s="304" t="s">
        <v>14</v>
      </c>
      <c r="CG565" s="305"/>
      <c r="CH565" s="307" t="s">
        <v>15</v>
      </c>
      <c r="CI565" s="308"/>
      <c r="CJ565" s="304" t="s">
        <v>16</v>
      </c>
      <c r="CK565" s="305"/>
    </row>
    <row r="566" spans="1:89" ht="15" thickTop="1" thickBot="1" x14ac:dyDescent="0.3">
      <c r="A566" s="303"/>
      <c r="B566" s="113" t="s">
        <v>17</v>
      </c>
      <c r="C566" s="114" t="s">
        <v>18</v>
      </c>
      <c r="D566" s="115" t="s">
        <v>17</v>
      </c>
      <c r="E566" s="116" t="s">
        <v>18</v>
      </c>
      <c r="F566" s="113" t="s">
        <v>17</v>
      </c>
      <c r="G566" s="114" t="s">
        <v>18</v>
      </c>
      <c r="H566" s="115" t="s">
        <v>17</v>
      </c>
      <c r="I566" s="116" t="s">
        <v>18</v>
      </c>
      <c r="J566" s="113" t="s">
        <v>17</v>
      </c>
      <c r="K566" s="114" t="s">
        <v>18</v>
      </c>
      <c r="L566" s="115" t="s">
        <v>17</v>
      </c>
      <c r="M566" s="113" t="s">
        <v>18</v>
      </c>
      <c r="N566" s="117" t="s">
        <v>17</v>
      </c>
      <c r="O566" s="118" t="s">
        <v>18</v>
      </c>
      <c r="P566" s="113" t="s">
        <v>17</v>
      </c>
      <c r="Q566" s="114" t="s">
        <v>18</v>
      </c>
      <c r="R566" s="115" t="s">
        <v>17</v>
      </c>
      <c r="S566" s="116" t="s">
        <v>18</v>
      </c>
      <c r="T566" s="113" t="s">
        <v>17</v>
      </c>
      <c r="U566" s="114" t="s">
        <v>18</v>
      </c>
      <c r="V566" s="115" t="s">
        <v>17</v>
      </c>
      <c r="W566" s="116" t="s">
        <v>18</v>
      </c>
      <c r="X566" s="113" t="s">
        <v>17</v>
      </c>
      <c r="Y566" s="114" t="s">
        <v>18</v>
      </c>
      <c r="Z566" s="26" t="s">
        <v>17</v>
      </c>
      <c r="AA566" s="119" t="s">
        <v>18</v>
      </c>
      <c r="AB566" s="173" t="s">
        <v>17</v>
      </c>
      <c r="AC566" s="174" t="s">
        <v>18</v>
      </c>
      <c r="AE566" s="303"/>
      <c r="AF566" s="113" t="s">
        <v>17</v>
      </c>
      <c r="AG566" s="114" t="s">
        <v>18</v>
      </c>
      <c r="AH566" s="115" t="s">
        <v>17</v>
      </c>
      <c r="AI566" s="116" t="s">
        <v>18</v>
      </c>
      <c r="AJ566" s="113" t="s">
        <v>17</v>
      </c>
      <c r="AK566" s="114" t="s">
        <v>18</v>
      </c>
      <c r="AL566" s="115" t="s">
        <v>17</v>
      </c>
      <c r="AM566" s="116" t="s">
        <v>18</v>
      </c>
      <c r="AN566" s="113" t="s">
        <v>17</v>
      </c>
      <c r="AO566" s="114" t="s">
        <v>18</v>
      </c>
      <c r="AP566" s="115" t="s">
        <v>17</v>
      </c>
      <c r="AQ566" s="113" t="s">
        <v>18</v>
      </c>
      <c r="AR566" s="117" t="s">
        <v>17</v>
      </c>
      <c r="AS566" s="118" t="s">
        <v>18</v>
      </c>
      <c r="AT566" s="113" t="s">
        <v>17</v>
      </c>
      <c r="AU566" s="114" t="s">
        <v>18</v>
      </c>
      <c r="AV566" s="115" t="s">
        <v>17</v>
      </c>
      <c r="AW566" s="116" t="s">
        <v>18</v>
      </c>
      <c r="AX566" s="113" t="s">
        <v>17</v>
      </c>
      <c r="AY566" s="114" t="s">
        <v>18</v>
      </c>
      <c r="AZ566" s="115" t="s">
        <v>17</v>
      </c>
      <c r="BA566" s="116" t="s">
        <v>18</v>
      </c>
      <c r="BB566" s="113" t="s">
        <v>17</v>
      </c>
      <c r="BC566" s="114" t="s">
        <v>18</v>
      </c>
      <c r="BD566" s="26" t="s">
        <v>17</v>
      </c>
      <c r="BE566" s="119" t="s">
        <v>18</v>
      </c>
      <c r="BF566" s="173" t="s">
        <v>17</v>
      </c>
      <c r="BG566" s="174" t="s">
        <v>18</v>
      </c>
      <c r="BI566" s="303"/>
      <c r="BJ566" s="113" t="s">
        <v>17</v>
      </c>
      <c r="BK566" s="114" t="s">
        <v>18</v>
      </c>
      <c r="BL566" s="115" t="s">
        <v>17</v>
      </c>
      <c r="BM566" s="116" t="s">
        <v>18</v>
      </c>
      <c r="BN566" s="113" t="s">
        <v>17</v>
      </c>
      <c r="BO566" s="114" t="s">
        <v>18</v>
      </c>
      <c r="BP566" s="115" t="s">
        <v>17</v>
      </c>
      <c r="BQ566" s="116" t="s">
        <v>18</v>
      </c>
      <c r="BR566" s="113" t="s">
        <v>17</v>
      </c>
      <c r="BS566" s="114" t="s">
        <v>18</v>
      </c>
      <c r="BT566" s="115" t="s">
        <v>17</v>
      </c>
      <c r="BU566" s="113" t="s">
        <v>18</v>
      </c>
      <c r="BV566" s="117" t="s">
        <v>17</v>
      </c>
      <c r="BW566" s="118" t="s">
        <v>18</v>
      </c>
      <c r="BX566" s="113" t="s">
        <v>17</v>
      </c>
      <c r="BY566" s="114" t="s">
        <v>18</v>
      </c>
      <c r="BZ566" s="115" t="s">
        <v>17</v>
      </c>
      <c r="CA566" s="116" t="s">
        <v>18</v>
      </c>
      <c r="CB566" s="113" t="s">
        <v>17</v>
      </c>
      <c r="CC566" s="114" t="s">
        <v>18</v>
      </c>
      <c r="CD566" s="115" t="s">
        <v>17</v>
      </c>
      <c r="CE566" s="116" t="s">
        <v>18</v>
      </c>
      <c r="CF566" s="113" t="s">
        <v>17</v>
      </c>
      <c r="CG566" s="114" t="s">
        <v>18</v>
      </c>
      <c r="CH566" s="26" t="s">
        <v>17</v>
      </c>
      <c r="CI566" s="119" t="s">
        <v>18</v>
      </c>
      <c r="CJ566" s="117" t="s">
        <v>17</v>
      </c>
      <c r="CK566" s="118" t="s">
        <v>18</v>
      </c>
    </row>
    <row r="567" spans="1:89" ht="13.5" thickTop="1" x14ac:dyDescent="0.2">
      <c r="A567" s="122" t="s">
        <v>19</v>
      </c>
      <c r="B567" s="123"/>
      <c r="C567" s="186"/>
      <c r="D567" s="124"/>
      <c r="E567" s="177"/>
      <c r="F567" s="123"/>
      <c r="G567" s="125"/>
      <c r="H567" s="124"/>
      <c r="I567" s="177"/>
      <c r="J567" s="123"/>
      <c r="K567" s="125"/>
      <c r="L567" s="124"/>
      <c r="M567" s="123"/>
      <c r="N567" s="176"/>
      <c r="O567" s="178"/>
      <c r="P567" s="123"/>
      <c r="Q567" s="125"/>
      <c r="R567" s="124"/>
      <c r="S567" s="177"/>
      <c r="T567" s="123"/>
      <c r="U567" s="125"/>
      <c r="V567" s="124"/>
      <c r="W567" s="177"/>
      <c r="X567" s="123"/>
      <c r="Y567" s="125"/>
      <c r="Z567" s="183"/>
      <c r="AA567" s="184"/>
      <c r="AB567" s="169">
        <f t="shared" ref="AB567:AB590" si="835">B567+D567+F567+H567+J567+L567+N567+P567+R567+T567+V567+X567+Z567</f>
        <v>0</v>
      </c>
      <c r="AC567" s="168">
        <f>C567+E567+G567+I567+K567+M567+O567+Q567+S567+U567+W567+Y567+AA567</f>
        <v>0</v>
      </c>
      <c r="AD567" s="231"/>
      <c r="AE567" s="249" t="str">
        <f>$AE$9</f>
        <v>07:00 - 07:59</v>
      </c>
      <c r="AF567" s="123">
        <f>SUMIF($A$9:$A$32,$AE567,B$567:B$590)</f>
        <v>3345</v>
      </c>
      <c r="AG567" s="186">
        <f t="shared" ref="AG567:BE569" si="836">SUMIF($A$9:$A$32,$AE567,C$567:C$590)</f>
        <v>911</v>
      </c>
      <c r="AH567" s="124">
        <f t="shared" si="836"/>
        <v>1131</v>
      </c>
      <c r="AI567" s="177">
        <f t="shared" si="836"/>
        <v>846</v>
      </c>
      <c r="AJ567" s="123">
        <f t="shared" si="836"/>
        <v>469</v>
      </c>
      <c r="AK567" s="125">
        <f t="shared" si="836"/>
        <v>403</v>
      </c>
      <c r="AL567" s="124">
        <f t="shared" si="836"/>
        <v>1294</v>
      </c>
      <c r="AM567" s="177">
        <f t="shared" si="836"/>
        <v>1939</v>
      </c>
      <c r="AN567" s="123">
        <f t="shared" si="836"/>
        <v>145</v>
      </c>
      <c r="AO567" s="125">
        <f t="shared" si="836"/>
        <v>494</v>
      </c>
      <c r="AP567" s="124">
        <f t="shared" si="836"/>
        <v>272</v>
      </c>
      <c r="AQ567" s="123">
        <f t="shared" si="836"/>
        <v>944</v>
      </c>
      <c r="AR567" s="176">
        <f t="shared" si="836"/>
        <v>1234</v>
      </c>
      <c r="AS567" s="178">
        <f t="shared" si="836"/>
        <v>1608</v>
      </c>
      <c r="AT567" s="123">
        <f t="shared" si="836"/>
        <v>884</v>
      </c>
      <c r="AU567" s="125">
        <f t="shared" si="836"/>
        <v>816</v>
      </c>
      <c r="AV567" s="124">
        <f t="shared" si="836"/>
        <v>1344</v>
      </c>
      <c r="AW567" s="177">
        <f t="shared" si="836"/>
        <v>1001</v>
      </c>
      <c r="AX567" s="123">
        <f t="shared" si="836"/>
        <v>245</v>
      </c>
      <c r="AY567" s="125">
        <f t="shared" si="836"/>
        <v>641</v>
      </c>
      <c r="AZ567" s="124">
        <f t="shared" si="836"/>
        <v>877</v>
      </c>
      <c r="BA567" s="177">
        <f t="shared" si="836"/>
        <v>1130</v>
      </c>
      <c r="BB567" s="123">
        <f t="shared" si="836"/>
        <v>1013</v>
      </c>
      <c r="BC567" s="125">
        <f t="shared" si="836"/>
        <v>752</v>
      </c>
      <c r="BD567" s="183">
        <f t="shared" si="836"/>
        <v>2824</v>
      </c>
      <c r="BE567" s="184">
        <f t="shared" si="836"/>
        <v>2164</v>
      </c>
      <c r="BF567" s="167">
        <f>AF567+AH567+AJ567+AL567+AN567+AP567+AR567+AT567+AV567+AX567+AZ567+BB567+BD567</f>
        <v>15077</v>
      </c>
      <c r="BG567" s="168">
        <f>AG567+AI567+AK567+AM567+AO567+AQ567+AS567+AU567+AW567+AY567+BA567+BC567+BE567</f>
        <v>13649</v>
      </c>
      <c r="BH567" s="231"/>
      <c r="BI567" s="122" t="s">
        <v>19</v>
      </c>
      <c r="BJ567" s="126">
        <f t="shared" ref="BJ567:CK567" si="837">B567/B591</f>
        <v>0</v>
      </c>
      <c r="BK567" s="127">
        <f t="shared" si="837"/>
        <v>0</v>
      </c>
      <c r="BL567" s="128">
        <f t="shared" si="837"/>
        <v>0</v>
      </c>
      <c r="BM567" s="129">
        <f t="shared" si="837"/>
        <v>0</v>
      </c>
      <c r="BN567" s="126">
        <f t="shared" si="837"/>
        <v>0</v>
      </c>
      <c r="BO567" s="127">
        <f t="shared" si="837"/>
        <v>0</v>
      </c>
      <c r="BP567" s="128">
        <f t="shared" si="837"/>
        <v>0</v>
      </c>
      <c r="BQ567" s="129">
        <f t="shared" si="837"/>
        <v>0</v>
      </c>
      <c r="BR567" s="126">
        <f t="shared" si="837"/>
        <v>0</v>
      </c>
      <c r="BS567" s="127">
        <f t="shared" si="837"/>
        <v>0</v>
      </c>
      <c r="BT567" s="128">
        <f t="shared" si="837"/>
        <v>0</v>
      </c>
      <c r="BU567" s="126">
        <f t="shared" si="837"/>
        <v>0</v>
      </c>
      <c r="BV567" s="130">
        <f t="shared" si="837"/>
        <v>0</v>
      </c>
      <c r="BW567" s="131">
        <f t="shared" si="837"/>
        <v>0</v>
      </c>
      <c r="BX567" s="126">
        <f t="shared" si="837"/>
        <v>0</v>
      </c>
      <c r="BY567" s="127">
        <f t="shared" si="837"/>
        <v>0</v>
      </c>
      <c r="BZ567" s="128">
        <f t="shared" si="837"/>
        <v>0</v>
      </c>
      <c r="CA567" s="129">
        <f t="shared" si="837"/>
        <v>0</v>
      </c>
      <c r="CB567" s="126">
        <f t="shared" si="837"/>
        <v>0</v>
      </c>
      <c r="CC567" s="127">
        <f t="shared" si="837"/>
        <v>0</v>
      </c>
      <c r="CD567" s="128">
        <f t="shared" si="837"/>
        <v>0</v>
      </c>
      <c r="CE567" s="129">
        <f t="shared" si="837"/>
        <v>0</v>
      </c>
      <c r="CF567" s="126">
        <f t="shared" si="837"/>
        <v>0</v>
      </c>
      <c r="CG567" s="127">
        <f t="shared" si="837"/>
        <v>0</v>
      </c>
      <c r="CH567" s="128">
        <f t="shared" si="837"/>
        <v>0</v>
      </c>
      <c r="CI567" s="126">
        <f t="shared" si="837"/>
        <v>0</v>
      </c>
      <c r="CJ567" s="132">
        <f t="shared" si="837"/>
        <v>0</v>
      </c>
      <c r="CK567" s="133">
        <f t="shared" si="837"/>
        <v>0</v>
      </c>
    </row>
    <row r="568" spans="1:89" x14ac:dyDescent="0.2">
      <c r="A568" s="134" t="s">
        <v>21</v>
      </c>
      <c r="B568" s="189">
        <v>276</v>
      </c>
      <c r="C568" s="190">
        <v>0</v>
      </c>
      <c r="D568" s="191">
        <v>108</v>
      </c>
      <c r="E568" s="192">
        <v>0</v>
      </c>
      <c r="F568" s="189">
        <v>45</v>
      </c>
      <c r="G568" s="193">
        <v>0</v>
      </c>
      <c r="H568" s="191">
        <v>181</v>
      </c>
      <c r="I568" s="192">
        <v>8</v>
      </c>
      <c r="J568" s="189">
        <v>4</v>
      </c>
      <c r="K568" s="193">
        <v>4</v>
      </c>
      <c r="L568" s="191">
        <v>3</v>
      </c>
      <c r="M568" s="189">
        <v>5</v>
      </c>
      <c r="N568" s="194">
        <v>26</v>
      </c>
      <c r="O568" s="195">
        <v>11</v>
      </c>
      <c r="P568" s="189">
        <v>15</v>
      </c>
      <c r="Q568" s="193">
        <v>8</v>
      </c>
      <c r="R568" s="191">
        <v>18</v>
      </c>
      <c r="S568" s="192">
        <v>14</v>
      </c>
      <c r="T568" s="189">
        <v>0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69">
        <f t="shared" si="835"/>
        <v>676</v>
      </c>
      <c r="AC568" s="170">
        <f t="shared" ref="AC568:AC587" si="838">C568+E568+G568+I568+K568+M568+O568+Q568+S568+U568+W568+Y568+AA568</f>
        <v>50</v>
      </c>
      <c r="AE568" s="250" t="str">
        <f>$AE$10</f>
        <v>08:00 - 08:59</v>
      </c>
      <c r="AF568" s="123">
        <f>SUMIF($A$9:$A$32,$AE568,B$567:B$590)</f>
        <v>3327</v>
      </c>
      <c r="AG568" s="190">
        <f t="shared" si="836"/>
        <v>1094</v>
      </c>
      <c r="AH568" s="191">
        <f t="shared" si="836"/>
        <v>1241</v>
      </c>
      <c r="AI568" s="192">
        <f t="shared" si="836"/>
        <v>882</v>
      </c>
      <c r="AJ568" s="189">
        <f t="shared" si="836"/>
        <v>504</v>
      </c>
      <c r="AK568" s="193">
        <f t="shared" si="836"/>
        <v>395</v>
      </c>
      <c r="AL568" s="191">
        <f t="shared" si="836"/>
        <v>1465</v>
      </c>
      <c r="AM568" s="192">
        <f t="shared" si="836"/>
        <v>2279</v>
      </c>
      <c r="AN568" s="189">
        <f t="shared" si="836"/>
        <v>165</v>
      </c>
      <c r="AO568" s="193">
        <f t="shared" si="836"/>
        <v>500</v>
      </c>
      <c r="AP568" s="191">
        <f t="shared" si="836"/>
        <v>191</v>
      </c>
      <c r="AQ568" s="189">
        <f t="shared" si="836"/>
        <v>1242</v>
      </c>
      <c r="AR568" s="194">
        <f t="shared" si="836"/>
        <v>1317</v>
      </c>
      <c r="AS568" s="195">
        <f t="shared" si="836"/>
        <v>1984</v>
      </c>
      <c r="AT568" s="189">
        <f t="shared" si="836"/>
        <v>800</v>
      </c>
      <c r="AU568" s="193">
        <f t="shared" si="836"/>
        <v>898</v>
      </c>
      <c r="AV568" s="191">
        <f t="shared" si="836"/>
        <v>1418</v>
      </c>
      <c r="AW568" s="192">
        <f t="shared" si="836"/>
        <v>921</v>
      </c>
      <c r="AX568" s="189">
        <f t="shared" si="836"/>
        <v>265</v>
      </c>
      <c r="AY568" s="193">
        <f t="shared" si="836"/>
        <v>506</v>
      </c>
      <c r="AZ568" s="191">
        <f t="shared" si="836"/>
        <v>835</v>
      </c>
      <c r="BA568" s="192">
        <f t="shared" si="836"/>
        <v>1424</v>
      </c>
      <c r="BB568" s="189">
        <f t="shared" si="836"/>
        <v>1053</v>
      </c>
      <c r="BC568" s="193">
        <f t="shared" si="836"/>
        <v>870</v>
      </c>
      <c r="BD568" s="191">
        <f t="shared" si="836"/>
        <v>2924</v>
      </c>
      <c r="BE568" s="189">
        <f t="shared" si="836"/>
        <v>2267</v>
      </c>
      <c r="BF568" s="169">
        <f>SUM(AF568,AH568,AJ568,AL568,AN568,AP568,AR568,AT568,AV568,AX568,AZ568,BB568,BD568)</f>
        <v>15505</v>
      </c>
      <c r="BG568" s="170">
        <f>SUM(AG568,AI568,AK568,AM568,AO568,AQ568,AS568,AU568,AW568,AY568,BA568,BC568,BE568)</f>
        <v>15262</v>
      </c>
      <c r="BI568" s="134" t="s">
        <v>21</v>
      </c>
      <c r="BJ568" s="126">
        <f t="shared" ref="BJ568:CK568" si="839">B568/B591</f>
        <v>6.3917000532641675E-3</v>
      </c>
      <c r="BK568" s="127">
        <f t="shared" si="839"/>
        <v>0</v>
      </c>
      <c r="BL568" s="128">
        <f t="shared" si="839"/>
        <v>6.2565172054223151E-3</v>
      </c>
      <c r="BM568" s="129">
        <f t="shared" si="839"/>
        <v>0</v>
      </c>
      <c r="BN568" s="126">
        <f t="shared" si="839"/>
        <v>5.4837923470631243E-3</v>
      </c>
      <c r="BO568" s="127">
        <f t="shared" si="839"/>
        <v>0</v>
      </c>
      <c r="BP568" s="128">
        <f t="shared" si="839"/>
        <v>6.1948114176192757E-3</v>
      </c>
      <c r="BQ568" s="129">
        <f t="shared" si="839"/>
        <v>1.9260864331286867E-4</v>
      </c>
      <c r="BR568" s="126">
        <f t="shared" si="839"/>
        <v>9.813542688910696E-4</v>
      </c>
      <c r="BS568" s="127">
        <f t="shared" si="839"/>
        <v>7.419773696902244E-4</v>
      </c>
      <c r="BT568" s="128">
        <f t="shared" si="839"/>
        <v>4.1800195067576981E-4</v>
      </c>
      <c r="BU568" s="126">
        <f t="shared" si="839"/>
        <v>3.3018556428712938E-4</v>
      </c>
      <c r="BV568" s="130">
        <f t="shared" si="839"/>
        <v>1.1573558869352326E-3</v>
      </c>
      <c r="BW568" s="131">
        <f t="shared" si="839"/>
        <v>3.8668400885857911E-4</v>
      </c>
      <c r="BX568" s="126">
        <f t="shared" si="839"/>
        <v>1.1048909840895699E-3</v>
      </c>
      <c r="BY568" s="127">
        <f t="shared" si="839"/>
        <v>5.8398423242572446E-4</v>
      </c>
      <c r="BZ568" s="128">
        <f t="shared" si="839"/>
        <v>8.7272727272727274E-4</v>
      </c>
      <c r="CA568" s="129">
        <f t="shared" si="839"/>
        <v>7.2742388028681289E-4</v>
      </c>
      <c r="CB568" s="126">
        <f t="shared" si="839"/>
        <v>0</v>
      </c>
      <c r="CC568" s="127">
        <f t="shared" si="839"/>
        <v>0</v>
      </c>
      <c r="CD568" s="128">
        <f t="shared" si="839"/>
        <v>0</v>
      </c>
      <c r="CE568" s="129">
        <f t="shared" si="839"/>
        <v>0</v>
      </c>
      <c r="CF568" s="126">
        <f t="shared" si="839"/>
        <v>0</v>
      </c>
      <c r="CG568" s="127">
        <f t="shared" si="839"/>
        <v>0</v>
      </c>
      <c r="CH568" s="128">
        <f t="shared" si="839"/>
        <v>0</v>
      </c>
      <c r="CI568" s="126">
        <f t="shared" si="839"/>
        <v>0</v>
      </c>
      <c r="CJ568" s="132">
        <f t="shared" si="839"/>
        <v>2.6481868146935195E-3</v>
      </c>
      <c r="CK568" s="133">
        <f t="shared" si="839"/>
        <v>1.9618922057946449E-4</v>
      </c>
    </row>
    <row r="569" spans="1:89" ht="13.5" thickBot="1" x14ac:dyDescent="0.25">
      <c r="A569" s="143" t="s">
        <v>23</v>
      </c>
      <c r="B569" s="196">
        <v>1561</v>
      </c>
      <c r="C569" s="197">
        <v>42</v>
      </c>
      <c r="D569" s="198">
        <v>569</v>
      </c>
      <c r="E569" s="199">
        <v>40</v>
      </c>
      <c r="F569" s="196">
        <v>219</v>
      </c>
      <c r="G569" s="200">
        <v>14</v>
      </c>
      <c r="H569" s="198">
        <v>864</v>
      </c>
      <c r="I569" s="199">
        <v>266</v>
      </c>
      <c r="J569" s="196">
        <v>49</v>
      </c>
      <c r="K569" s="200">
        <v>38</v>
      </c>
      <c r="L569" s="198">
        <v>42</v>
      </c>
      <c r="M569" s="196">
        <v>219</v>
      </c>
      <c r="N569" s="201">
        <v>341</v>
      </c>
      <c r="O569" s="202">
        <v>345</v>
      </c>
      <c r="P569" s="196">
        <v>191</v>
      </c>
      <c r="Q569" s="200">
        <v>199</v>
      </c>
      <c r="R569" s="198">
        <v>325</v>
      </c>
      <c r="S569" s="199">
        <v>296</v>
      </c>
      <c r="T569" s="196">
        <v>43</v>
      </c>
      <c r="U569" s="200">
        <v>176</v>
      </c>
      <c r="V569" s="198">
        <v>200</v>
      </c>
      <c r="W569" s="199">
        <v>399</v>
      </c>
      <c r="X569" s="196">
        <v>264</v>
      </c>
      <c r="Y569" s="200">
        <v>224</v>
      </c>
      <c r="Z569" s="198">
        <v>818</v>
      </c>
      <c r="AA569" s="196">
        <v>540</v>
      </c>
      <c r="AB569" s="169">
        <f t="shared" si="835"/>
        <v>5486</v>
      </c>
      <c r="AC569" s="170">
        <f t="shared" si="838"/>
        <v>2798</v>
      </c>
      <c r="AE569" s="249" t="str">
        <f>$AE$11</f>
        <v>09:00 - 09:59</v>
      </c>
      <c r="AF569" s="123">
        <f>SUMIF($A$9:$A$32,$AE569,B$567:B$590)</f>
        <v>3474</v>
      </c>
      <c r="AG569" s="197">
        <f t="shared" si="836"/>
        <v>1390</v>
      </c>
      <c r="AH569" s="198">
        <f t="shared" si="836"/>
        <v>1220</v>
      </c>
      <c r="AI569" s="199">
        <f t="shared" si="836"/>
        <v>753</v>
      </c>
      <c r="AJ569" s="196">
        <f t="shared" si="836"/>
        <v>517</v>
      </c>
      <c r="AK569" s="200">
        <f t="shared" si="836"/>
        <v>327</v>
      </c>
      <c r="AL569" s="198">
        <f t="shared" si="836"/>
        <v>1591</v>
      </c>
      <c r="AM569" s="199">
        <f t="shared" si="836"/>
        <v>2142</v>
      </c>
      <c r="AN569" s="196">
        <f t="shared" si="836"/>
        <v>158</v>
      </c>
      <c r="AO569" s="200">
        <f t="shared" si="836"/>
        <v>573</v>
      </c>
      <c r="AP569" s="198">
        <f t="shared" si="836"/>
        <v>275</v>
      </c>
      <c r="AQ569" s="196">
        <f t="shared" si="836"/>
        <v>1247</v>
      </c>
      <c r="AR569" s="201">
        <f t="shared" si="836"/>
        <v>1164</v>
      </c>
      <c r="AS569" s="202">
        <f t="shared" si="836"/>
        <v>2238</v>
      </c>
      <c r="AT569" s="196">
        <f t="shared" si="836"/>
        <v>817</v>
      </c>
      <c r="AU569" s="200">
        <f t="shared" si="836"/>
        <v>846</v>
      </c>
      <c r="AV569" s="198">
        <f t="shared" si="836"/>
        <v>1474</v>
      </c>
      <c r="AW569" s="199">
        <f t="shared" si="836"/>
        <v>1114</v>
      </c>
      <c r="AX569" s="196">
        <f t="shared" si="836"/>
        <v>244</v>
      </c>
      <c r="AY569" s="200">
        <f t="shared" si="836"/>
        <v>467</v>
      </c>
      <c r="AZ569" s="198">
        <f t="shared" si="836"/>
        <v>805</v>
      </c>
      <c r="BA569" s="199">
        <f t="shared" si="836"/>
        <v>1753</v>
      </c>
      <c r="BB569" s="196">
        <f t="shared" si="836"/>
        <v>978</v>
      </c>
      <c r="BC569" s="200">
        <f t="shared" si="836"/>
        <v>813</v>
      </c>
      <c r="BD569" s="198">
        <f t="shared" si="836"/>
        <v>2788</v>
      </c>
      <c r="BE569" s="196">
        <f t="shared" si="836"/>
        <v>2211</v>
      </c>
      <c r="BF569" s="169">
        <f>SUM(AF569,AH569,AJ569,AL569,AN569,AP569,AR569,AT569,AV569,AX569,AZ569,BB569,BD569)</f>
        <v>15505</v>
      </c>
      <c r="BG569" s="170">
        <f>SUM(AG569,AI569,AK569,AM569,AO569,AQ569,AS569,AU569,AW569,AY569,BA569,BC569,BE569)</f>
        <v>15874</v>
      </c>
      <c r="BI569" s="143" t="s">
        <v>23</v>
      </c>
      <c r="BJ569" s="126">
        <f t="shared" ref="BJ569:CK569" si="840">B569/B591</f>
        <v>3.6150158634584657E-2</v>
      </c>
      <c r="BK569" s="127">
        <f t="shared" si="840"/>
        <v>1.3309671694764862E-3</v>
      </c>
      <c r="BL569" s="128">
        <f t="shared" si="840"/>
        <v>3.2962576758197193E-2</v>
      </c>
      <c r="BM569" s="129">
        <f t="shared" si="840"/>
        <v>2.6113069591330463E-3</v>
      </c>
      <c r="BN569" s="126">
        <f t="shared" si="840"/>
        <v>2.6687789422373872E-2</v>
      </c>
      <c r="BO569" s="127">
        <f t="shared" si="840"/>
        <v>2.360876897133221E-3</v>
      </c>
      <c r="BP569" s="128">
        <f t="shared" si="840"/>
        <v>2.9570812512834554E-2</v>
      </c>
      <c r="BQ569" s="129">
        <f t="shared" si="840"/>
        <v>6.4042373901528832E-3</v>
      </c>
      <c r="BR569" s="126">
        <f t="shared" si="840"/>
        <v>1.2021589793915604E-2</v>
      </c>
      <c r="BS569" s="127">
        <f t="shared" si="840"/>
        <v>7.0487850120571323E-3</v>
      </c>
      <c r="BT569" s="128">
        <f t="shared" si="840"/>
        <v>5.8520273094607774E-3</v>
      </c>
      <c r="BU569" s="126">
        <f t="shared" si="840"/>
        <v>1.4462127715776266E-2</v>
      </c>
      <c r="BV569" s="130">
        <f t="shared" si="840"/>
        <v>1.5179167594035165E-2</v>
      </c>
      <c r="BW569" s="131">
        <f t="shared" si="840"/>
        <v>1.2127816641473617E-2</v>
      </c>
      <c r="BX569" s="126">
        <f t="shared" si="840"/>
        <v>1.4068945197407189E-2</v>
      </c>
      <c r="BY569" s="127">
        <f t="shared" si="840"/>
        <v>1.4526607781589897E-2</v>
      </c>
      <c r="BZ569" s="128">
        <f t="shared" si="840"/>
        <v>1.5757575757575758E-2</v>
      </c>
      <c r="CA569" s="129">
        <f t="shared" si="840"/>
        <v>1.53798191832069E-2</v>
      </c>
      <c r="CB569" s="126">
        <f t="shared" si="840"/>
        <v>7.9777365491651205E-3</v>
      </c>
      <c r="CC569" s="127">
        <f t="shared" si="840"/>
        <v>3.2436417250276448E-2</v>
      </c>
      <c r="CD569" s="128">
        <f t="shared" si="840"/>
        <v>1.0102540789008435E-2</v>
      </c>
      <c r="CE569" s="129">
        <f t="shared" si="840"/>
        <v>1.9208549971114961E-2</v>
      </c>
      <c r="CF569" s="126">
        <f t="shared" si="840"/>
        <v>1.4393980698980426E-2</v>
      </c>
      <c r="CG569" s="127">
        <f t="shared" si="840"/>
        <v>2.3171614771904415E-2</v>
      </c>
      <c r="CH569" s="128">
        <f t="shared" si="840"/>
        <v>1.7800021760417801E-2</v>
      </c>
      <c r="CI569" s="126">
        <f t="shared" si="840"/>
        <v>1.2638674343491082E-2</v>
      </c>
      <c r="CJ569" s="132">
        <f t="shared" si="840"/>
        <v>2.1491054534628178E-2</v>
      </c>
      <c r="CK569" s="133">
        <f t="shared" si="840"/>
        <v>1.0978748783626832E-2</v>
      </c>
    </row>
    <row r="570" spans="1:89" ht="14.25" thickTop="1" thickBot="1" x14ac:dyDescent="0.25">
      <c r="A570" s="134" t="s">
        <v>25</v>
      </c>
      <c r="B570" s="189">
        <v>2519</v>
      </c>
      <c r="C570" s="190">
        <v>437</v>
      </c>
      <c r="D570" s="191">
        <v>962</v>
      </c>
      <c r="E570" s="192">
        <v>357</v>
      </c>
      <c r="F570" s="189">
        <v>327</v>
      </c>
      <c r="G570" s="193">
        <v>130</v>
      </c>
      <c r="H570" s="191">
        <v>965</v>
      </c>
      <c r="I570" s="192">
        <v>1128</v>
      </c>
      <c r="J570" s="189">
        <v>78</v>
      </c>
      <c r="K570" s="193">
        <v>213</v>
      </c>
      <c r="L570" s="191">
        <v>187</v>
      </c>
      <c r="M570" s="189">
        <v>464</v>
      </c>
      <c r="N570" s="194">
        <v>782</v>
      </c>
      <c r="O570" s="195">
        <v>951</v>
      </c>
      <c r="P570" s="189">
        <v>597</v>
      </c>
      <c r="Q570" s="193">
        <v>548</v>
      </c>
      <c r="R570" s="191">
        <v>841</v>
      </c>
      <c r="S570" s="192">
        <v>837</v>
      </c>
      <c r="T570" s="189">
        <v>185</v>
      </c>
      <c r="U570" s="193">
        <v>360</v>
      </c>
      <c r="V570" s="191">
        <v>637</v>
      </c>
      <c r="W570" s="192">
        <v>864</v>
      </c>
      <c r="X570" s="189">
        <v>847</v>
      </c>
      <c r="Y570" s="193">
        <v>575</v>
      </c>
      <c r="Z570" s="191">
        <v>1882</v>
      </c>
      <c r="AA570" s="189">
        <v>1421</v>
      </c>
      <c r="AB570" s="169">
        <f t="shared" si="835"/>
        <v>10809</v>
      </c>
      <c r="AC570" s="170">
        <f t="shared" si="838"/>
        <v>8285</v>
      </c>
      <c r="AE570" s="299" t="s">
        <v>26</v>
      </c>
      <c r="AF570" s="18">
        <f t="shared" ref="AF570:BG570" si="841">SUM(AF567:AF569)</f>
        <v>10146</v>
      </c>
      <c r="AG570" s="19">
        <f t="shared" si="841"/>
        <v>3395</v>
      </c>
      <c r="AH570" s="18">
        <f t="shared" si="841"/>
        <v>3592</v>
      </c>
      <c r="AI570" s="19">
        <f t="shared" si="841"/>
        <v>2481</v>
      </c>
      <c r="AJ570" s="18">
        <f t="shared" si="841"/>
        <v>1490</v>
      </c>
      <c r="AK570" s="19">
        <f t="shared" si="841"/>
        <v>1125</v>
      </c>
      <c r="AL570" s="18">
        <f t="shared" si="841"/>
        <v>4350</v>
      </c>
      <c r="AM570" s="19">
        <f t="shared" si="841"/>
        <v>6360</v>
      </c>
      <c r="AN570" s="18">
        <f t="shared" si="841"/>
        <v>468</v>
      </c>
      <c r="AO570" s="19">
        <f t="shared" si="841"/>
        <v>1567</v>
      </c>
      <c r="AP570" s="18">
        <f t="shared" si="841"/>
        <v>738</v>
      </c>
      <c r="AQ570" s="19">
        <f t="shared" si="841"/>
        <v>3433</v>
      </c>
      <c r="AR570" s="18">
        <f t="shared" si="841"/>
        <v>3715</v>
      </c>
      <c r="AS570" s="19">
        <f t="shared" si="841"/>
        <v>5830</v>
      </c>
      <c r="AT570" s="18">
        <f t="shared" si="841"/>
        <v>2501</v>
      </c>
      <c r="AU570" s="19">
        <f t="shared" si="841"/>
        <v>2560</v>
      </c>
      <c r="AV570" s="18">
        <f t="shared" si="841"/>
        <v>4236</v>
      </c>
      <c r="AW570" s="19">
        <f t="shared" si="841"/>
        <v>3036</v>
      </c>
      <c r="AX570" s="18">
        <f t="shared" si="841"/>
        <v>754</v>
      </c>
      <c r="AY570" s="19">
        <f t="shared" si="841"/>
        <v>1614</v>
      </c>
      <c r="AZ570" s="18">
        <f t="shared" si="841"/>
        <v>2517</v>
      </c>
      <c r="BA570" s="19">
        <f t="shared" si="841"/>
        <v>4307</v>
      </c>
      <c r="BB570" s="18">
        <f t="shared" si="841"/>
        <v>3044</v>
      </c>
      <c r="BC570" s="19">
        <f t="shared" si="841"/>
        <v>2435</v>
      </c>
      <c r="BD570" s="18">
        <f t="shared" si="841"/>
        <v>8536</v>
      </c>
      <c r="BE570" s="19">
        <f t="shared" si="841"/>
        <v>6642</v>
      </c>
      <c r="BF570" s="171">
        <f t="shared" si="841"/>
        <v>46087</v>
      </c>
      <c r="BG570" s="172">
        <f t="shared" si="841"/>
        <v>44785</v>
      </c>
      <c r="BI570" s="134" t="s">
        <v>25</v>
      </c>
      <c r="BJ570" s="126">
        <f t="shared" ref="BJ570:CK570" si="842">B570/B591</f>
        <v>5.8335842152798682E-2</v>
      </c>
      <c r="BK570" s="127">
        <f t="shared" si="842"/>
        <v>1.3848396501457727E-2</v>
      </c>
      <c r="BL570" s="128">
        <f t="shared" si="842"/>
        <v>5.5729347700150617E-2</v>
      </c>
      <c r="BM570" s="129">
        <f t="shared" si="842"/>
        <v>2.3305914610262435E-2</v>
      </c>
      <c r="BN570" s="126">
        <f t="shared" si="842"/>
        <v>3.9848891055325374E-2</v>
      </c>
      <c r="BO570" s="127">
        <f t="shared" si="842"/>
        <v>2.1922428330522766E-2</v>
      </c>
      <c r="BP570" s="128">
        <f t="shared" si="842"/>
        <v>3.3027585734821001E-2</v>
      </c>
      <c r="BQ570" s="129">
        <f t="shared" si="842"/>
        <v>2.7157818707114482E-2</v>
      </c>
      <c r="BR570" s="126">
        <f t="shared" si="842"/>
        <v>1.9136408243375858E-2</v>
      </c>
      <c r="BS570" s="127">
        <f t="shared" si="842"/>
        <v>3.9510294936004449E-2</v>
      </c>
      <c r="BT570" s="128">
        <f t="shared" si="842"/>
        <v>2.6055454925456318E-2</v>
      </c>
      <c r="BU570" s="126">
        <f t="shared" si="842"/>
        <v>3.0641220365845604E-2</v>
      </c>
      <c r="BV570" s="130">
        <f t="shared" si="842"/>
        <v>3.4809703983975072E-2</v>
      </c>
      <c r="BW570" s="131">
        <f t="shared" si="842"/>
        <v>3.3430590220409888E-2</v>
      </c>
      <c r="BX570" s="126">
        <f t="shared" si="842"/>
        <v>4.3974661166764878E-2</v>
      </c>
      <c r="BY570" s="127">
        <f t="shared" si="842"/>
        <v>4.0002919921162131E-2</v>
      </c>
      <c r="BZ570" s="128">
        <f t="shared" si="842"/>
        <v>4.0775757575757576E-2</v>
      </c>
      <c r="CA570" s="129">
        <f t="shared" si="842"/>
        <v>4.3489556271433027E-2</v>
      </c>
      <c r="CB570" s="126">
        <f t="shared" si="842"/>
        <v>3.4322820037105753E-2</v>
      </c>
      <c r="CC570" s="127">
        <f t="shared" si="842"/>
        <v>6.6347217102838182E-2</v>
      </c>
      <c r="CD570" s="128">
        <f t="shared" si="842"/>
        <v>3.2176592412991867E-2</v>
      </c>
      <c r="CE570" s="129">
        <f t="shared" si="842"/>
        <v>4.1594454072790298E-2</v>
      </c>
      <c r="CF570" s="126">
        <f t="shared" si="842"/>
        <v>4.6180688075895537E-2</v>
      </c>
      <c r="CG570" s="127">
        <f t="shared" si="842"/>
        <v>5.9480707561808212E-2</v>
      </c>
      <c r="CH570" s="128">
        <f t="shared" si="842"/>
        <v>4.0953106299640954E-2</v>
      </c>
      <c r="CI570" s="126">
        <f t="shared" si="842"/>
        <v>3.3258437485371904E-2</v>
      </c>
      <c r="CJ570" s="132">
        <f t="shared" si="842"/>
        <v>4.2343566982281436E-2</v>
      </c>
      <c r="CK570" s="133">
        <f t="shared" si="842"/>
        <v>3.2508553850017267E-2</v>
      </c>
    </row>
    <row r="571" spans="1:89" ht="13.5" thickTop="1" x14ac:dyDescent="0.2">
      <c r="A571" s="143" t="s">
        <v>20</v>
      </c>
      <c r="B571" s="196">
        <v>3345</v>
      </c>
      <c r="C571" s="197">
        <v>911</v>
      </c>
      <c r="D571" s="198">
        <v>1131</v>
      </c>
      <c r="E571" s="199">
        <v>846</v>
      </c>
      <c r="F571" s="196">
        <v>469</v>
      </c>
      <c r="G571" s="200">
        <v>403</v>
      </c>
      <c r="H571" s="198">
        <v>1294</v>
      </c>
      <c r="I571" s="199">
        <v>1939</v>
      </c>
      <c r="J571" s="196">
        <v>145</v>
      </c>
      <c r="K571" s="200">
        <v>494</v>
      </c>
      <c r="L571" s="198">
        <v>272</v>
      </c>
      <c r="M571" s="196">
        <v>944</v>
      </c>
      <c r="N571" s="201">
        <v>1234</v>
      </c>
      <c r="O571" s="202">
        <v>1608</v>
      </c>
      <c r="P571" s="196">
        <v>884</v>
      </c>
      <c r="Q571" s="200">
        <v>816</v>
      </c>
      <c r="R571" s="198">
        <v>1344</v>
      </c>
      <c r="S571" s="199">
        <v>1001</v>
      </c>
      <c r="T571" s="196">
        <v>245</v>
      </c>
      <c r="U571" s="200">
        <v>641</v>
      </c>
      <c r="V571" s="198">
        <v>877</v>
      </c>
      <c r="W571" s="199">
        <v>1130</v>
      </c>
      <c r="X571" s="196">
        <v>1013</v>
      </c>
      <c r="Y571" s="200">
        <v>752</v>
      </c>
      <c r="Z571" s="198">
        <v>2824</v>
      </c>
      <c r="AA571" s="196">
        <v>2164</v>
      </c>
      <c r="AB571" s="169">
        <f t="shared" si="835"/>
        <v>15077</v>
      </c>
      <c r="AC571" s="170">
        <f t="shared" si="838"/>
        <v>13649</v>
      </c>
      <c r="BI571" s="143" t="s">
        <v>20</v>
      </c>
      <c r="BJ571" s="126">
        <f t="shared" ref="BJ571:CK571" si="843">B571/B591</f>
        <v>7.7464625645538548E-2</v>
      </c>
      <c r="BK571" s="127">
        <f t="shared" si="843"/>
        <v>2.8869311699835212E-2</v>
      </c>
      <c r="BL571" s="128">
        <f t="shared" si="843"/>
        <v>6.5519638512339246E-2</v>
      </c>
      <c r="BM571" s="129">
        <f t="shared" si="843"/>
        <v>5.5229142185663924E-2</v>
      </c>
      <c r="BN571" s="126">
        <f t="shared" si="843"/>
        <v>5.7153302461613452E-2</v>
      </c>
      <c r="BO571" s="127">
        <f t="shared" si="843"/>
        <v>6.7959527824620572E-2</v>
      </c>
      <c r="BP571" s="128">
        <f t="shared" si="843"/>
        <v>4.4287767814361008E-2</v>
      </c>
      <c r="BQ571" s="129">
        <f t="shared" si="843"/>
        <v>4.6683519922956544E-2</v>
      </c>
      <c r="BR571" s="126">
        <f t="shared" si="843"/>
        <v>3.5574092247301278E-2</v>
      </c>
      <c r="BS571" s="127">
        <f t="shared" si="843"/>
        <v>9.1634205156742726E-2</v>
      </c>
      <c r="BT571" s="128">
        <f t="shared" si="843"/>
        <v>3.7898843527936467E-2</v>
      </c>
      <c r="BU571" s="126">
        <f t="shared" si="843"/>
        <v>6.2339034537410028E-2</v>
      </c>
      <c r="BV571" s="130">
        <f t="shared" si="843"/>
        <v>5.4929890941464499E-2</v>
      </c>
      <c r="BW571" s="131">
        <f t="shared" si="843"/>
        <v>5.6526171476781385E-2</v>
      </c>
      <c r="BX571" s="126">
        <f t="shared" si="843"/>
        <v>6.5114908662345317E-2</v>
      </c>
      <c r="BY571" s="127">
        <f t="shared" si="843"/>
        <v>5.95663917074239E-2</v>
      </c>
      <c r="BZ571" s="128">
        <f t="shared" si="843"/>
        <v>6.5163636363636368E-2</v>
      </c>
      <c r="CA571" s="129">
        <f t="shared" si="843"/>
        <v>5.2010807440507116E-2</v>
      </c>
      <c r="CB571" s="126">
        <f t="shared" si="843"/>
        <v>4.5454545454545456E-2</v>
      </c>
      <c r="CC571" s="127">
        <f t="shared" si="843"/>
        <v>0.11813490600810911</v>
      </c>
      <c r="CD571" s="128">
        <f t="shared" si="843"/>
        <v>4.4299641359801988E-2</v>
      </c>
      <c r="CE571" s="129">
        <f t="shared" si="843"/>
        <v>5.44001540535336E-2</v>
      </c>
      <c r="CF571" s="126">
        <f t="shared" si="843"/>
        <v>5.5231448666921104E-2</v>
      </c>
      <c r="CG571" s="127">
        <f t="shared" si="843"/>
        <v>7.7790421019964834E-2</v>
      </c>
      <c r="CH571" s="128">
        <f t="shared" si="843"/>
        <v>6.145141986726145E-2</v>
      </c>
      <c r="CI571" s="126">
        <f t="shared" si="843"/>
        <v>5.0648317183916117E-2</v>
      </c>
      <c r="CJ571" s="132">
        <f t="shared" si="843"/>
        <v>5.9063184327121585E-2</v>
      </c>
      <c r="CK571" s="133">
        <f t="shared" si="843"/>
        <v>5.3555733433782213E-2</v>
      </c>
    </row>
    <row r="572" spans="1:89" ht="13.5" thickBot="1" x14ac:dyDescent="0.25">
      <c r="A572" s="134" t="s">
        <v>22</v>
      </c>
      <c r="B572" s="189">
        <v>3327</v>
      </c>
      <c r="C572" s="190">
        <v>1094</v>
      </c>
      <c r="D572" s="191">
        <v>1241</v>
      </c>
      <c r="E572" s="192">
        <v>882</v>
      </c>
      <c r="F572" s="189">
        <v>504</v>
      </c>
      <c r="G572" s="193">
        <v>395</v>
      </c>
      <c r="H572" s="191">
        <v>1465</v>
      </c>
      <c r="I572" s="192">
        <v>2279</v>
      </c>
      <c r="J572" s="189">
        <v>165</v>
      </c>
      <c r="K572" s="193">
        <v>500</v>
      </c>
      <c r="L572" s="191">
        <v>191</v>
      </c>
      <c r="M572" s="189">
        <v>1242</v>
      </c>
      <c r="N572" s="194">
        <v>1317</v>
      </c>
      <c r="O572" s="195">
        <v>1984</v>
      </c>
      <c r="P572" s="189">
        <v>800</v>
      </c>
      <c r="Q572" s="193">
        <v>898</v>
      </c>
      <c r="R572" s="191">
        <v>1418</v>
      </c>
      <c r="S572" s="192">
        <v>921</v>
      </c>
      <c r="T572" s="189">
        <v>265</v>
      </c>
      <c r="U572" s="193">
        <v>506</v>
      </c>
      <c r="V572" s="191">
        <v>835</v>
      </c>
      <c r="W572" s="192">
        <v>1424</v>
      </c>
      <c r="X572" s="189">
        <v>1053</v>
      </c>
      <c r="Y572" s="193">
        <v>870</v>
      </c>
      <c r="Z572" s="191">
        <v>2924</v>
      </c>
      <c r="AA572" s="189">
        <v>2267</v>
      </c>
      <c r="AB572" s="169">
        <f t="shared" si="835"/>
        <v>15505</v>
      </c>
      <c r="AC572" s="170">
        <f t="shared" si="838"/>
        <v>15262</v>
      </c>
      <c r="AE572" s="242" t="s">
        <v>27</v>
      </c>
      <c r="BI572" s="134" t="s">
        <v>22</v>
      </c>
      <c r="BJ572" s="126">
        <f t="shared" ref="BJ572:CK572" si="844">B572/B591</f>
        <v>7.7047775642064803E-2</v>
      </c>
      <c r="BK572" s="127">
        <f t="shared" si="844"/>
        <v>3.4668525795411333E-2</v>
      </c>
      <c r="BL572" s="128">
        <f t="shared" si="844"/>
        <v>7.1892017147491605E-2</v>
      </c>
      <c r="BM572" s="129">
        <f t="shared" si="844"/>
        <v>5.7579318448883664E-2</v>
      </c>
      <c r="BN572" s="126">
        <f t="shared" si="844"/>
        <v>6.1418474287106992E-2</v>
      </c>
      <c r="BO572" s="127">
        <f t="shared" si="844"/>
        <v>6.6610455311973016E-2</v>
      </c>
      <c r="BP572" s="128">
        <f t="shared" si="844"/>
        <v>5.0140324457526184E-2</v>
      </c>
      <c r="BQ572" s="129">
        <f t="shared" si="844"/>
        <v>5.4869387263753462E-2</v>
      </c>
      <c r="BR572" s="126">
        <f t="shared" si="844"/>
        <v>4.0480863591756622E-2</v>
      </c>
      <c r="BS572" s="127">
        <f t="shared" si="844"/>
        <v>9.2747171211278054E-2</v>
      </c>
      <c r="BT572" s="128">
        <f t="shared" si="844"/>
        <v>2.6612790859690677E-2</v>
      </c>
      <c r="BU572" s="126">
        <f t="shared" si="844"/>
        <v>8.2018094168922931E-2</v>
      </c>
      <c r="BV572" s="130">
        <f t="shared" si="844"/>
        <v>5.8624527042065437E-2</v>
      </c>
      <c r="BW572" s="131">
        <f t="shared" si="844"/>
        <v>6.9743733961401905E-2</v>
      </c>
      <c r="BX572" s="126">
        <f t="shared" si="844"/>
        <v>5.8927519151443723E-2</v>
      </c>
      <c r="BY572" s="127">
        <f t="shared" si="844"/>
        <v>6.5552230089787569E-2</v>
      </c>
      <c r="BZ572" s="128">
        <f t="shared" si="844"/>
        <v>6.8751515151515147E-2</v>
      </c>
      <c r="CA572" s="129">
        <f t="shared" si="844"/>
        <v>4.7854099553153902E-2</v>
      </c>
      <c r="CB572" s="126">
        <f t="shared" si="844"/>
        <v>4.9165120593692019E-2</v>
      </c>
      <c r="CC572" s="127">
        <f t="shared" si="844"/>
        <v>9.3254699594544785E-2</v>
      </c>
      <c r="CD572" s="128">
        <f t="shared" si="844"/>
        <v>4.2178107794110221E-2</v>
      </c>
      <c r="CE572" s="129">
        <f t="shared" si="844"/>
        <v>6.8553822453302521E-2</v>
      </c>
      <c r="CF572" s="126">
        <f t="shared" si="844"/>
        <v>5.7412354833433293E-2</v>
      </c>
      <c r="CG572" s="127">
        <f t="shared" si="844"/>
        <v>8.9996896658735906E-2</v>
      </c>
      <c r="CH572" s="128">
        <f t="shared" si="844"/>
        <v>6.3627461647263628E-2</v>
      </c>
      <c r="CI572" s="126">
        <f t="shared" si="844"/>
        <v>5.3059027290174601E-2</v>
      </c>
      <c r="CJ572" s="132">
        <f t="shared" si="844"/>
        <v>6.0739846984945292E-2</v>
      </c>
      <c r="CK572" s="133">
        <f t="shared" si="844"/>
        <v>5.9884797689675737E-2</v>
      </c>
    </row>
    <row r="573" spans="1:89" ht="14.25" thickTop="1" thickBot="1" x14ac:dyDescent="0.25">
      <c r="A573" s="143" t="s">
        <v>24</v>
      </c>
      <c r="B573" s="196">
        <v>3474</v>
      </c>
      <c r="C573" s="197">
        <v>1390</v>
      </c>
      <c r="D573" s="198">
        <v>1220</v>
      </c>
      <c r="E573" s="199">
        <v>753</v>
      </c>
      <c r="F573" s="196">
        <v>517</v>
      </c>
      <c r="G573" s="200">
        <v>327</v>
      </c>
      <c r="H573" s="198">
        <v>1591</v>
      </c>
      <c r="I573" s="199">
        <v>2142</v>
      </c>
      <c r="J573" s="196">
        <v>158</v>
      </c>
      <c r="K573" s="200">
        <v>573</v>
      </c>
      <c r="L573" s="198">
        <v>275</v>
      </c>
      <c r="M573" s="196">
        <v>1247</v>
      </c>
      <c r="N573" s="201">
        <v>1164</v>
      </c>
      <c r="O573" s="202">
        <v>2238</v>
      </c>
      <c r="P573" s="196">
        <v>817</v>
      </c>
      <c r="Q573" s="200">
        <v>846</v>
      </c>
      <c r="R573" s="198">
        <v>1474</v>
      </c>
      <c r="S573" s="199">
        <v>1114</v>
      </c>
      <c r="T573" s="196">
        <v>244</v>
      </c>
      <c r="U573" s="200">
        <v>467</v>
      </c>
      <c r="V573" s="198">
        <v>805</v>
      </c>
      <c r="W573" s="199">
        <v>1753</v>
      </c>
      <c r="X573" s="196">
        <v>978</v>
      </c>
      <c r="Y573" s="200">
        <v>813</v>
      </c>
      <c r="Z573" s="198">
        <v>2788</v>
      </c>
      <c r="AA573" s="196">
        <v>2211</v>
      </c>
      <c r="AB573" s="169">
        <f t="shared" si="835"/>
        <v>15505</v>
      </c>
      <c r="AC573" s="170">
        <f t="shared" si="838"/>
        <v>15874</v>
      </c>
      <c r="AE573" s="302" t="s">
        <v>2</v>
      </c>
      <c r="AF573" s="304" t="s">
        <v>3</v>
      </c>
      <c r="AG573" s="305"/>
      <c r="AH573" s="304" t="s">
        <v>4</v>
      </c>
      <c r="AI573" s="305"/>
      <c r="AJ573" s="304" t="s">
        <v>5</v>
      </c>
      <c r="AK573" s="305"/>
      <c r="AL573" s="304" t="s">
        <v>6</v>
      </c>
      <c r="AM573" s="305"/>
      <c r="AN573" s="304" t="s">
        <v>7</v>
      </c>
      <c r="AO573" s="305"/>
      <c r="AP573" s="304" t="s">
        <v>8</v>
      </c>
      <c r="AQ573" s="305"/>
      <c r="AR573" s="304" t="s">
        <v>9</v>
      </c>
      <c r="AS573" s="305"/>
      <c r="AT573" s="304" t="s">
        <v>10</v>
      </c>
      <c r="AU573" s="305"/>
      <c r="AV573" s="304" t="s">
        <v>11</v>
      </c>
      <c r="AW573" s="305"/>
      <c r="AX573" s="304" t="s">
        <v>12</v>
      </c>
      <c r="AY573" s="305"/>
      <c r="AZ573" s="304" t="s">
        <v>13</v>
      </c>
      <c r="BA573" s="305"/>
      <c r="BB573" s="304" t="s">
        <v>14</v>
      </c>
      <c r="BC573" s="305"/>
      <c r="BD573" s="307" t="s">
        <v>15</v>
      </c>
      <c r="BE573" s="308"/>
      <c r="BF573" s="309" t="s">
        <v>16</v>
      </c>
      <c r="BG573" s="310"/>
      <c r="BI573" s="143" t="s">
        <v>24</v>
      </c>
      <c r="BJ573" s="126">
        <f t="shared" ref="BJ573:CK573" si="845">B573/B591</f>
        <v>8.0452050670433761E-2</v>
      </c>
      <c r="BK573" s="127">
        <f t="shared" si="845"/>
        <v>4.4048675370769425E-2</v>
      </c>
      <c r="BL573" s="128">
        <f t="shared" si="845"/>
        <v>7.0675472135326156E-2</v>
      </c>
      <c r="BM573" s="129">
        <f t="shared" si="845"/>
        <v>4.915785350567959E-2</v>
      </c>
      <c r="BN573" s="126">
        <f t="shared" si="845"/>
        <v>6.3002680965147453E-2</v>
      </c>
      <c r="BO573" s="127">
        <f t="shared" si="845"/>
        <v>5.5143338954468803E-2</v>
      </c>
      <c r="BP573" s="128">
        <f t="shared" si="845"/>
        <v>5.4452734615647889E-2</v>
      </c>
      <c r="BQ573" s="129">
        <f t="shared" si="845"/>
        <v>5.1570964247020588E-2</v>
      </c>
      <c r="BR573" s="126">
        <f t="shared" si="845"/>
        <v>3.8763493621197249E-2</v>
      </c>
      <c r="BS573" s="127">
        <f t="shared" si="845"/>
        <v>0.10628825820812465</v>
      </c>
      <c r="BT573" s="128">
        <f t="shared" si="845"/>
        <v>3.8316845478612235E-2</v>
      </c>
      <c r="BU573" s="126">
        <f t="shared" si="845"/>
        <v>8.2348279733210059E-2</v>
      </c>
      <c r="BV573" s="130">
        <f t="shared" si="845"/>
        <v>5.1813932784331183E-2</v>
      </c>
      <c r="BW573" s="131">
        <f t="shared" si="845"/>
        <v>7.8672619256863641E-2</v>
      </c>
      <c r="BX573" s="126">
        <f t="shared" si="845"/>
        <v>6.0179728933411905E-2</v>
      </c>
      <c r="BY573" s="127">
        <f t="shared" si="845"/>
        <v>6.1756332579020363E-2</v>
      </c>
      <c r="BZ573" s="128">
        <f t="shared" si="845"/>
        <v>7.1466666666666664E-2</v>
      </c>
      <c r="CA573" s="129">
        <f t="shared" si="845"/>
        <v>5.7882157331393534E-2</v>
      </c>
      <c r="CB573" s="126">
        <f t="shared" si="845"/>
        <v>4.5269016697588128E-2</v>
      </c>
      <c r="CC573" s="127">
        <f t="shared" si="845"/>
        <v>8.6067084408403979E-2</v>
      </c>
      <c r="CD573" s="128">
        <f t="shared" si="845"/>
        <v>4.0662726675758952E-2</v>
      </c>
      <c r="CE573" s="129">
        <f t="shared" si="845"/>
        <v>8.4392451376853458E-2</v>
      </c>
      <c r="CF573" s="126">
        <f t="shared" si="845"/>
        <v>5.3323155771222944E-2</v>
      </c>
      <c r="CG573" s="127">
        <f t="shared" si="845"/>
        <v>8.4100548256956661E-2</v>
      </c>
      <c r="CH573" s="128">
        <f t="shared" si="845"/>
        <v>6.0668044826460668E-2</v>
      </c>
      <c r="CI573" s="126">
        <f t="shared" si="845"/>
        <v>5.1748349950849599E-2</v>
      </c>
      <c r="CJ573" s="132">
        <f t="shared" si="845"/>
        <v>6.0739846984945292E-2</v>
      </c>
      <c r="CK573" s="133">
        <f t="shared" si="845"/>
        <v>6.2286153749568383E-2</v>
      </c>
    </row>
    <row r="574" spans="1:89" ht="15" thickTop="1" thickBot="1" x14ac:dyDescent="0.3">
      <c r="A574" s="134" t="s">
        <v>28</v>
      </c>
      <c r="B574" s="189">
        <v>2822</v>
      </c>
      <c r="C574" s="190">
        <v>1338</v>
      </c>
      <c r="D574" s="191">
        <v>1243</v>
      </c>
      <c r="E574" s="192">
        <v>794</v>
      </c>
      <c r="F574" s="189">
        <v>443</v>
      </c>
      <c r="G574" s="193">
        <v>304</v>
      </c>
      <c r="H574" s="191">
        <v>1658</v>
      </c>
      <c r="I574" s="192">
        <v>2311</v>
      </c>
      <c r="J574" s="189">
        <v>208</v>
      </c>
      <c r="K574" s="193">
        <v>493</v>
      </c>
      <c r="L574" s="191">
        <v>258</v>
      </c>
      <c r="M574" s="189">
        <v>1102</v>
      </c>
      <c r="N574" s="194">
        <v>1192</v>
      </c>
      <c r="O574" s="195">
        <v>1921</v>
      </c>
      <c r="P574" s="189">
        <v>816</v>
      </c>
      <c r="Q574" s="193">
        <v>877</v>
      </c>
      <c r="R574" s="191">
        <v>1378</v>
      </c>
      <c r="S574" s="192">
        <v>871</v>
      </c>
      <c r="T574" s="189">
        <v>244</v>
      </c>
      <c r="U574" s="193">
        <v>352</v>
      </c>
      <c r="V574" s="191">
        <v>775</v>
      </c>
      <c r="W574" s="192">
        <v>1518</v>
      </c>
      <c r="X574" s="189">
        <v>951</v>
      </c>
      <c r="Y574" s="193">
        <v>679</v>
      </c>
      <c r="Z574" s="191">
        <v>2438</v>
      </c>
      <c r="AA574" s="189">
        <v>2115</v>
      </c>
      <c r="AB574" s="169">
        <f t="shared" si="835"/>
        <v>14426</v>
      </c>
      <c r="AC574" s="170">
        <f t="shared" si="838"/>
        <v>14675</v>
      </c>
      <c r="AE574" s="303"/>
      <c r="AF574" s="113" t="s">
        <v>17</v>
      </c>
      <c r="AG574" s="114" t="s">
        <v>18</v>
      </c>
      <c r="AH574" s="115" t="s">
        <v>17</v>
      </c>
      <c r="AI574" s="116" t="s">
        <v>18</v>
      </c>
      <c r="AJ574" s="113" t="s">
        <v>17</v>
      </c>
      <c r="AK574" s="114" t="s">
        <v>18</v>
      </c>
      <c r="AL574" s="115" t="s">
        <v>17</v>
      </c>
      <c r="AM574" s="116" t="s">
        <v>18</v>
      </c>
      <c r="AN574" s="113" t="s">
        <v>17</v>
      </c>
      <c r="AO574" s="114" t="s">
        <v>18</v>
      </c>
      <c r="AP574" s="115" t="s">
        <v>17</v>
      </c>
      <c r="AQ574" s="113" t="s">
        <v>18</v>
      </c>
      <c r="AR574" s="117" t="s">
        <v>17</v>
      </c>
      <c r="AS574" s="118" t="s">
        <v>18</v>
      </c>
      <c r="AT574" s="113" t="s">
        <v>17</v>
      </c>
      <c r="AU574" s="114" t="s">
        <v>18</v>
      </c>
      <c r="AV574" s="115" t="s">
        <v>17</v>
      </c>
      <c r="AW574" s="116" t="s">
        <v>18</v>
      </c>
      <c r="AX574" s="113" t="s">
        <v>17</v>
      </c>
      <c r="AY574" s="114" t="s">
        <v>18</v>
      </c>
      <c r="AZ574" s="115" t="s">
        <v>17</v>
      </c>
      <c r="BA574" s="116" t="s">
        <v>18</v>
      </c>
      <c r="BB574" s="113" t="s">
        <v>17</v>
      </c>
      <c r="BC574" s="114" t="s">
        <v>18</v>
      </c>
      <c r="BD574" s="26" t="s">
        <v>17</v>
      </c>
      <c r="BE574" s="119" t="s">
        <v>18</v>
      </c>
      <c r="BF574" s="173" t="s">
        <v>17</v>
      </c>
      <c r="BG574" s="174" t="s">
        <v>18</v>
      </c>
      <c r="BI574" s="134" t="s">
        <v>28</v>
      </c>
      <c r="BJ574" s="126">
        <f t="shared" ref="BJ574:CK574" si="846">B574/B591</f>
        <v>6.5352817211273478E-2</v>
      </c>
      <c r="BK574" s="127">
        <f t="shared" si="846"/>
        <v>4.2400811256179491E-2</v>
      </c>
      <c r="BL574" s="128">
        <f t="shared" si="846"/>
        <v>7.2007878577221643E-2</v>
      </c>
      <c r="BM574" s="129">
        <f t="shared" si="846"/>
        <v>5.1834443138790966E-2</v>
      </c>
      <c r="BN574" s="126">
        <f t="shared" si="846"/>
        <v>5.3984889105532535E-2</v>
      </c>
      <c r="BO574" s="127">
        <f t="shared" si="846"/>
        <v>5.1264755480607084E-2</v>
      </c>
      <c r="BP574" s="128">
        <f t="shared" si="846"/>
        <v>5.674584160449038E-2</v>
      </c>
      <c r="BQ574" s="129">
        <f t="shared" si="846"/>
        <v>5.5639821837004937E-2</v>
      </c>
      <c r="BR574" s="126">
        <f t="shared" si="846"/>
        <v>5.1030421982335622E-2</v>
      </c>
      <c r="BS574" s="127">
        <f t="shared" si="846"/>
        <v>9.1448710814320169E-2</v>
      </c>
      <c r="BT574" s="128">
        <f t="shared" si="846"/>
        <v>3.5948167758116205E-2</v>
      </c>
      <c r="BU574" s="126">
        <f t="shared" si="846"/>
        <v>7.2772898368883315E-2</v>
      </c>
      <c r="BV574" s="130">
        <f t="shared" si="846"/>
        <v>5.306031604718451E-2</v>
      </c>
      <c r="BW574" s="131">
        <f t="shared" si="846"/>
        <v>6.7529089183393676E-2</v>
      </c>
      <c r="BX574" s="126">
        <f t="shared" si="846"/>
        <v>6.0106069534472596E-2</v>
      </c>
      <c r="BY574" s="127">
        <f t="shared" si="846"/>
        <v>6.4019271479670042E-2</v>
      </c>
      <c r="BZ574" s="128">
        <f t="shared" si="846"/>
        <v>6.6812121212121212E-2</v>
      </c>
      <c r="CA574" s="129">
        <f t="shared" si="846"/>
        <v>4.5256157123558141E-2</v>
      </c>
      <c r="CB574" s="126">
        <f t="shared" si="846"/>
        <v>4.5269016697588128E-2</v>
      </c>
      <c r="CC574" s="127">
        <f t="shared" si="846"/>
        <v>6.4872834500552895E-2</v>
      </c>
      <c r="CD574" s="128">
        <f t="shared" si="846"/>
        <v>3.914734555740769E-2</v>
      </c>
      <c r="CE574" s="129">
        <f t="shared" si="846"/>
        <v>7.3079145002888507E-2</v>
      </c>
      <c r="CF574" s="126">
        <f t="shared" si="846"/>
        <v>5.1851044108827217E-2</v>
      </c>
      <c r="CG574" s="127">
        <f t="shared" si="846"/>
        <v>7.0238957277335271E-2</v>
      </c>
      <c r="CH574" s="128">
        <f t="shared" si="846"/>
        <v>5.3051898596453054E-2</v>
      </c>
      <c r="CI574" s="126">
        <f t="shared" si="846"/>
        <v>4.9501474512006739E-2</v>
      </c>
      <c r="CJ574" s="132">
        <f t="shared" si="846"/>
        <v>5.6512933415338328E-2</v>
      </c>
      <c r="CK574" s="133">
        <f t="shared" si="846"/>
        <v>5.7581536240072825E-2</v>
      </c>
    </row>
    <row r="575" spans="1:89" ht="13.5" thickTop="1" x14ac:dyDescent="0.2">
      <c r="A575" s="143" t="s">
        <v>29</v>
      </c>
      <c r="B575" s="203">
        <v>3110</v>
      </c>
      <c r="C575" s="197">
        <v>1565</v>
      </c>
      <c r="D575" s="198">
        <v>1195</v>
      </c>
      <c r="E575" s="199">
        <v>763</v>
      </c>
      <c r="F575" s="196">
        <v>526</v>
      </c>
      <c r="G575" s="200">
        <v>249</v>
      </c>
      <c r="H575" s="198">
        <v>1906</v>
      </c>
      <c r="I575" s="199">
        <v>2249</v>
      </c>
      <c r="J575" s="196">
        <v>263</v>
      </c>
      <c r="K575" s="200">
        <v>409</v>
      </c>
      <c r="L575" s="198">
        <v>304</v>
      </c>
      <c r="M575" s="196">
        <v>1144</v>
      </c>
      <c r="N575" s="201">
        <v>1283</v>
      </c>
      <c r="O575" s="204">
        <v>1962</v>
      </c>
      <c r="P575" s="196">
        <v>885</v>
      </c>
      <c r="Q575" s="200">
        <v>692</v>
      </c>
      <c r="R575" s="198">
        <v>1413</v>
      </c>
      <c r="S575" s="199">
        <v>1077</v>
      </c>
      <c r="T575" s="196">
        <v>283</v>
      </c>
      <c r="U575" s="200">
        <v>310</v>
      </c>
      <c r="V575" s="198">
        <v>935</v>
      </c>
      <c r="W575" s="205">
        <v>1430</v>
      </c>
      <c r="X575" s="196">
        <v>909</v>
      </c>
      <c r="Y575" s="200">
        <v>462</v>
      </c>
      <c r="Z575" s="198">
        <v>2704</v>
      </c>
      <c r="AA575" s="196">
        <v>2515</v>
      </c>
      <c r="AB575" s="169">
        <f t="shared" si="835"/>
        <v>15716</v>
      </c>
      <c r="AC575" s="170">
        <f t="shared" si="838"/>
        <v>14827</v>
      </c>
      <c r="AE575" s="249" t="str">
        <f>$AE$17</f>
        <v>17:00 - 17:59</v>
      </c>
      <c r="AF575" s="123">
        <f t="shared" ref="AF575:AO577" si="847">SUMIF($A$9:$A$32,$AE575,B$567:B$590)</f>
        <v>2640</v>
      </c>
      <c r="AG575" s="186">
        <f t="shared" si="847"/>
        <v>2828</v>
      </c>
      <c r="AH575" s="124">
        <f t="shared" si="847"/>
        <v>1307</v>
      </c>
      <c r="AI575" s="177">
        <f t="shared" si="847"/>
        <v>1292</v>
      </c>
      <c r="AJ575" s="123">
        <f t="shared" si="847"/>
        <v>760</v>
      </c>
      <c r="AK575" s="125">
        <f t="shared" si="847"/>
        <v>584</v>
      </c>
      <c r="AL575" s="124">
        <f t="shared" si="847"/>
        <v>2232</v>
      </c>
      <c r="AM575" s="177">
        <f t="shared" si="847"/>
        <v>3919</v>
      </c>
      <c r="AN575" s="123">
        <f t="shared" si="847"/>
        <v>419</v>
      </c>
      <c r="AO575" s="125">
        <f t="shared" si="847"/>
        <v>266</v>
      </c>
      <c r="AP575" s="124">
        <f t="shared" ref="AP575:AY577" si="848">SUMIF($A$9:$A$32,$AE575,L$567:L$590)</f>
        <v>846</v>
      </c>
      <c r="AQ575" s="123">
        <f t="shared" si="848"/>
        <v>929</v>
      </c>
      <c r="AR575" s="176">
        <f t="shared" si="848"/>
        <v>1941</v>
      </c>
      <c r="AS575" s="178">
        <f t="shared" si="848"/>
        <v>1994</v>
      </c>
      <c r="AT575" s="123">
        <f t="shared" si="848"/>
        <v>993</v>
      </c>
      <c r="AU575" s="125">
        <f t="shared" si="848"/>
        <v>1020</v>
      </c>
      <c r="AV575" s="124">
        <f t="shared" si="848"/>
        <v>1342</v>
      </c>
      <c r="AW575" s="177">
        <f t="shared" si="848"/>
        <v>1579</v>
      </c>
      <c r="AX575" s="123">
        <f t="shared" si="848"/>
        <v>494</v>
      </c>
      <c r="AY575" s="125">
        <f t="shared" si="848"/>
        <v>268</v>
      </c>
      <c r="AZ575" s="124">
        <f t="shared" ref="AZ575:BE577" si="849">SUMIF($A$9:$A$32,$AE575,V$567:V$590)</f>
        <v>1551</v>
      </c>
      <c r="BA575" s="177">
        <f t="shared" si="849"/>
        <v>1228</v>
      </c>
      <c r="BB575" s="123">
        <f t="shared" si="849"/>
        <v>1689</v>
      </c>
      <c r="BC575" s="125">
        <f t="shared" si="849"/>
        <v>547</v>
      </c>
      <c r="BD575" s="183">
        <f t="shared" si="849"/>
        <v>3967</v>
      </c>
      <c r="BE575" s="184">
        <f t="shared" si="849"/>
        <v>3670</v>
      </c>
      <c r="BF575" s="167">
        <f>AF575+AH575+AJ575+AL575+AN575+AP575+AR575+AT575+AV575+AX575+AZ575+BB575+BD575</f>
        <v>20181</v>
      </c>
      <c r="BG575" s="168">
        <f>AG575+AI575+AK575+AM575+AO575+AQ575+AS575+AU575+AW575+AY575+BA575+BC575+BE575</f>
        <v>20124</v>
      </c>
      <c r="BI575" s="143" t="s">
        <v>29</v>
      </c>
      <c r="BJ575" s="126">
        <f t="shared" ref="BJ575:CK575" si="850">B575/B591</f>
        <v>7.2022417266853475E-2</v>
      </c>
      <c r="BK575" s="127">
        <f t="shared" si="850"/>
        <v>4.9594371910254786E-2</v>
      </c>
      <c r="BL575" s="128">
        <f t="shared" si="850"/>
        <v>6.9227204263700617E-2</v>
      </c>
      <c r="BM575" s="129">
        <f t="shared" si="850"/>
        <v>4.9810680245462854E-2</v>
      </c>
      <c r="BN575" s="126">
        <f t="shared" si="850"/>
        <v>6.4099439434560077E-2</v>
      </c>
      <c r="BO575" s="127">
        <f t="shared" si="850"/>
        <v>4.1989881956155141E-2</v>
      </c>
      <c r="BP575" s="128">
        <f t="shared" si="850"/>
        <v>6.5233760010952158E-2</v>
      </c>
      <c r="BQ575" s="129">
        <f t="shared" si="850"/>
        <v>5.4147104851330202E-2</v>
      </c>
      <c r="BR575" s="126">
        <f t="shared" si="850"/>
        <v>6.4524043179587834E-2</v>
      </c>
      <c r="BS575" s="127">
        <f t="shared" si="850"/>
        <v>7.5867186050825444E-2</v>
      </c>
      <c r="BT575" s="128">
        <f t="shared" si="850"/>
        <v>4.235753100181134E-2</v>
      </c>
      <c r="BU575" s="126">
        <f t="shared" si="850"/>
        <v>7.5546457108895196E-2</v>
      </c>
      <c r="BV575" s="130">
        <f t="shared" si="850"/>
        <v>5.7111061651457823E-2</v>
      </c>
      <c r="BW575" s="131">
        <f t="shared" si="850"/>
        <v>6.8970365943684747E-2</v>
      </c>
      <c r="BX575" s="126">
        <f t="shared" si="850"/>
        <v>6.5188568061284619E-2</v>
      </c>
      <c r="BY575" s="127">
        <f t="shared" si="850"/>
        <v>5.0514636104825171E-2</v>
      </c>
      <c r="BZ575" s="128">
        <f t="shared" si="850"/>
        <v>6.8509090909090908E-2</v>
      </c>
      <c r="CA575" s="129">
        <f t="shared" si="850"/>
        <v>5.595967993349267E-2</v>
      </c>
      <c r="CB575" s="126">
        <f t="shared" si="850"/>
        <v>5.2504638218923934E-2</v>
      </c>
      <c r="CC575" s="127">
        <f t="shared" si="850"/>
        <v>5.7132325838555105E-2</v>
      </c>
      <c r="CD575" s="128">
        <f t="shared" si="850"/>
        <v>4.7229378188614439E-2</v>
      </c>
      <c r="CE575" s="129">
        <f t="shared" si="850"/>
        <v>6.8842672828808016E-2</v>
      </c>
      <c r="CF575" s="126">
        <f t="shared" si="850"/>
        <v>4.9561092633989424E-2</v>
      </c>
      <c r="CG575" s="127">
        <f t="shared" si="850"/>
        <v>4.7791455467052858E-2</v>
      </c>
      <c r="CH575" s="128">
        <f t="shared" si="850"/>
        <v>5.8840169731258843E-2</v>
      </c>
      <c r="CI575" s="126">
        <f t="shared" si="850"/>
        <v>5.8863455507185324E-2</v>
      </c>
      <c r="CJ575" s="132">
        <f t="shared" si="850"/>
        <v>6.1566426005507914E-2</v>
      </c>
      <c r="CK575" s="133">
        <f t="shared" si="850"/>
        <v>5.8177951470634398E-2</v>
      </c>
    </row>
    <row r="576" spans="1:89" x14ac:dyDescent="0.2">
      <c r="A576" s="134" t="s">
        <v>31</v>
      </c>
      <c r="B576" s="206">
        <v>3459</v>
      </c>
      <c r="C576" s="190">
        <v>2101</v>
      </c>
      <c r="D576" s="191">
        <v>1317</v>
      </c>
      <c r="E576" s="192">
        <v>785</v>
      </c>
      <c r="F576" s="189">
        <v>684</v>
      </c>
      <c r="G576" s="193">
        <v>324</v>
      </c>
      <c r="H576" s="191">
        <v>2241</v>
      </c>
      <c r="I576" s="192">
        <v>2532</v>
      </c>
      <c r="J576" s="189">
        <v>387</v>
      </c>
      <c r="K576" s="190">
        <v>412</v>
      </c>
      <c r="L576" s="191">
        <v>505</v>
      </c>
      <c r="M576" s="189">
        <v>1287</v>
      </c>
      <c r="N576" s="194">
        <v>1525</v>
      </c>
      <c r="O576" s="207">
        <v>1967</v>
      </c>
      <c r="P576" s="189">
        <v>1043</v>
      </c>
      <c r="Q576" s="190">
        <v>799</v>
      </c>
      <c r="R576" s="191">
        <v>1590</v>
      </c>
      <c r="S576" s="192">
        <v>1093</v>
      </c>
      <c r="T576" s="198">
        <v>371</v>
      </c>
      <c r="U576" s="189">
        <v>342</v>
      </c>
      <c r="V576" s="191">
        <v>1108</v>
      </c>
      <c r="W576" s="208">
        <v>1901</v>
      </c>
      <c r="X576" s="189">
        <v>1208</v>
      </c>
      <c r="Y576" s="193">
        <v>633</v>
      </c>
      <c r="Z576" s="191">
        <v>2973</v>
      </c>
      <c r="AA576" s="189">
        <v>2735</v>
      </c>
      <c r="AB576" s="169">
        <f t="shared" si="835"/>
        <v>18411</v>
      </c>
      <c r="AC576" s="170">
        <f t="shared" si="838"/>
        <v>16911</v>
      </c>
      <c r="AE576" s="250" t="str">
        <f>$AE$18</f>
        <v>18:00 - 18:59</v>
      </c>
      <c r="AF576" s="123">
        <f t="shared" si="847"/>
        <v>2457</v>
      </c>
      <c r="AG576" s="190">
        <f t="shared" si="847"/>
        <v>2980</v>
      </c>
      <c r="AH576" s="191">
        <f t="shared" si="847"/>
        <v>1033</v>
      </c>
      <c r="AI576" s="192">
        <f t="shared" si="847"/>
        <v>1390</v>
      </c>
      <c r="AJ576" s="189">
        <f t="shared" si="847"/>
        <v>618</v>
      </c>
      <c r="AK576" s="193">
        <f t="shared" si="847"/>
        <v>428</v>
      </c>
      <c r="AL576" s="191">
        <f t="shared" si="847"/>
        <v>2185</v>
      </c>
      <c r="AM576" s="192">
        <f t="shared" si="847"/>
        <v>3693</v>
      </c>
      <c r="AN576" s="189">
        <f t="shared" si="847"/>
        <v>390</v>
      </c>
      <c r="AO576" s="193">
        <f t="shared" si="847"/>
        <v>242</v>
      </c>
      <c r="AP576" s="191">
        <f t="shared" si="848"/>
        <v>732</v>
      </c>
      <c r="AQ576" s="189">
        <f t="shared" si="848"/>
        <v>910</v>
      </c>
      <c r="AR576" s="194">
        <f t="shared" si="848"/>
        <v>1697</v>
      </c>
      <c r="AS576" s="195">
        <f t="shared" si="848"/>
        <v>1881</v>
      </c>
      <c r="AT576" s="189">
        <f t="shared" si="848"/>
        <v>900</v>
      </c>
      <c r="AU576" s="193">
        <f t="shared" si="848"/>
        <v>961</v>
      </c>
      <c r="AV576" s="191">
        <f t="shared" si="848"/>
        <v>1245</v>
      </c>
      <c r="AW576" s="192">
        <f t="shared" si="848"/>
        <v>1724</v>
      </c>
      <c r="AX576" s="189">
        <f t="shared" si="848"/>
        <v>429</v>
      </c>
      <c r="AY576" s="193">
        <f t="shared" si="848"/>
        <v>315</v>
      </c>
      <c r="AZ576" s="191">
        <f t="shared" si="849"/>
        <v>1680</v>
      </c>
      <c r="BA576" s="192">
        <f t="shared" si="849"/>
        <v>1244</v>
      </c>
      <c r="BB576" s="189">
        <f t="shared" si="849"/>
        <v>1506</v>
      </c>
      <c r="BC576" s="193">
        <f t="shared" si="849"/>
        <v>667</v>
      </c>
      <c r="BD576" s="191">
        <f t="shared" si="849"/>
        <v>3321</v>
      </c>
      <c r="BE576" s="189">
        <f t="shared" si="849"/>
        <v>3364</v>
      </c>
      <c r="BF576" s="169">
        <f>SUM(AF576,AH576,AJ576,AL576,AN576,AP576,AR576,AT576,AV576,AX576,AZ576,BB576,BD576)</f>
        <v>18193</v>
      </c>
      <c r="BG576" s="170">
        <f>SUM(AG576,AI576,AK576,AM576,AO576,AQ576,AS576,AU576,AW576,AY576,BA576,BC576,BE576)</f>
        <v>19799</v>
      </c>
      <c r="BI576" s="134" t="s">
        <v>31</v>
      </c>
      <c r="BJ576" s="126">
        <f t="shared" ref="BJ576:CK576" si="851">B576/B591</f>
        <v>8.0104675667538969E-2</v>
      </c>
      <c r="BK576" s="127">
        <f t="shared" si="851"/>
        <v>6.6580048168335654E-2</v>
      </c>
      <c r="BL576" s="128">
        <f t="shared" si="851"/>
        <v>7.6294751477233233E-2</v>
      </c>
      <c r="BM576" s="129">
        <f t="shared" si="851"/>
        <v>5.1246899072986032E-2</v>
      </c>
      <c r="BN576" s="126">
        <f t="shared" si="851"/>
        <v>8.3353643675359496E-2</v>
      </c>
      <c r="BO576" s="127">
        <f t="shared" si="851"/>
        <v>5.4637436762225967E-2</v>
      </c>
      <c r="BP576" s="128">
        <f t="shared" si="851"/>
        <v>7.6699294955164629E-2</v>
      </c>
      <c r="BQ576" s="129">
        <f t="shared" si="851"/>
        <v>6.0960635608522933E-2</v>
      </c>
      <c r="BR576" s="126">
        <f t="shared" si="851"/>
        <v>9.4946025515210988E-2</v>
      </c>
      <c r="BS576" s="127">
        <f t="shared" si="851"/>
        <v>7.6423669078093115E-2</v>
      </c>
      <c r="BT576" s="128">
        <f t="shared" si="851"/>
        <v>7.0363661697087923E-2</v>
      </c>
      <c r="BU576" s="126">
        <f t="shared" si="851"/>
        <v>8.4989764247507094E-2</v>
      </c>
      <c r="BV576" s="130">
        <f t="shared" si="851"/>
        <v>6.7883374137547289E-2</v>
      </c>
      <c r="BW576" s="131">
        <f t="shared" si="851"/>
        <v>6.9146131402256825E-2</v>
      </c>
      <c r="BX576" s="126">
        <f t="shared" si="851"/>
        <v>7.6826753093694758E-2</v>
      </c>
      <c r="BY576" s="127">
        <f t="shared" si="851"/>
        <v>5.8325425213519237E-2</v>
      </c>
      <c r="BZ576" s="128">
        <f t="shared" si="851"/>
        <v>7.7090909090909085E-2</v>
      </c>
      <c r="CA576" s="129">
        <f t="shared" si="851"/>
        <v>5.6791021510963317E-2</v>
      </c>
      <c r="CB576" s="126">
        <f t="shared" si="851"/>
        <v>6.8831168831168826E-2</v>
      </c>
      <c r="CC576" s="127">
        <f t="shared" si="851"/>
        <v>6.3029856247696275E-2</v>
      </c>
      <c r="CD576" s="128">
        <f t="shared" si="851"/>
        <v>5.5968075971106736E-2</v>
      </c>
      <c r="CE576" s="129">
        <f t="shared" si="851"/>
        <v>9.151742730598883E-2</v>
      </c>
      <c r="CF576" s="126">
        <f t="shared" si="851"/>
        <v>6.5863366228668008E-2</v>
      </c>
      <c r="CG576" s="127">
        <f t="shared" si="851"/>
        <v>6.5480500672390612E-2</v>
      </c>
      <c r="CH576" s="128">
        <f t="shared" si="851"/>
        <v>6.4693722119464697E-2</v>
      </c>
      <c r="CI576" s="126">
        <f t="shared" si="851"/>
        <v>6.4012545054533534E-2</v>
      </c>
      <c r="CJ576" s="132">
        <f t="shared" si="851"/>
        <v>7.2123916339234304E-2</v>
      </c>
      <c r="CK576" s="133">
        <f t="shared" si="851"/>
        <v>6.6355118184386483E-2</v>
      </c>
    </row>
    <row r="577" spans="1:89" ht="13.5" thickBot="1" x14ac:dyDescent="0.25">
      <c r="A577" s="143" t="s">
        <v>33</v>
      </c>
      <c r="B577" s="203">
        <v>2682</v>
      </c>
      <c r="C577" s="197">
        <v>2171</v>
      </c>
      <c r="D577" s="198">
        <v>1160</v>
      </c>
      <c r="E577" s="199">
        <v>948</v>
      </c>
      <c r="F577" s="196">
        <v>602</v>
      </c>
      <c r="G577" s="200">
        <v>351</v>
      </c>
      <c r="H577" s="198">
        <v>2094</v>
      </c>
      <c r="I577" s="199">
        <v>2226</v>
      </c>
      <c r="J577" s="196">
        <v>252</v>
      </c>
      <c r="K577" s="197">
        <v>325</v>
      </c>
      <c r="L577" s="198">
        <v>486</v>
      </c>
      <c r="M577" s="196">
        <v>1426</v>
      </c>
      <c r="N577" s="201">
        <v>1464</v>
      </c>
      <c r="O577" s="204">
        <v>1987</v>
      </c>
      <c r="P577" s="196">
        <v>946</v>
      </c>
      <c r="Q577" s="197">
        <v>865</v>
      </c>
      <c r="R577" s="198">
        <v>1411</v>
      </c>
      <c r="S577" s="199">
        <v>1282</v>
      </c>
      <c r="T577" s="196">
        <v>421</v>
      </c>
      <c r="U577" s="200">
        <v>332</v>
      </c>
      <c r="V577" s="198">
        <v>1300</v>
      </c>
      <c r="W577" s="205">
        <v>1726</v>
      </c>
      <c r="X577" s="196">
        <v>1105</v>
      </c>
      <c r="Y577" s="200">
        <v>655</v>
      </c>
      <c r="Z577" s="198">
        <v>3060</v>
      </c>
      <c r="AA577" s="196">
        <v>2972</v>
      </c>
      <c r="AB577" s="169">
        <f t="shared" si="835"/>
        <v>16983</v>
      </c>
      <c r="AC577" s="170">
        <f t="shared" si="838"/>
        <v>17266</v>
      </c>
      <c r="AE577" s="249" t="str">
        <f>$AE$19</f>
        <v>19:00 - 19:59</v>
      </c>
      <c r="AF577" s="123">
        <f t="shared" si="847"/>
        <v>2186</v>
      </c>
      <c r="AG577" s="197">
        <f t="shared" si="847"/>
        <v>2985</v>
      </c>
      <c r="AH577" s="198">
        <f t="shared" si="847"/>
        <v>778</v>
      </c>
      <c r="AI577" s="199">
        <f t="shared" si="847"/>
        <v>1348</v>
      </c>
      <c r="AJ577" s="196">
        <f t="shared" si="847"/>
        <v>428</v>
      </c>
      <c r="AK577" s="200">
        <f t="shared" si="847"/>
        <v>469</v>
      </c>
      <c r="AL577" s="198">
        <f t="shared" si="847"/>
        <v>1829</v>
      </c>
      <c r="AM577" s="199">
        <f t="shared" si="847"/>
        <v>2992</v>
      </c>
      <c r="AN577" s="196">
        <f t="shared" si="847"/>
        <v>250</v>
      </c>
      <c r="AO577" s="200">
        <f t="shared" si="847"/>
        <v>212</v>
      </c>
      <c r="AP577" s="198">
        <f t="shared" si="848"/>
        <v>534</v>
      </c>
      <c r="AQ577" s="196">
        <f t="shared" si="848"/>
        <v>578</v>
      </c>
      <c r="AR577" s="201">
        <f t="shared" si="848"/>
        <v>1432</v>
      </c>
      <c r="AS577" s="202">
        <f t="shared" si="848"/>
        <v>1690</v>
      </c>
      <c r="AT577" s="196">
        <f t="shared" si="848"/>
        <v>608</v>
      </c>
      <c r="AU577" s="200">
        <f t="shared" si="848"/>
        <v>984</v>
      </c>
      <c r="AV577" s="198">
        <f t="shared" si="848"/>
        <v>970</v>
      </c>
      <c r="AW577" s="199">
        <f t="shared" si="848"/>
        <v>1461</v>
      </c>
      <c r="AX577" s="196">
        <f t="shared" si="848"/>
        <v>240</v>
      </c>
      <c r="AY577" s="200">
        <f t="shared" si="848"/>
        <v>209</v>
      </c>
      <c r="AZ577" s="198">
        <f t="shared" si="849"/>
        <v>1575</v>
      </c>
      <c r="BA577" s="199">
        <f t="shared" si="849"/>
        <v>912</v>
      </c>
      <c r="BB577" s="196">
        <f t="shared" si="849"/>
        <v>1109</v>
      </c>
      <c r="BC577" s="200">
        <f t="shared" si="849"/>
        <v>410</v>
      </c>
      <c r="BD577" s="198">
        <f t="shared" si="849"/>
        <v>2553</v>
      </c>
      <c r="BE577" s="196">
        <f t="shared" si="849"/>
        <v>3066</v>
      </c>
      <c r="BF577" s="169">
        <f>SUM(AF577,AH577,AJ577,AL577,AN577,AP577,AR577,AT577,AV577,AX577,AZ577,BB577,BD577)</f>
        <v>14492</v>
      </c>
      <c r="BG577" s="170">
        <f>SUM(AG577,AI577,AK577,AM577,AO577,AQ577,AS577,AU577,AW577,AY577,BA577,BC577,BE577)</f>
        <v>17316</v>
      </c>
      <c r="BI577" s="143" t="s">
        <v>33</v>
      </c>
      <c r="BJ577" s="126">
        <f t="shared" ref="BJ577:CK577" si="852">B577/B591</f>
        <v>6.2110650517588753E-2</v>
      </c>
      <c r="BK577" s="127">
        <f t="shared" si="852"/>
        <v>6.8798326784129796E-2</v>
      </c>
      <c r="BL577" s="128">
        <f t="shared" si="852"/>
        <v>6.719962924342486E-2</v>
      </c>
      <c r="BM577" s="129">
        <f t="shared" si="852"/>
        <v>6.1887974931453191E-2</v>
      </c>
      <c r="BN577" s="126">
        <f t="shared" si="852"/>
        <v>7.3360955398488914E-2</v>
      </c>
      <c r="BO577" s="127">
        <f t="shared" si="852"/>
        <v>5.9190556492411464E-2</v>
      </c>
      <c r="BP577" s="128">
        <f t="shared" si="852"/>
        <v>7.1668149770689304E-2</v>
      </c>
      <c r="BQ577" s="129">
        <f t="shared" si="852"/>
        <v>5.3593355001805704E-2</v>
      </c>
      <c r="BR577" s="126">
        <f t="shared" si="852"/>
        <v>6.1825318940137389E-2</v>
      </c>
      <c r="BS577" s="127">
        <f t="shared" si="852"/>
        <v>6.028566128733074E-2</v>
      </c>
      <c r="BT577" s="128">
        <f t="shared" si="852"/>
        <v>6.7716316009474711E-2</v>
      </c>
      <c r="BU577" s="126">
        <f t="shared" si="852"/>
        <v>9.41689229346893E-2</v>
      </c>
      <c r="BV577" s="130">
        <f t="shared" si="852"/>
        <v>6.5168039172045403E-2</v>
      </c>
      <c r="BW577" s="131">
        <f t="shared" si="852"/>
        <v>6.9849193236545148E-2</v>
      </c>
      <c r="BX577" s="126">
        <f t="shared" si="852"/>
        <v>6.9681791396582204E-2</v>
      </c>
      <c r="BY577" s="127">
        <f t="shared" si="852"/>
        <v>6.3143295131031466E-2</v>
      </c>
      <c r="BZ577" s="128">
        <f t="shared" si="852"/>
        <v>6.8412121212121216E-2</v>
      </c>
      <c r="CA577" s="129">
        <f t="shared" si="852"/>
        <v>6.661124389483529E-2</v>
      </c>
      <c r="CB577" s="126">
        <f t="shared" si="852"/>
        <v>7.8107606679035255E-2</v>
      </c>
      <c r="CC577" s="127">
        <f t="shared" si="852"/>
        <v>6.1186877994839663E-2</v>
      </c>
      <c r="CD577" s="128">
        <f t="shared" si="852"/>
        <v>6.5666515128554828E-2</v>
      </c>
      <c r="CE577" s="129">
        <f t="shared" si="852"/>
        <v>8.3092624687078759E-2</v>
      </c>
      <c r="CF577" s="126">
        <f t="shared" si="852"/>
        <v>6.024753284989913E-2</v>
      </c>
      <c r="CG577" s="127">
        <f t="shared" si="852"/>
        <v>6.7756284266059785E-2</v>
      </c>
      <c r="CH577" s="128">
        <f t="shared" si="852"/>
        <v>6.6586878468066588E-2</v>
      </c>
      <c r="CI577" s="126">
        <f t="shared" si="852"/>
        <v>6.955951879417685E-2</v>
      </c>
      <c r="CJ577" s="132">
        <f t="shared" si="852"/>
        <v>6.6529817565000066E-2</v>
      </c>
      <c r="CK577" s="133">
        <f t="shared" si="852"/>
        <v>6.7748061650500679E-2</v>
      </c>
    </row>
    <row r="578" spans="1:89" ht="14.25" thickTop="1" thickBot="1" x14ac:dyDescent="0.25">
      <c r="A578" s="134" t="s">
        <v>35</v>
      </c>
      <c r="B578" s="206">
        <v>2245</v>
      </c>
      <c r="C578" s="190">
        <v>2205</v>
      </c>
      <c r="D578" s="191">
        <v>1054</v>
      </c>
      <c r="E578" s="192">
        <v>1027</v>
      </c>
      <c r="F578" s="189">
        <v>496</v>
      </c>
      <c r="G578" s="193">
        <v>445</v>
      </c>
      <c r="H578" s="191">
        <v>2204</v>
      </c>
      <c r="I578" s="192">
        <v>2863</v>
      </c>
      <c r="J578" s="189">
        <v>283</v>
      </c>
      <c r="K578" s="190">
        <v>383</v>
      </c>
      <c r="L578" s="191">
        <v>533</v>
      </c>
      <c r="M578" s="189">
        <v>1020</v>
      </c>
      <c r="N578" s="194">
        <v>1526</v>
      </c>
      <c r="O578" s="207">
        <v>1900</v>
      </c>
      <c r="P578" s="189">
        <v>994</v>
      </c>
      <c r="Q578" s="190">
        <v>903</v>
      </c>
      <c r="R578" s="191">
        <v>1493</v>
      </c>
      <c r="S578" s="192">
        <v>1217</v>
      </c>
      <c r="T578" s="189">
        <v>407</v>
      </c>
      <c r="U578" s="193">
        <v>264</v>
      </c>
      <c r="V578" s="191">
        <v>1431</v>
      </c>
      <c r="W578" s="208">
        <v>1401</v>
      </c>
      <c r="X578" s="189">
        <v>1191</v>
      </c>
      <c r="Y578" s="193">
        <v>517</v>
      </c>
      <c r="Z578" s="191">
        <v>2952</v>
      </c>
      <c r="AA578" s="189">
        <v>2666</v>
      </c>
      <c r="AB578" s="169">
        <f t="shared" si="835"/>
        <v>16809</v>
      </c>
      <c r="AC578" s="170">
        <f t="shared" si="838"/>
        <v>16811</v>
      </c>
      <c r="AE578" s="299" t="s">
        <v>26</v>
      </c>
      <c r="AF578" s="18">
        <f t="shared" ref="AF578:BG578" si="853">SUM(AF575:AF577)</f>
        <v>7283</v>
      </c>
      <c r="AG578" s="19">
        <f t="shared" si="853"/>
        <v>8793</v>
      </c>
      <c r="AH578" s="18">
        <f t="shared" si="853"/>
        <v>3118</v>
      </c>
      <c r="AI578" s="19">
        <f t="shared" si="853"/>
        <v>4030</v>
      </c>
      <c r="AJ578" s="18">
        <f t="shared" si="853"/>
        <v>1806</v>
      </c>
      <c r="AK578" s="19">
        <f t="shared" si="853"/>
        <v>1481</v>
      </c>
      <c r="AL578" s="18">
        <f t="shared" si="853"/>
        <v>6246</v>
      </c>
      <c r="AM578" s="19">
        <f t="shared" si="853"/>
        <v>10604</v>
      </c>
      <c r="AN578" s="18">
        <f t="shared" si="853"/>
        <v>1059</v>
      </c>
      <c r="AO578" s="19">
        <f t="shared" si="853"/>
        <v>720</v>
      </c>
      <c r="AP578" s="18">
        <f t="shared" si="853"/>
        <v>2112</v>
      </c>
      <c r="AQ578" s="19">
        <f t="shared" si="853"/>
        <v>2417</v>
      </c>
      <c r="AR578" s="18">
        <f t="shared" si="853"/>
        <v>5070</v>
      </c>
      <c r="AS578" s="19">
        <f t="shared" si="853"/>
        <v>5565</v>
      </c>
      <c r="AT578" s="18">
        <f t="shared" si="853"/>
        <v>2501</v>
      </c>
      <c r="AU578" s="19">
        <f t="shared" si="853"/>
        <v>2965</v>
      </c>
      <c r="AV578" s="18">
        <f t="shared" si="853"/>
        <v>3557</v>
      </c>
      <c r="AW578" s="19">
        <f t="shared" si="853"/>
        <v>4764</v>
      </c>
      <c r="AX578" s="18">
        <f t="shared" si="853"/>
        <v>1163</v>
      </c>
      <c r="AY578" s="19">
        <f t="shared" si="853"/>
        <v>792</v>
      </c>
      <c r="AZ578" s="18">
        <f t="shared" si="853"/>
        <v>4806</v>
      </c>
      <c r="BA578" s="19">
        <f t="shared" si="853"/>
        <v>3384</v>
      </c>
      <c r="BB578" s="18">
        <f t="shared" si="853"/>
        <v>4304</v>
      </c>
      <c r="BC578" s="19">
        <f t="shared" si="853"/>
        <v>1624</v>
      </c>
      <c r="BD578" s="18">
        <f t="shared" si="853"/>
        <v>9841</v>
      </c>
      <c r="BE578" s="19">
        <f t="shared" si="853"/>
        <v>10100</v>
      </c>
      <c r="BF578" s="171">
        <f t="shared" si="853"/>
        <v>52866</v>
      </c>
      <c r="BG578" s="172">
        <f t="shared" si="853"/>
        <v>57239</v>
      </c>
      <c r="BI578" s="134" t="s">
        <v>35</v>
      </c>
      <c r="BJ578" s="126">
        <f t="shared" ref="BJ578:CK578" si="854">B578/B591</f>
        <v>5.1990458766587158E-2</v>
      </c>
      <c r="BK578" s="127">
        <f t="shared" si="854"/>
        <v>6.9875776397515521E-2</v>
      </c>
      <c r="BL578" s="128">
        <f t="shared" si="854"/>
        <v>6.1058973467732591E-2</v>
      </c>
      <c r="BM578" s="129">
        <f t="shared" si="854"/>
        <v>6.7045306175740962E-2</v>
      </c>
      <c r="BN578" s="126">
        <f t="shared" si="854"/>
        <v>6.0443577869851328E-2</v>
      </c>
      <c r="BO578" s="127">
        <f t="shared" si="854"/>
        <v>7.5042158516020238E-2</v>
      </c>
      <c r="BP578" s="128">
        <f t="shared" si="854"/>
        <v>7.5432952289684441E-2</v>
      </c>
      <c r="BQ578" s="129">
        <f t="shared" si="854"/>
        <v>6.8929818225592868E-2</v>
      </c>
      <c r="BR578" s="126">
        <f t="shared" si="854"/>
        <v>6.9430814524043177E-2</v>
      </c>
      <c r="BS578" s="127">
        <f t="shared" si="854"/>
        <v>7.1044333147838992E-2</v>
      </c>
      <c r="BT578" s="128">
        <f t="shared" si="854"/>
        <v>7.4265013236728433E-2</v>
      </c>
      <c r="BU578" s="126">
        <f t="shared" si="854"/>
        <v>6.7357855114574386E-2</v>
      </c>
      <c r="BV578" s="130">
        <f t="shared" si="854"/>
        <v>6.792788782550635E-2</v>
      </c>
      <c r="BW578" s="131">
        <f t="shared" si="854"/>
        <v>6.6790874257390942E-2</v>
      </c>
      <c r="BX578" s="126">
        <f t="shared" si="854"/>
        <v>7.3217442545668823E-2</v>
      </c>
      <c r="BY578" s="127">
        <f t="shared" si="854"/>
        <v>6.5917220235053656E-2</v>
      </c>
      <c r="BZ578" s="128">
        <f t="shared" si="854"/>
        <v>7.2387878787878793E-2</v>
      </c>
      <c r="CA578" s="129">
        <f t="shared" si="854"/>
        <v>6.3233918736360806E-2</v>
      </c>
      <c r="CB578" s="126">
        <f t="shared" si="854"/>
        <v>7.5510204081632656E-2</v>
      </c>
      <c r="CC578" s="127">
        <f t="shared" si="854"/>
        <v>4.8654625875414671E-2</v>
      </c>
      <c r="CD578" s="128">
        <f t="shared" si="854"/>
        <v>7.2283679345355359E-2</v>
      </c>
      <c r="CE578" s="129">
        <f t="shared" si="854"/>
        <v>6.744656268053148E-2</v>
      </c>
      <c r="CF578" s="126">
        <f t="shared" si="854"/>
        <v>6.4936481107900332E-2</v>
      </c>
      <c r="CG578" s="127">
        <f t="shared" si="854"/>
        <v>5.3480914451225818E-2</v>
      </c>
      <c r="CH578" s="128">
        <f t="shared" si="854"/>
        <v>6.4236753345664241E-2</v>
      </c>
      <c r="CI578" s="126">
        <f t="shared" si="854"/>
        <v>6.2397603332865231E-2</v>
      </c>
      <c r="CJ578" s="132">
        <f t="shared" si="854"/>
        <v>6.5848183680744632E-2</v>
      </c>
      <c r="CK578" s="133">
        <f t="shared" si="854"/>
        <v>6.5962739743227541E-2</v>
      </c>
    </row>
    <row r="579" spans="1:89" ht="13.5" thickTop="1" x14ac:dyDescent="0.2">
      <c r="A579" s="143" t="s">
        <v>36</v>
      </c>
      <c r="B579" s="203">
        <v>2265</v>
      </c>
      <c r="C579" s="197">
        <v>2503</v>
      </c>
      <c r="D579" s="198">
        <v>1041</v>
      </c>
      <c r="E579" s="199">
        <v>903</v>
      </c>
      <c r="F579" s="196">
        <v>506</v>
      </c>
      <c r="G579" s="200">
        <v>379</v>
      </c>
      <c r="H579" s="198">
        <v>2198</v>
      </c>
      <c r="I579" s="199">
        <v>3153</v>
      </c>
      <c r="J579" s="196">
        <v>299</v>
      </c>
      <c r="K579" s="197">
        <v>271</v>
      </c>
      <c r="L579" s="198">
        <v>603</v>
      </c>
      <c r="M579" s="196">
        <v>919</v>
      </c>
      <c r="N579" s="201">
        <v>1785</v>
      </c>
      <c r="O579" s="204">
        <v>1972</v>
      </c>
      <c r="P579" s="196">
        <v>1096</v>
      </c>
      <c r="Q579" s="197">
        <v>896</v>
      </c>
      <c r="R579" s="198">
        <v>1473</v>
      </c>
      <c r="S579" s="199">
        <v>1395</v>
      </c>
      <c r="T579" s="196">
        <v>522</v>
      </c>
      <c r="U579" s="200">
        <v>263</v>
      </c>
      <c r="V579" s="198">
        <v>1592</v>
      </c>
      <c r="W579" s="205">
        <v>1292</v>
      </c>
      <c r="X579" s="196">
        <v>1342</v>
      </c>
      <c r="Y579" s="200">
        <v>548</v>
      </c>
      <c r="Z579" s="198">
        <v>3396</v>
      </c>
      <c r="AA579" s="196">
        <v>3297</v>
      </c>
      <c r="AB579" s="169">
        <f t="shared" si="835"/>
        <v>18118</v>
      </c>
      <c r="AC579" s="170">
        <f t="shared" si="838"/>
        <v>17791</v>
      </c>
      <c r="BI579" s="143" t="s">
        <v>36</v>
      </c>
      <c r="BJ579" s="126">
        <f t="shared" ref="BJ579:CK579" si="855">B579/B591</f>
        <v>5.2453625437113544E-2</v>
      </c>
      <c r="BK579" s="127">
        <f t="shared" si="855"/>
        <v>7.9319305361896311E-2</v>
      </c>
      <c r="BL579" s="128">
        <f t="shared" si="855"/>
        <v>6.0305874174487316E-2</v>
      </c>
      <c r="BM579" s="129">
        <f t="shared" si="855"/>
        <v>5.8950254602428517E-2</v>
      </c>
      <c r="BN579" s="126">
        <f t="shared" si="855"/>
        <v>6.1662198391420911E-2</v>
      </c>
      <c r="BO579" s="127">
        <f t="shared" si="855"/>
        <v>6.3912310286677904E-2</v>
      </c>
      <c r="BP579" s="128">
        <f t="shared" si="855"/>
        <v>7.5227599425011976E-2</v>
      </c>
      <c r="BQ579" s="129">
        <f t="shared" si="855"/>
        <v>7.5911881545684359E-2</v>
      </c>
      <c r="BR579" s="126">
        <f t="shared" si="855"/>
        <v>7.3356231599607455E-2</v>
      </c>
      <c r="BS579" s="127">
        <f t="shared" si="855"/>
        <v>5.0268966796512708E-2</v>
      </c>
      <c r="BT579" s="128">
        <f t="shared" si="855"/>
        <v>8.401839208582973E-2</v>
      </c>
      <c r="BU579" s="126">
        <f t="shared" si="855"/>
        <v>6.0688106715974376E-2</v>
      </c>
      <c r="BV579" s="130">
        <f t="shared" si="855"/>
        <v>7.9456933006899627E-2</v>
      </c>
      <c r="BW579" s="131">
        <f t="shared" si="855"/>
        <v>6.9321896860828916E-2</v>
      </c>
      <c r="BX579" s="126">
        <f t="shared" si="855"/>
        <v>8.07307012374779E-2</v>
      </c>
      <c r="BY579" s="127">
        <f t="shared" si="855"/>
        <v>6.5406234031681151E-2</v>
      </c>
      <c r="BZ579" s="128">
        <f t="shared" si="855"/>
        <v>7.1418181818181825E-2</v>
      </c>
      <c r="CA579" s="129">
        <f t="shared" si="855"/>
        <v>7.2482593785721708E-2</v>
      </c>
      <c r="CB579" s="126">
        <f t="shared" si="855"/>
        <v>9.6846011131725418E-2</v>
      </c>
      <c r="CC579" s="127">
        <f t="shared" si="855"/>
        <v>4.8470328050129005E-2</v>
      </c>
      <c r="CD579" s="128">
        <f t="shared" si="855"/>
        <v>8.0416224680507145E-2</v>
      </c>
      <c r="CE579" s="129">
        <f t="shared" si="855"/>
        <v>6.2199114192181784E-2</v>
      </c>
      <c r="CF579" s="126">
        <f t="shared" si="855"/>
        <v>7.316940188648384E-2</v>
      </c>
      <c r="CG579" s="127">
        <f t="shared" si="855"/>
        <v>5.6687700424123307E-2</v>
      </c>
      <c r="CH579" s="128">
        <f t="shared" si="855"/>
        <v>7.3898378848873902E-2</v>
      </c>
      <c r="CI579" s="126">
        <f t="shared" si="855"/>
        <v>7.7166128352759447E-2</v>
      </c>
      <c r="CJ579" s="132">
        <f t="shared" si="855"/>
        <v>7.0976107557126009E-2</v>
      </c>
      <c r="CK579" s="133">
        <f t="shared" si="855"/>
        <v>6.9808048466585046E-2</v>
      </c>
    </row>
    <row r="580" spans="1:89" x14ac:dyDescent="0.2">
      <c r="A580" s="134" t="s">
        <v>37</v>
      </c>
      <c r="B580" s="206">
        <v>2474</v>
      </c>
      <c r="C580" s="190">
        <v>2848</v>
      </c>
      <c r="D580" s="191">
        <v>1204</v>
      </c>
      <c r="E580" s="192">
        <v>1388</v>
      </c>
      <c r="F580" s="189">
        <v>664</v>
      </c>
      <c r="G580" s="193">
        <v>431</v>
      </c>
      <c r="H580" s="191">
        <v>2363</v>
      </c>
      <c r="I580" s="192">
        <v>3262</v>
      </c>
      <c r="J580" s="189">
        <v>368</v>
      </c>
      <c r="K580" s="190">
        <v>317</v>
      </c>
      <c r="L580" s="191">
        <v>742</v>
      </c>
      <c r="M580" s="189">
        <v>907</v>
      </c>
      <c r="N580" s="194">
        <v>1896</v>
      </c>
      <c r="O580" s="207">
        <v>1860</v>
      </c>
      <c r="P580" s="189">
        <v>1028</v>
      </c>
      <c r="Q580" s="190">
        <v>943</v>
      </c>
      <c r="R580" s="191">
        <v>1622</v>
      </c>
      <c r="S580" s="192">
        <v>1455</v>
      </c>
      <c r="T580" s="189">
        <v>636</v>
      </c>
      <c r="U580" s="193">
        <v>255</v>
      </c>
      <c r="V580" s="191">
        <v>2018</v>
      </c>
      <c r="W580" s="208">
        <v>1237</v>
      </c>
      <c r="X580" s="189">
        <v>1733</v>
      </c>
      <c r="Y580" s="193">
        <v>511</v>
      </c>
      <c r="Z580" s="191">
        <v>3910</v>
      </c>
      <c r="AA580" s="189">
        <v>3321</v>
      </c>
      <c r="AB580" s="169">
        <f t="shared" si="835"/>
        <v>20658</v>
      </c>
      <c r="AC580" s="170">
        <f t="shared" si="838"/>
        <v>18735</v>
      </c>
      <c r="BI580" s="134" t="s">
        <v>37</v>
      </c>
      <c r="BJ580" s="126">
        <f t="shared" ref="BJ580:CK580" si="856">B580/B591</f>
        <v>5.7293717144114312E-2</v>
      </c>
      <c r="BK580" s="127">
        <f t="shared" si="856"/>
        <v>9.02522499683103E-2</v>
      </c>
      <c r="BL580" s="128">
        <f t="shared" si="856"/>
        <v>6.974858069748581E-2</v>
      </c>
      <c r="BM580" s="129">
        <f t="shared" si="856"/>
        <v>9.0612351481916695E-2</v>
      </c>
      <c r="BN580" s="126">
        <f t="shared" si="856"/>
        <v>8.091640263222033E-2</v>
      </c>
      <c r="BO580" s="127">
        <f t="shared" si="856"/>
        <v>7.2681281618887011E-2</v>
      </c>
      <c r="BP580" s="128">
        <f t="shared" si="856"/>
        <v>8.0874803203504694E-2</v>
      </c>
      <c r="BQ580" s="129">
        <f t="shared" si="856"/>
        <v>7.8536174310822202E-2</v>
      </c>
      <c r="BR580" s="126">
        <f t="shared" si="856"/>
        <v>9.0284592737978411E-2</v>
      </c>
      <c r="BS580" s="127">
        <f t="shared" si="856"/>
        <v>5.8801706547950285E-2</v>
      </c>
      <c r="BT580" s="128">
        <f t="shared" si="856"/>
        <v>0.10338581580047373</v>
      </c>
      <c r="BU580" s="126">
        <f t="shared" si="856"/>
        <v>5.9895661361685268E-2</v>
      </c>
      <c r="BV580" s="130">
        <f t="shared" si="856"/>
        <v>8.4397952370353885E-2</v>
      </c>
      <c r="BW580" s="131">
        <f t="shared" si="856"/>
        <v>6.538475058881428E-2</v>
      </c>
      <c r="BX580" s="126">
        <f t="shared" si="856"/>
        <v>7.5721862109605187E-2</v>
      </c>
      <c r="BY580" s="127">
        <f t="shared" si="856"/>
        <v>6.8837141397182278E-2</v>
      </c>
      <c r="BZ580" s="128">
        <f t="shared" si="856"/>
        <v>7.8642424242424236E-2</v>
      </c>
      <c r="CA580" s="129">
        <f t="shared" si="856"/>
        <v>7.5600124701236615E-2</v>
      </c>
      <c r="CB580" s="126">
        <f t="shared" si="856"/>
        <v>0.11799628942486086</v>
      </c>
      <c r="CC580" s="127">
        <f t="shared" si="856"/>
        <v>4.6995945447843718E-2</v>
      </c>
      <c r="CD580" s="128">
        <f t="shared" si="856"/>
        <v>0.10193463656109511</v>
      </c>
      <c r="CE580" s="129">
        <f t="shared" si="856"/>
        <v>5.9551319083381474E-2</v>
      </c>
      <c r="CF580" s="126">
        <f t="shared" si="856"/>
        <v>9.4487759664140455E-2</v>
      </c>
      <c r="CG580" s="127">
        <f t="shared" si="856"/>
        <v>5.286024619840695E-2</v>
      </c>
      <c r="CH580" s="128">
        <f t="shared" si="856"/>
        <v>8.508323359808509E-2</v>
      </c>
      <c r="CI580" s="126">
        <f t="shared" si="856"/>
        <v>7.7727847212470155E-2</v>
      </c>
      <c r="CJ580" s="132">
        <f t="shared" si="856"/>
        <v>8.0926395292808762E-2</v>
      </c>
      <c r="CK580" s="133">
        <f t="shared" si="856"/>
        <v>7.3512100951125342E-2</v>
      </c>
    </row>
    <row r="581" spans="1:89" x14ac:dyDescent="0.2">
      <c r="A581" s="143" t="s">
        <v>30</v>
      </c>
      <c r="B581" s="203">
        <v>2640</v>
      </c>
      <c r="C581" s="197">
        <v>2828</v>
      </c>
      <c r="D581" s="198">
        <v>1307</v>
      </c>
      <c r="E581" s="199">
        <v>1292</v>
      </c>
      <c r="F581" s="196">
        <v>760</v>
      </c>
      <c r="G581" s="200">
        <v>584</v>
      </c>
      <c r="H581" s="198">
        <v>2232</v>
      </c>
      <c r="I581" s="199">
        <v>3919</v>
      </c>
      <c r="J581" s="196">
        <v>419</v>
      </c>
      <c r="K581" s="197">
        <v>266</v>
      </c>
      <c r="L581" s="198">
        <v>846</v>
      </c>
      <c r="M581" s="196">
        <v>929</v>
      </c>
      <c r="N581" s="201">
        <v>1941</v>
      </c>
      <c r="O581" s="204">
        <v>1994</v>
      </c>
      <c r="P581" s="196">
        <v>993</v>
      </c>
      <c r="Q581" s="197">
        <v>1020</v>
      </c>
      <c r="R581" s="198">
        <v>1342</v>
      </c>
      <c r="S581" s="199">
        <v>1579</v>
      </c>
      <c r="T581" s="196">
        <v>494</v>
      </c>
      <c r="U581" s="200">
        <v>268</v>
      </c>
      <c r="V581" s="198">
        <v>1551</v>
      </c>
      <c r="W581" s="205">
        <v>1228</v>
      </c>
      <c r="X581" s="196">
        <v>1689</v>
      </c>
      <c r="Y581" s="200">
        <v>547</v>
      </c>
      <c r="Z581" s="198">
        <v>3967</v>
      </c>
      <c r="AA581" s="196">
        <v>3670</v>
      </c>
      <c r="AB581" s="169">
        <f t="shared" si="835"/>
        <v>20181</v>
      </c>
      <c r="AC581" s="170">
        <f t="shared" si="838"/>
        <v>20124</v>
      </c>
      <c r="BI581" s="143" t="s">
        <v>30</v>
      </c>
      <c r="BJ581" s="126">
        <f t="shared" ref="BJ581:CK581" si="857">B581/B591</f>
        <v>6.1138000509483335E-2</v>
      </c>
      <c r="BK581" s="127">
        <f t="shared" si="857"/>
        <v>8.9618456078083414E-2</v>
      </c>
      <c r="BL581" s="128">
        <f t="shared" si="857"/>
        <v>7.5715444328583015E-2</v>
      </c>
      <c r="BM581" s="129">
        <f t="shared" si="857"/>
        <v>8.4345214779997388E-2</v>
      </c>
      <c r="BN581" s="126">
        <f t="shared" si="857"/>
        <v>9.2615159639288319E-2</v>
      </c>
      <c r="BO581" s="127">
        <f t="shared" si="857"/>
        <v>9.84822934232715E-2</v>
      </c>
      <c r="BP581" s="128">
        <f t="shared" si="857"/>
        <v>7.6391265658155932E-2</v>
      </c>
      <c r="BQ581" s="129">
        <f t="shared" si="857"/>
        <v>9.4354159142891539E-2</v>
      </c>
      <c r="BR581" s="126">
        <f t="shared" si="857"/>
        <v>0.10279685966633954</v>
      </c>
      <c r="BS581" s="127">
        <f t="shared" si="857"/>
        <v>4.9341495084399924E-2</v>
      </c>
      <c r="BT581" s="128">
        <f t="shared" si="857"/>
        <v>0.11787655009056709</v>
      </c>
      <c r="BU581" s="126">
        <f t="shared" si="857"/>
        <v>6.1348477844548638E-2</v>
      </c>
      <c r="BV581" s="130">
        <f t="shared" si="857"/>
        <v>8.6401068328511021E-2</v>
      </c>
      <c r="BW581" s="131">
        <f t="shared" si="857"/>
        <v>7.0095264878546074E-2</v>
      </c>
      <c r="BX581" s="126">
        <f t="shared" si="857"/>
        <v>7.3143783146729521E-2</v>
      </c>
      <c r="BY581" s="127">
        <f t="shared" si="857"/>
        <v>7.4457989634279881E-2</v>
      </c>
      <c r="BZ581" s="128">
        <f t="shared" si="857"/>
        <v>6.5066666666666662E-2</v>
      </c>
      <c r="CA581" s="129">
        <f t="shared" si="857"/>
        <v>8.204302192663411E-2</v>
      </c>
      <c r="CB581" s="126">
        <f t="shared" si="857"/>
        <v>9.1651205936920221E-2</v>
      </c>
      <c r="CC581" s="127">
        <f t="shared" si="857"/>
        <v>4.9391817176557315E-2</v>
      </c>
      <c r="CD581" s="128">
        <f t="shared" si="857"/>
        <v>7.8345203818760423E-2</v>
      </c>
      <c r="CE581" s="129">
        <f t="shared" si="857"/>
        <v>5.9118043520123245E-2</v>
      </c>
      <c r="CF581" s="126">
        <f t="shared" si="857"/>
        <v>9.2088762880977046E-2</v>
      </c>
      <c r="CG581" s="127">
        <f t="shared" si="857"/>
        <v>5.6584255715320164E-2</v>
      </c>
      <c r="CH581" s="128">
        <f t="shared" si="857"/>
        <v>8.6323577412686328E-2</v>
      </c>
      <c r="CI581" s="126">
        <f t="shared" si="857"/>
        <v>8.5896175630763474E-2</v>
      </c>
      <c r="CJ581" s="132">
        <f t="shared" si="857"/>
        <v>7.9057778265280945E-2</v>
      </c>
      <c r="CK581" s="133">
        <f t="shared" si="857"/>
        <v>7.8962237498822863E-2</v>
      </c>
    </row>
    <row r="582" spans="1:89" x14ac:dyDescent="0.2">
      <c r="A582" s="134" t="s">
        <v>32</v>
      </c>
      <c r="B582" s="206">
        <v>2457</v>
      </c>
      <c r="C582" s="190">
        <v>2980</v>
      </c>
      <c r="D582" s="191">
        <v>1033</v>
      </c>
      <c r="E582" s="192">
        <v>1390</v>
      </c>
      <c r="F582" s="189">
        <v>618</v>
      </c>
      <c r="G582" s="193">
        <v>428</v>
      </c>
      <c r="H582" s="191">
        <v>2185</v>
      </c>
      <c r="I582" s="192">
        <v>3693</v>
      </c>
      <c r="J582" s="189">
        <v>390</v>
      </c>
      <c r="K582" s="190">
        <v>242</v>
      </c>
      <c r="L582" s="191">
        <v>732</v>
      </c>
      <c r="M582" s="189">
        <v>910</v>
      </c>
      <c r="N582" s="194">
        <v>1697</v>
      </c>
      <c r="O582" s="207">
        <v>1881</v>
      </c>
      <c r="P582" s="189">
        <v>900</v>
      </c>
      <c r="Q582" s="190">
        <v>961</v>
      </c>
      <c r="R582" s="191">
        <v>1245</v>
      </c>
      <c r="S582" s="192">
        <v>1724</v>
      </c>
      <c r="T582" s="189">
        <v>429</v>
      </c>
      <c r="U582" s="193">
        <v>315</v>
      </c>
      <c r="V582" s="191">
        <v>1680</v>
      </c>
      <c r="W582" s="208">
        <v>1244</v>
      </c>
      <c r="X582" s="189">
        <v>1506</v>
      </c>
      <c r="Y582" s="193">
        <v>667</v>
      </c>
      <c r="Z582" s="191">
        <v>3321</v>
      </c>
      <c r="AA582" s="189">
        <v>3364</v>
      </c>
      <c r="AB582" s="169">
        <f t="shared" si="835"/>
        <v>18193</v>
      </c>
      <c r="AC582" s="170">
        <f t="shared" si="838"/>
        <v>19799</v>
      </c>
      <c r="BI582" s="134" t="s">
        <v>32</v>
      </c>
      <c r="BJ582" s="126">
        <f t="shared" ref="BJ582:CK582" si="858">B582/B591</f>
        <v>5.6900025474166879E-2</v>
      </c>
      <c r="BK582" s="127">
        <f t="shared" si="858"/>
        <v>9.4435289643807832E-2</v>
      </c>
      <c r="BL582" s="128">
        <f t="shared" si="858"/>
        <v>5.9842428455567143E-2</v>
      </c>
      <c r="BM582" s="129">
        <f t="shared" si="858"/>
        <v>9.0742916829873357E-2</v>
      </c>
      <c r="BN582" s="126">
        <f t="shared" si="858"/>
        <v>7.5310748233000241E-2</v>
      </c>
      <c r="BO582" s="127">
        <f t="shared" si="858"/>
        <v>7.2175379426644176E-2</v>
      </c>
      <c r="BP582" s="128">
        <f t="shared" si="858"/>
        <v>7.4782668218221646E-2</v>
      </c>
      <c r="BQ582" s="129">
        <f t="shared" si="858"/>
        <v>8.8912964969302996E-2</v>
      </c>
      <c r="BR582" s="126">
        <f t="shared" si="858"/>
        <v>9.5682041216879288E-2</v>
      </c>
      <c r="BS582" s="127">
        <f t="shared" si="858"/>
        <v>4.4889630866258579E-2</v>
      </c>
      <c r="BT582" s="128">
        <f t="shared" si="858"/>
        <v>0.10199247596488784</v>
      </c>
      <c r="BU582" s="126">
        <f t="shared" si="858"/>
        <v>6.0093772700257543E-2</v>
      </c>
      <c r="BV582" s="130">
        <f t="shared" si="858"/>
        <v>7.5539728466503447E-2</v>
      </c>
      <c r="BW582" s="131">
        <f t="shared" si="858"/>
        <v>6.6122965514817028E-2</v>
      </c>
      <c r="BX582" s="126">
        <f t="shared" si="858"/>
        <v>6.629345904537419E-2</v>
      </c>
      <c r="BY582" s="127">
        <f t="shared" si="858"/>
        <v>7.015110592014015E-2</v>
      </c>
      <c r="BZ582" s="128">
        <f t="shared" si="858"/>
        <v>6.0363636363636362E-2</v>
      </c>
      <c r="CA582" s="129">
        <f t="shared" si="858"/>
        <v>8.9577054972461809E-2</v>
      </c>
      <c r="CB582" s="126">
        <f t="shared" si="858"/>
        <v>7.9591836734693874E-2</v>
      </c>
      <c r="CC582" s="127">
        <f t="shared" si="858"/>
        <v>5.8053814964983415E-2</v>
      </c>
      <c r="CD582" s="128">
        <f t="shared" si="858"/>
        <v>8.4861342627670866E-2</v>
      </c>
      <c r="CE582" s="129">
        <f t="shared" si="858"/>
        <v>5.988831118813788E-2</v>
      </c>
      <c r="CF582" s="126">
        <f t="shared" si="858"/>
        <v>8.2111117169183789E-2</v>
      </c>
      <c r="CG582" s="127">
        <f t="shared" si="858"/>
        <v>6.8997620771697521E-2</v>
      </c>
      <c r="CH582" s="128">
        <f t="shared" si="858"/>
        <v>7.2266347513872273E-2</v>
      </c>
      <c r="CI582" s="126">
        <f t="shared" si="858"/>
        <v>7.8734260169451856E-2</v>
      </c>
      <c r="CJ582" s="132">
        <f t="shared" si="858"/>
        <v>7.1269915265856798E-2</v>
      </c>
      <c r="CK582" s="133">
        <f t="shared" si="858"/>
        <v>7.7687007565056351E-2</v>
      </c>
    </row>
    <row r="583" spans="1:89" x14ac:dyDescent="0.2">
      <c r="A583" s="143" t="s">
        <v>34</v>
      </c>
      <c r="B583" s="203">
        <v>2186</v>
      </c>
      <c r="C583" s="197">
        <v>2985</v>
      </c>
      <c r="D583" s="198">
        <v>778</v>
      </c>
      <c r="E583" s="199">
        <v>1348</v>
      </c>
      <c r="F583" s="196">
        <v>428</v>
      </c>
      <c r="G583" s="200">
        <v>469</v>
      </c>
      <c r="H583" s="198">
        <v>1829</v>
      </c>
      <c r="I583" s="199">
        <v>2992</v>
      </c>
      <c r="J583" s="196">
        <v>250</v>
      </c>
      <c r="K583" s="197">
        <v>212</v>
      </c>
      <c r="L583" s="198">
        <v>534</v>
      </c>
      <c r="M583" s="196">
        <v>578</v>
      </c>
      <c r="N583" s="201">
        <v>1432</v>
      </c>
      <c r="O583" s="204">
        <v>1690</v>
      </c>
      <c r="P583" s="196">
        <v>608</v>
      </c>
      <c r="Q583" s="197">
        <v>984</v>
      </c>
      <c r="R583" s="198">
        <v>970</v>
      </c>
      <c r="S583" s="199">
        <v>1461</v>
      </c>
      <c r="T583" s="196">
        <v>240</v>
      </c>
      <c r="U583" s="200">
        <v>209</v>
      </c>
      <c r="V583" s="198">
        <v>1575</v>
      </c>
      <c r="W583" s="205">
        <v>912</v>
      </c>
      <c r="X583" s="196">
        <v>1109</v>
      </c>
      <c r="Y583" s="200">
        <v>410</v>
      </c>
      <c r="Z583" s="198">
        <v>2553</v>
      </c>
      <c r="AA583" s="196">
        <v>3066</v>
      </c>
      <c r="AB583" s="169">
        <f t="shared" si="835"/>
        <v>14492</v>
      </c>
      <c r="AC583" s="170">
        <f t="shared" si="838"/>
        <v>17316</v>
      </c>
      <c r="BI583" s="143" t="s">
        <v>34</v>
      </c>
      <c r="BJ583" s="126">
        <f t="shared" ref="BJ583:CK583" si="859">B583/B591</f>
        <v>5.0624117088534308E-2</v>
      </c>
      <c r="BK583" s="127">
        <f t="shared" si="859"/>
        <v>9.4593738116364554E-2</v>
      </c>
      <c r="BL583" s="128">
        <f t="shared" si="859"/>
        <v>4.5070096164986674E-2</v>
      </c>
      <c r="BM583" s="129">
        <f t="shared" si="859"/>
        <v>8.800104452278365E-2</v>
      </c>
      <c r="BN583" s="126">
        <f t="shared" si="859"/>
        <v>5.2156958323178161E-2</v>
      </c>
      <c r="BO583" s="127">
        <f t="shared" si="859"/>
        <v>7.9089376053962906E-2</v>
      </c>
      <c r="BP583" s="128">
        <f t="shared" si="859"/>
        <v>6.2598398247655548E-2</v>
      </c>
      <c r="BQ583" s="129">
        <f t="shared" si="859"/>
        <v>7.2035632599012883E-2</v>
      </c>
      <c r="BR583" s="126">
        <f t="shared" si="859"/>
        <v>6.1334641805691856E-2</v>
      </c>
      <c r="BS583" s="127">
        <f t="shared" si="859"/>
        <v>3.9324800593581899E-2</v>
      </c>
      <c r="BT583" s="128">
        <f t="shared" si="859"/>
        <v>7.4404347220287034E-2</v>
      </c>
      <c r="BU583" s="126">
        <f t="shared" si="859"/>
        <v>3.8169451231592155E-2</v>
      </c>
      <c r="BV583" s="130">
        <f t="shared" si="859"/>
        <v>6.3743601157355889E-2</v>
      </c>
      <c r="BW583" s="131">
        <f t="shared" si="859"/>
        <v>5.9408724997363521E-2</v>
      </c>
      <c r="BX583" s="126">
        <f t="shared" si="859"/>
        <v>4.4784914555097227E-2</v>
      </c>
      <c r="BY583" s="127">
        <f t="shared" si="859"/>
        <v>7.1830060588364109E-2</v>
      </c>
      <c r="BZ583" s="128">
        <f t="shared" si="859"/>
        <v>4.7030303030303033E-2</v>
      </c>
      <c r="CA583" s="129">
        <f t="shared" si="859"/>
        <v>7.5911877792788116E-2</v>
      </c>
      <c r="CB583" s="126">
        <f t="shared" si="859"/>
        <v>4.4526901669758812E-2</v>
      </c>
      <c r="CC583" s="127">
        <f t="shared" si="859"/>
        <v>3.8518245484703277E-2</v>
      </c>
      <c r="CD583" s="128">
        <f t="shared" si="859"/>
        <v>7.955750871344143E-2</v>
      </c>
      <c r="CE583" s="129">
        <f t="shared" si="859"/>
        <v>4.3905257076834202E-2</v>
      </c>
      <c r="CF583" s="126">
        <f t="shared" si="859"/>
        <v>6.046562346655035E-2</v>
      </c>
      <c r="CG583" s="127">
        <f t="shared" si="859"/>
        <v>4.2412330609289332E-2</v>
      </c>
      <c r="CH583" s="128">
        <f t="shared" si="859"/>
        <v>5.5554346643455557E-2</v>
      </c>
      <c r="CI583" s="126">
        <f t="shared" si="859"/>
        <v>7.1759584328043816E-2</v>
      </c>
      <c r="CJ583" s="132">
        <f t="shared" si="859"/>
        <v>5.6771484199021421E-2</v>
      </c>
      <c r="CK583" s="133">
        <f t="shared" si="859"/>
        <v>6.7944250871080136E-2</v>
      </c>
    </row>
    <row r="584" spans="1:89" x14ac:dyDescent="0.2">
      <c r="A584" s="134" t="s">
        <v>38</v>
      </c>
      <c r="B584" s="206">
        <v>2033</v>
      </c>
      <c r="C584" s="190">
        <v>1719</v>
      </c>
      <c r="D584" s="191">
        <v>568</v>
      </c>
      <c r="E584" s="192">
        <v>681</v>
      </c>
      <c r="F584" s="189">
        <v>305</v>
      </c>
      <c r="G584" s="193">
        <v>257</v>
      </c>
      <c r="H584" s="191">
        <v>1420</v>
      </c>
      <c r="I584" s="192">
        <v>2150</v>
      </c>
      <c r="J584" s="189">
        <v>206</v>
      </c>
      <c r="K584" s="190">
        <v>130</v>
      </c>
      <c r="L584" s="191">
        <v>404</v>
      </c>
      <c r="M584" s="189">
        <v>466</v>
      </c>
      <c r="N584" s="194">
        <v>1104</v>
      </c>
      <c r="O584" s="207">
        <v>1240</v>
      </c>
      <c r="P584" s="189">
        <v>539</v>
      </c>
      <c r="Q584" s="190">
        <v>812</v>
      </c>
      <c r="R584" s="191">
        <v>747</v>
      </c>
      <c r="S584" s="192">
        <v>1159</v>
      </c>
      <c r="T584" s="189">
        <v>194</v>
      </c>
      <c r="U584" s="193">
        <v>208</v>
      </c>
      <c r="V584" s="191">
        <v>1196</v>
      </c>
      <c r="W584" s="208">
        <v>795</v>
      </c>
      <c r="X584" s="189">
        <v>871</v>
      </c>
      <c r="Y584" s="193">
        <v>443</v>
      </c>
      <c r="Z584" s="191">
        <v>2082</v>
      </c>
      <c r="AA584" s="189">
        <v>2424</v>
      </c>
      <c r="AB584" s="169">
        <f t="shared" si="835"/>
        <v>11669</v>
      </c>
      <c r="AC584" s="170">
        <f t="shared" si="838"/>
        <v>12484</v>
      </c>
      <c r="BI584" s="134" t="s">
        <v>38</v>
      </c>
      <c r="BJ584" s="126">
        <f t="shared" ref="BJ584:CK584" si="860">B584/B591</f>
        <v>4.7080892059007437E-2</v>
      </c>
      <c r="BK584" s="127">
        <f t="shared" si="860"/>
        <v>5.4474584865001903E-2</v>
      </c>
      <c r="BL584" s="128">
        <f t="shared" si="860"/>
        <v>3.2904646043332174E-2</v>
      </c>
      <c r="BM584" s="129">
        <f t="shared" si="860"/>
        <v>4.445750097924011E-2</v>
      </c>
      <c r="BN584" s="126">
        <f t="shared" si="860"/>
        <v>3.7167925907872289E-2</v>
      </c>
      <c r="BO584" s="127">
        <f t="shared" si="860"/>
        <v>4.3338954468802697E-2</v>
      </c>
      <c r="BP584" s="128">
        <f t="shared" si="860"/>
        <v>4.8600177972482714E-2</v>
      </c>
      <c r="BQ584" s="129">
        <f t="shared" si="860"/>
        <v>5.1763572890333454E-2</v>
      </c>
      <c r="BR584" s="126">
        <f t="shared" si="860"/>
        <v>5.0539744847890089E-2</v>
      </c>
      <c r="BS584" s="127">
        <f t="shared" si="860"/>
        <v>2.4114264514932295E-2</v>
      </c>
      <c r="BT584" s="128">
        <f t="shared" si="860"/>
        <v>5.6290929357670334E-2</v>
      </c>
      <c r="BU584" s="126">
        <f t="shared" si="860"/>
        <v>3.0773294591560457E-2</v>
      </c>
      <c r="BV584" s="130">
        <f t="shared" si="860"/>
        <v>4.9143111506788337E-2</v>
      </c>
      <c r="BW584" s="131">
        <f t="shared" si="860"/>
        <v>4.3589833725876194E-2</v>
      </c>
      <c r="BX584" s="126">
        <f t="shared" si="860"/>
        <v>3.9702416028285212E-2</v>
      </c>
      <c r="BY584" s="127">
        <f t="shared" si="860"/>
        <v>5.9274399591211037E-2</v>
      </c>
      <c r="BZ584" s="128">
        <f t="shared" si="860"/>
        <v>3.6218181818181816E-2</v>
      </c>
      <c r="CA584" s="129">
        <f t="shared" si="860"/>
        <v>6.0220305518029718E-2</v>
      </c>
      <c r="CB584" s="126">
        <f t="shared" si="860"/>
        <v>3.5992578849721707E-2</v>
      </c>
      <c r="CC584" s="127">
        <f t="shared" si="860"/>
        <v>3.8333947659417618E-2</v>
      </c>
      <c r="CD584" s="128">
        <f t="shared" si="860"/>
        <v>6.0413193918270443E-2</v>
      </c>
      <c r="CE584" s="129">
        <f t="shared" si="860"/>
        <v>3.8272674754477182E-2</v>
      </c>
      <c r="CF584" s="126">
        <f t="shared" si="860"/>
        <v>4.7489231775802845E-2</v>
      </c>
      <c r="CG584" s="127">
        <f t="shared" si="860"/>
        <v>4.5826005999793112E-2</v>
      </c>
      <c r="CH584" s="128">
        <f t="shared" si="860"/>
        <v>4.5305189859645302E-2</v>
      </c>
      <c r="CI584" s="126">
        <f t="shared" si="860"/>
        <v>5.6733604830782193E-2</v>
      </c>
      <c r="CJ584" s="132">
        <f t="shared" si="860"/>
        <v>4.5712562042394496E-2</v>
      </c>
      <c r="CK584" s="133">
        <f t="shared" si="860"/>
        <v>4.8984524594280689E-2</v>
      </c>
    </row>
    <row r="585" spans="1:89" x14ac:dyDescent="0.2">
      <c r="A585" s="143" t="s">
        <v>39</v>
      </c>
      <c r="B585" s="203">
        <v>306</v>
      </c>
      <c r="C585" s="197">
        <v>1561</v>
      </c>
      <c r="D585" s="198">
        <v>129</v>
      </c>
      <c r="E585" s="199">
        <v>826</v>
      </c>
      <c r="F585" s="196">
        <v>89</v>
      </c>
      <c r="G585" s="200">
        <v>326</v>
      </c>
      <c r="H585" s="198">
        <v>488</v>
      </c>
      <c r="I585" s="199">
        <v>1814</v>
      </c>
      <c r="J585" s="196">
        <v>112</v>
      </c>
      <c r="K585" s="197">
        <v>80</v>
      </c>
      <c r="L585" s="198">
        <v>226</v>
      </c>
      <c r="M585" s="196">
        <v>301</v>
      </c>
      <c r="N585" s="201">
        <v>618</v>
      </c>
      <c r="O585" s="204">
        <v>824</v>
      </c>
      <c r="P585" s="196">
        <v>364</v>
      </c>
      <c r="Q585" s="197">
        <v>547</v>
      </c>
      <c r="R585" s="198">
        <v>453</v>
      </c>
      <c r="S585" s="199">
        <v>690</v>
      </c>
      <c r="T585" s="196">
        <v>156</v>
      </c>
      <c r="U585" s="200">
        <v>148</v>
      </c>
      <c r="V585" s="198">
        <v>1159</v>
      </c>
      <c r="W585" s="205">
        <v>505</v>
      </c>
      <c r="X585" s="196">
        <v>539</v>
      </c>
      <c r="Y585" s="200">
        <v>352</v>
      </c>
      <c r="Z585" s="198">
        <v>1363</v>
      </c>
      <c r="AA585" s="196">
        <v>1820</v>
      </c>
      <c r="AB585" s="169">
        <f t="shared" si="835"/>
        <v>6002</v>
      </c>
      <c r="AC585" s="170">
        <f t="shared" si="838"/>
        <v>9794</v>
      </c>
      <c r="BI585" s="143" t="s">
        <v>39</v>
      </c>
      <c r="BJ585" s="126">
        <f t="shared" ref="BJ585:CK585" si="861">B585/B591</f>
        <v>7.0864500590537508E-3</v>
      </c>
      <c r="BK585" s="127">
        <f t="shared" si="861"/>
        <v>4.9467613132209404E-2</v>
      </c>
      <c r="BL585" s="128">
        <f t="shared" si="861"/>
        <v>7.4730622175877654E-3</v>
      </c>
      <c r="BM585" s="129">
        <f t="shared" si="861"/>
        <v>5.3923488706097401E-2</v>
      </c>
      <c r="BN585" s="126">
        <f t="shared" si="861"/>
        <v>1.0845722641969291E-2</v>
      </c>
      <c r="BO585" s="127">
        <f t="shared" si="861"/>
        <v>5.497470489038786E-2</v>
      </c>
      <c r="BP585" s="128">
        <f t="shared" si="861"/>
        <v>1.6702032993360257E-2</v>
      </c>
      <c r="BQ585" s="129">
        <f t="shared" si="861"/>
        <v>4.3674009871192972E-2</v>
      </c>
      <c r="BR585" s="126">
        <f t="shared" si="861"/>
        <v>2.747791952894995E-2</v>
      </c>
      <c r="BS585" s="127">
        <f t="shared" si="861"/>
        <v>1.4839547393804489E-2</v>
      </c>
      <c r="BT585" s="128">
        <f t="shared" si="861"/>
        <v>3.1489480284241325E-2</v>
      </c>
      <c r="BU585" s="126">
        <f t="shared" si="861"/>
        <v>1.9877170970085189E-2</v>
      </c>
      <c r="BV585" s="130">
        <f t="shared" si="861"/>
        <v>2.7509459158691296E-2</v>
      </c>
      <c r="BW585" s="131">
        <f t="shared" si="861"/>
        <v>2.8966147572679016E-2</v>
      </c>
      <c r="BX585" s="126">
        <f t="shared" si="861"/>
        <v>2.6812021213906894E-2</v>
      </c>
      <c r="BY585" s="127">
        <f t="shared" si="861"/>
        <v>3.9929921892108915E-2</v>
      </c>
      <c r="BZ585" s="128">
        <f t="shared" si="861"/>
        <v>2.1963636363636362E-2</v>
      </c>
      <c r="CA585" s="129">
        <f t="shared" si="861"/>
        <v>3.5851605528421489E-2</v>
      </c>
      <c r="CB585" s="126">
        <f t="shared" si="861"/>
        <v>2.8942486085343229E-2</v>
      </c>
      <c r="CC585" s="127">
        <f t="shared" si="861"/>
        <v>2.7276078142277921E-2</v>
      </c>
      <c r="CD585" s="128">
        <f t="shared" si="861"/>
        <v>5.8544223872303881E-2</v>
      </c>
      <c r="CE585" s="129">
        <f t="shared" si="861"/>
        <v>2.431157327171192E-2</v>
      </c>
      <c r="CF585" s="126">
        <f t="shared" si="861"/>
        <v>2.9387710593751705E-2</v>
      </c>
      <c r="CG585" s="127">
        <f t="shared" si="861"/>
        <v>3.6412537498706939E-2</v>
      </c>
      <c r="CH585" s="128">
        <f t="shared" si="861"/>
        <v>2.9659449461429659E-2</v>
      </c>
      <c r="CI585" s="126">
        <f t="shared" si="861"/>
        <v>4.2597013528062541E-2</v>
      </c>
      <c r="CJ585" s="132">
        <f t="shared" si="861"/>
        <v>2.3512451570696011E-2</v>
      </c>
      <c r="CK585" s="133">
        <f t="shared" si="861"/>
        <v>3.8429544527105501E-2</v>
      </c>
    </row>
    <row r="586" spans="1:89" x14ac:dyDescent="0.2">
      <c r="A586" s="134" t="s">
        <v>40</v>
      </c>
      <c r="B586" s="206">
        <v>0</v>
      </c>
      <c r="C586" s="190">
        <v>878</v>
      </c>
      <c r="D586" s="191">
        <v>2</v>
      </c>
      <c r="E586" s="192">
        <v>295</v>
      </c>
      <c r="F586" s="189">
        <v>4</v>
      </c>
      <c r="G586" s="193">
        <v>114</v>
      </c>
      <c r="H586" s="191">
        <v>40</v>
      </c>
      <c r="I586" s="192">
        <v>609</v>
      </c>
      <c r="J586" s="189">
        <v>40</v>
      </c>
      <c r="K586" s="190">
        <v>29</v>
      </c>
      <c r="L586" s="191">
        <v>34</v>
      </c>
      <c r="M586" s="189">
        <v>33</v>
      </c>
      <c r="N586" s="194">
        <v>138</v>
      </c>
      <c r="O586" s="207">
        <v>112</v>
      </c>
      <c r="P586" s="189">
        <v>60</v>
      </c>
      <c r="Q586" s="190">
        <v>85</v>
      </c>
      <c r="R586" s="191">
        <v>68</v>
      </c>
      <c r="S586" s="192">
        <v>60</v>
      </c>
      <c r="T586" s="189">
        <v>11</v>
      </c>
      <c r="U586" s="193">
        <v>10</v>
      </c>
      <c r="V586" s="191">
        <v>123</v>
      </c>
      <c r="W586" s="208">
        <v>13</v>
      </c>
      <c r="X586" s="189">
        <v>33</v>
      </c>
      <c r="Y586" s="193">
        <v>9</v>
      </c>
      <c r="Z586" s="191">
        <v>0</v>
      </c>
      <c r="AA586" s="189">
        <v>158</v>
      </c>
      <c r="AB586" s="169">
        <f t="shared" si="835"/>
        <v>553</v>
      </c>
      <c r="AC586" s="170">
        <f t="shared" si="838"/>
        <v>2405</v>
      </c>
      <c r="BI586" s="134" t="s">
        <v>40</v>
      </c>
      <c r="BJ586" s="126">
        <f t="shared" ref="BJ586:CK586" si="862">B586/B591</f>
        <v>0</v>
      </c>
      <c r="BK586" s="127">
        <f t="shared" si="862"/>
        <v>2.7823551780960833E-2</v>
      </c>
      <c r="BL586" s="128">
        <f t="shared" si="862"/>
        <v>1.1586142973004287E-4</v>
      </c>
      <c r="BM586" s="129">
        <f t="shared" si="862"/>
        <v>1.9258388823606216E-2</v>
      </c>
      <c r="BN586" s="126">
        <f t="shared" si="862"/>
        <v>4.874482086278333E-4</v>
      </c>
      <c r="BO586" s="127">
        <f t="shared" si="862"/>
        <v>1.9224283305227657E-2</v>
      </c>
      <c r="BP586" s="128">
        <f t="shared" si="862"/>
        <v>1.3690190978164144E-3</v>
      </c>
      <c r="BQ586" s="129">
        <f t="shared" si="862"/>
        <v>1.4662332972192127E-2</v>
      </c>
      <c r="BR586" s="126">
        <f t="shared" si="862"/>
        <v>9.8135426889106973E-3</v>
      </c>
      <c r="BS586" s="127">
        <f t="shared" si="862"/>
        <v>5.379335930254127E-3</v>
      </c>
      <c r="BT586" s="128">
        <f t="shared" si="862"/>
        <v>4.7373554409920584E-3</v>
      </c>
      <c r="BU586" s="126">
        <f t="shared" si="862"/>
        <v>2.1792247242950536E-3</v>
      </c>
      <c r="BV586" s="130">
        <f t="shared" si="862"/>
        <v>6.1428889383485421E-3</v>
      </c>
      <c r="BW586" s="131">
        <f t="shared" si="862"/>
        <v>3.9371462720146234E-3</v>
      </c>
      <c r="BX586" s="126">
        <f t="shared" si="862"/>
        <v>4.4195639363582796E-3</v>
      </c>
      <c r="BY586" s="127">
        <f t="shared" si="862"/>
        <v>6.2048324695233225E-3</v>
      </c>
      <c r="BZ586" s="128">
        <f t="shared" si="862"/>
        <v>3.2969696969696971E-3</v>
      </c>
      <c r="CA586" s="129">
        <f t="shared" si="862"/>
        <v>3.117530915514912E-3</v>
      </c>
      <c r="CB586" s="126">
        <f t="shared" si="862"/>
        <v>2.0408163265306124E-3</v>
      </c>
      <c r="CC586" s="127">
        <f t="shared" si="862"/>
        <v>1.8429782528566164E-3</v>
      </c>
      <c r="CD586" s="128">
        <f t="shared" si="862"/>
        <v>6.213062585240188E-3</v>
      </c>
      <c r="CE586" s="129">
        <f t="shared" si="862"/>
        <v>6.2584248026189095E-4</v>
      </c>
      <c r="CF586" s="126">
        <f t="shared" si="862"/>
        <v>1.7992475873725533E-3</v>
      </c>
      <c r="CG586" s="127">
        <f t="shared" si="862"/>
        <v>9.3100237922830252E-4</v>
      </c>
      <c r="CH586" s="128">
        <f t="shared" si="862"/>
        <v>0</v>
      </c>
      <c r="CI586" s="126">
        <f t="shared" si="862"/>
        <v>3.6979824930955391E-3</v>
      </c>
      <c r="CJ586" s="132">
        <f t="shared" si="862"/>
        <v>2.1663421723750239E-3</v>
      </c>
      <c r="CK586" s="133">
        <f t="shared" si="862"/>
        <v>9.4367015098722421E-3</v>
      </c>
    </row>
    <row r="587" spans="1:89" x14ac:dyDescent="0.2">
      <c r="A587" s="143" t="s">
        <v>41</v>
      </c>
      <c r="B587" s="203"/>
      <c r="C587" s="197"/>
      <c r="D587" s="198"/>
      <c r="E587" s="199"/>
      <c r="F587" s="196"/>
      <c r="G587" s="200"/>
      <c r="H587" s="198"/>
      <c r="I587" s="199"/>
      <c r="J587" s="196"/>
      <c r="K587" s="200"/>
      <c r="L587" s="198"/>
      <c r="M587" s="196"/>
      <c r="N587" s="201"/>
      <c r="O587" s="204"/>
      <c r="P587" s="196"/>
      <c r="Q587" s="200"/>
      <c r="R587" s="198"/>
      <c r="S587" s="199"/>
      <c r="T587" s="196"/>
      <c r="U587" s="200"/>
      <c r="V587" s="198"/>
      <c r="W587" s="199"/>
      <c r="X587" s="196"/>
      <c r="Y587" s="200"/>
      <c r="Z587" s="198"/>
      <c r="AA587" s="196"/>
      <c r="AB587" s="169">
        <f t="shared" si="835"/>
        <v>0</v>
      </c>
      <c r="AC587" s="170">
        <f t="shared" si="838"/>
        <v>0</v>
      </c>
      <c r="BI587" s="143" t="s">
        <v>41</v>
      </c>
      <c r="BJ587" s="126">
        <f t="shared" ref="BJ587:CK587" si="863">B587/B591</f>
        <v>0</v>
      </c>
      <c r="BK587" s="127">
        <f t="shared" si="863"/>
        <v>0</v>
      </c>
      <c r="BL587" s="128">
        <f t="shared" si="863"/>
        <v>0</v>
      </c>
      <c r="BM587" s="129">
        <f t="shared" si="863"/>
        <v>0</v>
      </c>
      <c r="BN587" s="126">
        <f t="shared" si="863"/>
        <v>0</v>
      </c>
      <c r="BO587" s="127">
        <f t="shared" si="863"/>
        <v>0</v>
      </c>
      <c r="BP587" s="128">
        <f t="shared" si="863"/>
        <v>0</v>
      </c>
      <c r="BQ587" s="129">
        <f t="shared" si="863"/>
        <v>0</v>
      </c>
      <c r="BR587" s="126">
        <f t="shared" si="863"/>
        <v>0</v>
      </c>
      <c r="BS587" s="127">
        <f t="shared" si="863"/>
        <v>0</v>
      </c>
      <c r="BT587" s="128">
        <f t="shared" si="863"/>
        <v>0</v>
      </c>
      <c r="BU587" s="126">
        <f t="shared" si="863"/>
        <v>0</v>
      </c>
      <c r="BV587" s="130">
        <f t="shared" si="863"/>
        <v>0</v>
      </c>
      <c r="BW587" s="131">
        <f t="shared" si="863"/>
        <v>0</v>
      </c>
      <c r="BX587" s="126">
        <f t="shared" si="863"/>
        <v>0</v>
      </c>
      <c r="BY587" s="127">
        <f t="shared" si="863"/>
        <v>0</v>
      </c>
      <c r="BZ587" s="128">
        <f t="shared" si="863"/>
        <v>0</v>
      </c>
      <c r="CA587" s="129">
        <f t="shared" si="863"/>
        <v>0</v>
      </c>
      <c r="CB587" s="126">
        <f t="shared" si="863"/>
        <v>0</v>
      </c>
      <c r="CC587" s="127">
        <f t="shared" si="863"/>
        <v>0</v>
      </c>
      <c r="CD587" s="128">
        <f t="shared" si="863"/>
        <v>0</v>
      </c>
      <c r="CE587" s="129">
        <f t="shared" si="863"/>
        <v>0</v>
      </c>
      <c r="CF587" s="126">
        <f t="shared" si="863"/>
        <v>0</v>
      </c>
      <c r="CG587" s="127">
        <f t="shared" si="863"/>
        <v>0</v>
      </c>
      <c r="CH587" s="128">
        <f t="shared" si="863"/>
        <v>0</v>
      </c>
      <c r="CI587" s="126">
        <f t="shared" si="863"/>
        <v>0</v>
      </c>
      <c r="CJ587" s="132">
        <f t="shared" si="863"/>
        <v>0</v>
      </c>
      <c r="CK587" s="133">
        <f t="shared" si="863"/>
        <v>0</v>
      </c>
    </row>
    <row r="588" spans="1:89" x14ac:dyDescent="0.2">
      <c r="A588" s="134" t="s">
        <v>42</v>
      </c>
      <c r="B588" s="58"/>
      <c r="C588" s="59"/>
      <c r="D588" s="136"/>
      <c r="E588" s="137"/>
      <c r="F588" s="135"/>
      <c r="G588" s="138"/>
      <c r="H588" s="136"/>
      <c r="I588" s="137"/>
      <c r="J588" s="135"/>
      <c r="K588" s="138"/>
      <c r="L588" s="136"/>
      <c r="M588" s="135"/>
      <c r="N588" s="139"/>
      <c r="O588" s="140"/>
      <c r="P588" s="135"/>
      <c r="Q588" s="138"/>
      <c r="R588" s="136"/>
      <c r="S588" s="137"/>
      <c r="T588" s="135"/>
      <c r="U588" s="138"/>
      <c r="V588" s="136"/>
      <c r="W588" s="137"/>
      <c r="X588" s="135"/>
      <c r="Y588" s="138"/>
      <c r="Z588" s="141"/>
      <c r="AA588" s="142"/>
      <c r="AB588" s="169">
        <f t="shared" si="835"/>
        <v>0</v>
      </c>
      <c r="AC588" s="170">
        <f t="shared" ref="AC588" si="864">C588+E588+G588+I588+K588+M588+O588+Q588+S588+U588+W588+Y588+AA588</f>
        <v>0</v>
      </c>
      <c r="BI588" s="134" t="s">
        <v>42</v>
      </c>
      <c r="BJ588" s="126">
        <f t="shared" ref="BJ588:CK588" si="865">B588/B591</f>
        <v>0</v>
      </c>
      <c r="BK588" s="127">
        <f t="shared" si="865"/>
        <v>0</v>
      </c>
      <c r="BL588" s="128">
        <f t="shared" si="865"/>
        <v>0</v>
      </c>
      <c r="BM588" s="129">
        <f t="shared" si="865"/>
        <v>0</v>
      </c>
      <c r="BN588" s="126">
        <f t="shared" si="865"/>
        <v>0</v>
      </c>
      <c r="BO588" s="127">
        <f t="shared" si="865"/>
        <v>0</v>
      </c>
      <c r="BP588" s="128">
        <f t="shared" si="865"/>
        <v>0</v>
      </c>
      <c r="BQ588" s="129">
        <f t="shared" si="865"/>
        <v>0</v>
      </c>
      <c r="BR588" s="126">
        <f t="shared" si="865"/>
        <v>0</v>
      </c>
      <c r="BS588" s="127">
        <f t="shared" si="865"/>
        <v>0</v>
      </c>
      <c r="BT588" s="128">
        <f t="shared" si="865"/>
        <v>0</v>
      </c>
      <c r="BU588" s="126">
        <f t="shared" si="865"/>
        <v>0</v>
      </c>
      <c r="BV588" s="130">
        <f t="shared" si="865"/>
        <v>0</v>
      </c>
      <c r="BW588" s="131">
        <f t="shared" si="865"/>
        <v>0</v>
      </c>
      <c r="BX588" s="126">
        <f t="shared" si="865"/>
        <v>0</v>
      </c>
      <c r="BY588" s="127">
        <f t="shared" si="865"/>
        <v>0</v>
      </c>
      <c r="BZ588" s="128">
        <f t="shared" si="865"/>
        <v>0</v>
      </c>
      <c r="CA588" s="129">
        <f t="shared" si="865"/>
        <v>0</v>
      </c>
      <c r="CB588" s="126">
        <f t="shared" si="865"/>
        <v>0</v>
      </c>
      <c r="CC588" s="127">
        <f t="shared" si="865"/>
        <v>0</v>
      </c>
      <c r="CD588" s="128">
        <f t="shared" si="865"/>
        <v>0</v>
      </c>
      <c r="CE588" s="129">
        <f t="shared" si="865"/>
        <v>0</v>
      </c>
      <c r="CF588" s="126">
        <f t="shared" si="865"/>
        <v>0</v>
      </c>
      <c r="CG588" s="127">
        <f t="shared" si="865"/>
        <v>0</v>
      </c>
      <c r="CH588" s="128">
        <f t="shared" si="865"/>
        <v>0</v>
      </c>
      <c r="CI588" s="126">
        <f t="shared" si="865"/>
        <v>0</v>
      </c>
      <c r="CJ588" s="132">
        <f t="shared" si="865"/>
        <v>0</v>
      </c>
      <c r="CK588" s="133">
        <f t="shared" si="865"/>
        <v>0</v>
      </c>
    </row>
    <row r="589" spans="1:89" x14ac:dyDescent="0.2">
      <c r="A589" s="143" t="s">
        <v>43</v>
      </c>
      <c r="B589" s="56"/>
      <c r="C589" s="57"/>
      <c r="D589" s="149"/>
      <c r="E589" s="146"/>
      <c r="F589" s="147"/>
      <c r="G589" s="148"/>
      <c r="H589" s="149"/>
      <c r="I589" s="146"/>
      <c r="J589" s="147"/>
      <c r="K589" s="148"/>
      <c r="L589" s="149"/>
      <c r="M589" s="147"/>
      <c r="N589" s="151"/>
      <c r="O589" s="150"/>
      <c r="P589" s="147"/>
      <c r="Q589" s="148"/>
      <c r="R589" s="149"/>
      <c r="S589" s="146"/>
      <c r="T589" s="147"/>
      <c r="U589" s="148"/>
      <c r="V589" s="149"/>
      <c r="W589" s="146"/>
      <c r="X589" s="147"/>
      <c r="Y589" s="148"/>
      <c r="Z589" s="145"/>
      <c r="AA589" s="144"/>
      <c r="AB589" s="169">
        <f t="shared" si="835"/>
        <v>0</v>
      </c>
      <c r="AC589" s="170"/>
      <c r="BI589" s="143" t="s">
        <v>43</v>
      </c>
      <c r="BJ589" s="126">
        <f t="shared" ref="BJ589:CK589" si="866">B589/B591</f>
        <v>0</v>
      </c>
      <c r="BK589" s="127">
        <f t="shared" si="866"/>
        <v>0</v>
      </c>
      <c r="BL589" s="128">
        <f t="shared" si="866"/>
        <v>0</v>
      </c>
      <c r="BM589" s="129">
        <f t="shared" si="866"/>
        <v>0</v>
      </c>
      <c r="BN589" s="126">
        <f t="shared" si="866"/>
        <v>0</v>
      </c>
      <c r="BO589" s="127">
        <f t="shared" si="866"/>
        <v>0</v>
      </c>
      <c r="BP589" s="128">
        <f t="shared" si="866"/>
        <v>0</v>
      </c>
      <c r="BQ589" s="129">
        <f t="shared" si="866"/>
        <v>0</v>
      </c>
      <c r="BR589" s="126">
        <f t="shared" si="866"/>
        <v>0</v>
      </c>
      <c r="BS589" s="127">
        <f t="shared" si="866"/>
        <v>0</v>
      </c>
      <c r="BT589" s="128">
        <f t="shared" si="866"/>
        <v>0</v>
      </c>
      <c r="BU589" s="126">
        <f t="shared" si="866"/>
        <v>0</v>
      </c>
      <c r="BV589" s="130">
        <f t="shared" si="866"/>
        <v>0</v>
      </c>
      <c r="BW589" s="131">
        <f t="shared" si="866"/>
        <v>0</v>
      </c>
      <c r="BX589" s="126">
        <f t="shared" si="866"/>
        <v>0</v>
      </c>
      <c r="BY589" s="127">
        <f t="shared" si="866"/>
        <v>0</v>
      </c>
      <c r="BZ589" s="128">
        <f t="shared" si="866"/>
        <v>0</v>
      </c>
      <c r="CA589" s="129">
        <f t="shared" si="866"/>
        <v>0</v>
      </c>
      <c r="CB589" s="126">
        <f t="shared" si="866"/>
        <v>0</v>
      </c>
      <c r="CC589" s="127">
        <f t="shared" si="866"/>
        <v>0</v>
      </c>
      <c r="CD589" s="128">
        <f t="shared" si="866"/>
        <v>0</v>
      </c>
      <c r="CE589" s="129">
        <f t="shared" si="866"/>
        <v>0</v>
      </c>
      <c r="CF589" s="126">
        <f t="shared" si="866"/>
        <v>0</v>
      </c>
      <c r="CG589" s="127">
        <f t="shared" si="866"/>
        <v>0</v>
      </c>
      <c r="CH589" s="128">
        <f t="shared" si="866"/>
        <v>0</v>
      </c>
      <c r="CI589" s="126">
        <f t="shared" si="866"/>
        <v>0</v>
      </c>
      <c r="CJ589" s="132">
        <f t="shared" si="866"/>
        <v>0</v>
      </c>
      <c r="CK589" s="133">
        <f t="shared" si="866"/>
        <v>0</v>
      </c>
    </row>
    <row r="590" spans="1:89" ht="13.5" thickBot="1" x14ac:dyDescent="0.25">
      <c r="A590" s="134" t="s">
        <v>44</v>
      </c>
      <c r="B590" s="58"/>
      <c r="C590" s="59"/>
      <c r="D590" s="136"/>
      <c r="E590" s="137"/>
      <c r="F590" s="135"/>
      <c r="G590" s="138"/>
      <c r="H590" s="136"/>
      <c r="I590" s="137"/>
      <c r="J590" s="135"/>
      <c r="K590" s="138"/>
      <c r="L590" s="136"/>
      <c r="M590" s="135"/>
      <c r="N590" s="139"/>
      <c r="O590" s="140"/>
      <c r="P590" s="135"/>
      <c r="Q590" s="138"/>
      <c r="R590" s="136"/>
      <c r="S590" s="137"/>
      <c r="T590" s="135"/>
      <c r="U590" s="138"/>
      <c r="V590" s="136"/>
      <c r="W590" s="137"/>
      <c r="X590" s="135"/>
      <c r="Y590" s="138"/>
      <c r="Z590" s="141"/>
      <c r="AA590" s="142"/>
      <c r="AB590" s="169">
        <f t="shared" si="835"/>
        <v>0</v>
      </c>
      <c r="AC590" s="170"/>
      <c r="BI590" s="134" t="s">
        <v>44</v>
      </c>
      <c r="BJ590" s="126">
        <f t="shared" ref="BJ590:CK590" si="867">B590/B591</f>
        <v>0</v>
      </c>
      <c r="BK590" s="127">
        <f t="shared" si="867"/>
        <v>0</v>
      </c>
      <c r="BL590" s="128">
        <f t="shared" si="867"/>
        <v>0</v>
      </c>
      <c r="BM590" s="129">
        <f t="shared" si="867"/>
        <v>0</v>
      </c>
      <c r="BN590" s="126">
        <f t="shared" si="867"/>
        <v>0</v>
      </c>
      <c r="BO590" s="127">
        <f t="shared" si="867"/>
        <v>0</v>
      </c>
      <c r="BP590" s="128">
        <f t="shared" si="867"/>
        <v>0</v>
      </c>
      <c r="BQ590" s="129">
        <f t="shared" si="867"/>
        <v>0</v>
      </c>
      <c r="BR590" s="126">
        <f t="shared" si="867"/>
        <v>0</v>
      </c>
      <c r="BS590" s="127">
        <f t="shared" si="867"/>
        <v>0</v>
      </c>
      <c r="BT590" s="128">
        <f t="shared" si="867"/>
        <v>0</v>
      </c>
      <c r="BU590" s="126">
        <f t="shared" si="867"/>
        <v>0</v>
      </c>
      <c r="BV590" s="130">
        <f t="shared" si="867"/>
        <v>0</v>
      </c>
      <c r="BW590" s="131">
        <f t="shared" si="867"/>
        <v>0</v>
      </c>
      <c r="BX590" s="126">
        <f t="shared" si="867"/>
        <v>0</v>
      </c>
      <c r="BY590" s="127">
        <f t="shared" si="867"/>
        <v>0</v>
      </c>
      <c r="BZ590" s="128">
        <f t="shared" si="867"/>
        <v>0</v>
      </c>
      <c r="CA590" s="129">
        <f t="shared" si="867"/>
        <v>0</v>
      </c>
      <c r="CB590" s="126">
        <f t="shared" si="867"/>
        <v>0</v>
      </c>
      <c r="CC590" s="127">
        <f t="shared" si="867"/>
        <v>0</v>
      </c>
      <c r="CD590" s="128">
        <f t="shared" si="867"/>
        <v>0</v>
      </c>
      <c r="CE590" s="129">
        <f t="shared" si="867"/>
        <v>0</v>
      </c>
      <c r="CF590" s="126">
        <f t="shared" si="867"/>
        <v>0</v>
      </c>
      <c r="CG590" s="127">
        <f t="shared" si="867"/>
        <v>0</v>
      </c>
      <c r="CH590" s="128">
        <f t="shared" si="867"/>
        <v>0</v>
      </c>
      <c r="CI590" s="126">
        <f t="shared" si="867"/>
        <v>0</v>
      </c>
      <c r="CJ590" s="132">
        <f t="shared" si="867"/>
        <v>0</v>
      </c>
      <c r="CK590" s="133">
        <f t="shared" si="867"/>
        <v>0</v>
      </c>
    </row>
    <row r="591" spans="1:89" ht="14.25" thickTop="1" thickBot="1" x14ac:dyDescent="0.25">
      <c r="A591" s="299" t="s">
        <v>26</v>
      </c>
      <c r="B591" s="275">
        <f>SUM(B567:B590)</f>
        <v>43181</v>
      </c>
      <c r="C591" s="270">
        <f t="shared" ref="C591" si="868">SUM(C567:C590)</f>
        <v>31556</v>
      </c>
      <c r="D591" s="18">
        <f t="shared" ref="D591" si="869">SUM(D567:D590)</f>
        <v>17262</v>
      </c>
      <c r="E591" s="271">
        <f t="shared" ref="E591" si="870">SUM(E567:E590)</f>
        <v>15318</v>
      </c>
      <c r="F591" s="272">
        <f t="shared" ref="F591" si="871">SUM(F567:F590)</f>
        <v>8206</v>
      </c>
      <c r="G591" s="273">
        <f t="shared" ref="G591" si="872">SUM(G567:G590)</f>
        <v>5930</v>
      </c>
      <c r="H591" s="18">
        <f t="shared" ref="H591" si="873">SUM(H567:H590)</f>
        <v>29218</v>
      </c>
      <c r="I591" s="271">
        <f t="shared" ref="I591" si="874">SUM(I567:I590)</f>
        <v>41535</v>
      </c>
      <c r="J591" s="272">
        <f t="shared" ref="J591" si="875">SUM(J567:J590)</f>
        <v>4076</v>
      </c>
      <c r="K591" s="273">
        <f t="shared" ref="K591" si="876">SUM(K567:K590)</f>
        <v>5391</v>
      </c>
      <c r="L591" s="18">
        <f t="shared" ref="L591" si="877">SUM(L567:L590)</f>
        <v>7177</v>
      </c>
      <c r="M591" s="272">
        <f t="shared" ref="M591" si="878">SUM(M567:M590)</f>
        <v>15143</v>
      </c>
      <c r="N591" s="20">
        <f t="shared" ref="N591" si="879">SUM(N567:N590)</f>
        <v>22465</v>
      </c>
      <c r="O591" s="19">
        <f t="shared" ref="O591" si="880">SUM(O567:O590)</f>
        <v>28447</v>
      </c>
      <c r="P591" s="272">
        <f t="shared" ref="P591" si="881">SUM(P567:P590)</f>
        <v>13576</v>
      </c>
      <c r="Q591" s="273">
        <f t="shared" ref="Q591" si="882">SUM(Q567:Q590)</f>
        <v>13699</v>
      </c>
      <c r="R591" s="18">
        <f t="shared" ref="R591" si="883">SUM(R567:R590)</f>
        <v>20625</v>
      </c>
      <c r="S591" s="271">
        <f t="shared" ref="S591" si="884">SUM(S567:S590)</f>
        <v>19246</v>
      </c>
      <c r="T591" s="272">
        <f t="shared" ref="T591" si="885">SUM(T567:T590)</f>
        <v>5390</v>
      </c>
      <c r="U591" s="273">
        <f t="shared" ref="U591" si="886">SUM(U567:U590)</f>
        <v>5426</v>
      </c>
      <c r="V591" s="18">
        <f t="shared" ref="V591" si="887">SUM(V567:V590)</f>
        <v>19797</v>
      </c>
      <c r="W591" s="271">
        <f t="shared" ref="W591" si="888">SUM(W567:W590)</f>
        <v>20772</v>
      </c>
      <c r="X591" s="272">
        <f t="shared" ref="X591" si="889">SUM(X567:X590)</f>
        <v>18341</v>
      </c>
      <c r="Y591" s="273">
        <f t="shared" ref="Y591" si="890">SUM(Y567:Y590)</f>
        <v>9667</v>
      </c>
      <c r="Z591" s="18">
        <f t="shared" ref="Z591" si="891">SUM(Z567:Z590)</f>
        <v>45955</v>
      </c>
      <c r="AA591" s="271">
        <f t="shared" ref="AA591" si="892">SUM(AA567:AA590)</f>
        <v>42726</v>
      </c>
      <c r="AB591" s="171">
        <f>SUM(AB567:AB590)</f>
        <v>255269</v>
      </c>
      <c r="AC591" s="172">
        <f>SUM(AC567:AC590)</f>
        <v>254856</v>
      </c>
      <c r="BI591" s="299" t="s">
        <v>26</v>
      </c>
      <c r="BJ591" s="152">
        <f>SUM(BJ567:BJ590)</f>
        <v>1</v>
      </c>
      <c r="BK591" s="153">
        <f t="shared" ref="BK591:CK591" si="893">SUM(BK567:BK590)</f>
        <v>0.99999999999999989</v>
      </c>
      <c r="BL591" s="152">
        <f t="shared" si="893"/>
        <v>1</v>
      </c>
      <c r="BM591" s="153">
        <f t="shared" si="893"/>
        <v>0.99999999999999989</v>
      </c>
      <c r="BN591" s="152">
        <f t="shared" si="893"/>
        <v>1</v>
      </c>
      <c r="BO591" s="153">
        <f t="shared" si="893"/>
        <v>1</v>
      </c>
      <c r="BP591" s="152">
        <f t="shared" si="893"/>
        <v>1.0000000000000002</v>
      </c>
      <c r="BQ591" s="153">
        <f t="shared" si="893"/>
        <v>1.0000000000000002</v>
      </c>
      <c r="BR591" s="152">
        <f t="shared" si="893"/>
        <v>1</v>
      </c>
      <c r="BS591" s="153">
        <f t="shared" si="893"/>
        <v>0.99999999999999989</v>
      </c>
      <c r="BT591" s="152">
        <f t="shared" si="893"/>
        <v>0.99999999999999989</v>
      </c>
      <c r="BU591" s="153">
        <f t="shared" si="893"/>
        <v>0.99999999999999989</v>
      </c>
      <c r="BV591" s="152">
        <f t="shared" si="893"/>
        <v>0.99999999999999989</v>
      </c>
      <c r="BW591" s="153">
        <f t="shared" si="893"/>
        <v>0.99999999999999989</v>
      </c>
      <c r="BX591" s="152">
        <f t="shared" si="893"/>
        <v>1.0000000000000002</v>
      </c>
      <c r="BY591" s="153">
        <f t="shared" si="893"/>
        <v>0.99999999999999978</v>
      </c>
      <c r="BZ591" s="152">
        <f t="shared" si="893"/>
        <v>1</v>
      </c>
      <c r="CA591" s="153">
        <f t="shared" si="893"/>
        <v>1</v>
      </c>
      <c r="CB591" s="152">
        <f t="shared" si="893"/>
        <v>1</v>
      </c>
      <c r="CC591" s="153">
        <f t="shared" si="893"/>
        <v>1</v>
      </c>
      <c r="CD591" s="152">
        <f t="shared" si="893"/>
        <v>1</v>
      </c>
      <c r="CE591" s="153">
        <f t="shared" si="893"/>
        <v>1.0000000000000002</v>
      </c>
      <c r="CF591" s="152">
        <f t="shared" si="893"/>
        <v>1</v>
      </c>
      <c r="CG591" s="153">
        <f t="shared" si="893"/>
        <v>1.0000000000000002</v>
      </c>
      <c r="CH591" s="152">
        <f t="shared" si="893"/>
        <v>1</v>
      </c>
      <c r="CI591" s="153">
        <f t="shared" si="893"/>
        <v>1</v>
      </c>
      <c r="CJ591" s="152">
        <f t="shared" si="893"/>
        <v>1</v>
      </c>
      <c r="CK591" s="153">
        <f t="shared" si="893"/>
        <v>1</v>
      </c>
    </row>
    <row r="592" spans="1:89" ht="13.5" thickTop="1" x14ac:dyDescent="0.2">
      <c r="A592" s="187"/>
    </row>
    <row r="594" spans="1:89" x14ac:dyDescent="0.2">
      <c r="A594" s="306">
        <f>+A563+1</f>
        <v>43485</v>
      </c>
      <c r="B594" s="306"/>
      <c r="C594" s="306"/>
      <c r="D594" s="306"/>
      <c r="BI594" s="311">
        <f>+BI532+2</f>
        <v>43485</v>
      </c>
      <c r="BJ594" s="311"/>
      <c r="BK594" s="311"/>
      <c r="BL594" s="311"/>
    </row>
    <row r="595" spans="1:89" ht="13.5" thickBot="1" x14ac:dyDescent="0.25">
      <c r="AE595" s="242" t="s">
        <v>1</v>
      </c>
    </row>
    <row r="596" spans="1:89" ht="14.25" thickTop="1" thickBot="1" x14ac:dyDescent="0.25">
      <c r="A596" s="302" t="s">
        <v>2</v>
      </c>
      <c r="B596" s="304" t="s">
        <v>3</v>
      </c>
      <c r="C596" s="305"/>
      <c r="D596" s="304" t="s">
        <v>4</v>
      </c>
      <c r="E596" s="305"/>
      <c r="F596" s="304" t="s">
        <v>5</v>
      </c>
      <c r="G596" s="305"/>
      <c r="H596" s="304" t="s">
        <v>6</v>
      </c>
      <c r="I596" s="305"/>
      <c r="J596" s="304" t="s">
        <v>7</v>
      </c>
      <c r="K596" s="305"/>
      <c r="L596" s="304" t="s">
        <v>8</v>
      </c>
      <c r="M596" s="305"/>
      <c r="N596" s="304" t="s">
        <v>9</v>
      </c>
      <c r="O596" s="305"/>
      <c r="P596" s="304" t="s">
        <v>10</v>
      </c>
      <c r="Q596" s="305"/>
      <c r="R596" s="304" t="s">
        <v>11</v>
      </c>
      <c r="S596" s="305"/>
      <c r="T596" s="304" t="s">
        <v>12</v>
      </c>
      <c r="U596" s="305"/>
      <c r="V596" s="304" t="s">
        <v>13</v>
      </c>
      <c r="W596" s="305"/>
      <c r="X596" s="304" t="s">
        <v>14</v>
      </c>
      <c r="Y596" s="305"/>
      <c r="Z596" s="307" t="s">
        <v>15</v>
      </c>
      <c r="AA596" s="308"/>
      <c r="AB596" s="309" t="s">
        <v>16</v>
      </c>
      <c r="AC596" s="310"/>
      <c r="AE596" s="302" t="s">
        <v>2</v>
      </c>
      <c r="AF596" s="304" t="s">
        <v>3</v>
      </c>
      <c r="AG596" s="305"/>
      <c r="AH596" s="304" t="s">
        <v>4</v>
      </c>
      <c r="AI596" s="305"/>
      <c r="AJ596" s="304" t="s">
        <v>5</v>
      </c>
      <c r="AK596" s="305"/>
      <c r="AL596" s="304" t="s">
        <v>6</v>
      </c>
      <c r="AM596" s="305"/>
      <c r="AN596" s="304" t="s">
        <v>7</v>
      </c>
      <c r="AO596" s="305"/>
      <c r="AP596" s="304" t="s">
        <v>8</v>
      </c>
      <c r="AQ596" s="305"/>
      <c r="AR596" s="304" t="s">
        <v>9</v>
      </c>
      <c r="AS596" s="305"/>
      <c r="AT596" s="304" t="s">
        <v>10</v>
      </c>
      <c r="AU596" s="305"/>
      <c r="AV596" s="304" t="s">
        <v>11</v>
      </c>
      <c r="AW596" s="305"/>
      <c r="AX596" s="304" t="s">
        <v>12</v>
      </c>
      <c r="AY596" s="305"/>
      <c r="AZ596" s="304" t="s">
        <v>13</v>
      </c>
      <c r="BA596" s="305"/>
      <c r="BB596" s="304" t="s">
        <v>14</v>
      </c>
      <c r="BC596" s="305"/>
      <c r="BD596" s="307" t="s">
        <v>15</v>
      </c>
      <c r="BE596" s="308"/>
      <c r="BF596" s="309" t="s">
        <v>16</v>
      </c>
      <c r="BG596" s="310"/>
      <c r="BI596" s="302" t="s">
        <v>2</v>
      </c>
      <c r="BJ596" s="304" t="s">
        <v>3</v>
      </c>
      <c r="BK596" s="305"/>
      <c r="BL596" s="304" t="s">
        <v>4</v>
      </c>
      <c r="BM596" s="305"/>
      <c r="BN596" s="304" t="s">
        <v>5</v>
      </c>
      <c r="BO596" s="305"/>
      <c r="BP596" s="304" t="s">
        <v>6</v>
      </c>
      <c r="BQ596" s="305"/>
      <c r="BR596" s="304" t="s">
        <v>7</v>
      </c>
      <c r="BS596" s="305"/>
      <c r="BT596" s="304" t="s">
        <v>8</v>
      </c>
      <c r="BU596" s="305"/>
      <c r="BV596" s="304" t="s">
        <v>9</v>
      </c>
      <c r="BW596" s="305"/>
      <c r="BX596" s="304" t="s">
        <v>10</v>
      </c>
      <c r="BY596" s="305"/>
      <c r="BZ596" s="304" t="s">
        <v>11</v>
      </c>
      <c r="CA596" s="305"/>
      <c r="CB596" s="304" t="s">
        <v>12</v>
      </c>
      <c r="CC596" s="305"/>
      <c r="CD596" s="304" t="s">
        <v>13</v>
      </c>
      <c r="CE596" s="305"/>
      <c r="CF596" s="304" t="s">
        <v>14</v>
      </c>
      <c r="CG596" s="305"/>
      <c r="CH596" s="307" t="s">
        <v>15</v>
      </c>
      <c r="CI596" s="308"/>
      <c r="CJ596" s="304" t="s">
        <v>16</v>
      </c>
      <c r="CK596" s="305"/>
    </row>
    <row r="597" spans="1:89" ht="15" thickTop="1" thickBot="1" x14ac:dyDescent="0.3">
      <c r="A597" s="303"/>
      <c r="B597" s="113" t="s">
        <v>17</v>
      </c>
      <c r="C597" s="114" t="s">
        <v>18</v>
      </c>
      <c r="D597" s="115" t="s">
        <v>17</v>
      </c>
      <c r="E597" s="116" t="s">
        <v>18</v>
      </c>
      <c r="F597" s="113" t="s">
        <v>17</v>
      </c>
      <c r="G597" s="114" t="s">
        <v>18</v>
      </c>
      <c r="H597" s="115" t="s">
        <v>17</v>
      </c>
      <c r="I597" s="116" t="s">
        <v>18</v>
      </c>
      <c r="J597" s="113" t="s">
        <v>17</v>
      </c>
      <c r="K597" s="114" t="s">
        <v>18</v>
      </c>
      <c r="L597" s="115" t="s">
        <v>17</v>
      </c>
      <c r="M597" s="113" t="s">
        <v>18</v>
      </c>
      <c r="N597" s="117" t="s">
        <v>17</v>
      </c>
      <c r="O597" s="118" t="s">
        <v>18</v>
      </c>
      <c r="P597" s="113" t="s">
        <v>17</v>
      </c>
      <c r="Q597" s="114" t="s">
        <v>18</v>
      </c>
      <c r="R597" s="115" t="s">
        <v>17</v>
      </c>
      <c r="S597" s="116" t="s">
        <v>18</v>
      </c>
      <c r="T597" s="113" t="s">
        <v>17</v>
      </c>
      <c r="U597" s="114" t="s">
        <v>18</v>
      </c>
      <c r="V597" s="115" t="s">
        <v>17</v>
      </c>
      <c r="W597" s="116" t="s">
        <v>18</v>
      </c>
      <c r="X597" s="113" t="s">
        <v>17</v>
      </c>
      <c r="Y597" s="114" t="s">
        <v>18</v>
      </c>
      <c r="Z597" s="26" t="s">
        <v>17</v>
      </c>
      <c r="AA597" s="119" t="s">
        <v>18</v>
      </c>
      <c r="AB597" s="173" t="s">
        <v>17</v>
      </c>
      <c r="AC597" s="174" t="s">
        <v>18</v>
      </c>
      <c r="AE597" s="303"/>
      <c r="AF597" s="113" t="s">
        <v>17</v>
      </c>
      <c r="AG597" s="114" t="s">
        <v>18</v>
      </c>
      <c r="AH597" s="115" t="s">
        <v>17</v>
      </c>
      <c r="AI597" s="116" t="s">
        <v>18</v>
      </c>
      <c r="AJ597" s="113" t="s">
        <v>17</v>
      </c>
      <c r="AK597" s="114" t="s">
        <v>18</v>
      </c>
      <c r="AL597" s="115" t="s">
        <v>17</v>
      </c>
      <c r="AM597" s="116" t="s">
        <v>18</v>
      </c>
      <c r="AN597" s="113" t="s">
        <v>17</v>
      </c>
      <c r="AO597" s="114" t="s">
        <v>18</v>
      </c>
      <c r="AP597" s="115" t="s">
        <v>17</v>
      </c>
      <c r="AQ597" s="113" t="s">
        <v>18</v>
      </c>
      <c r="AR597" s="117" t="s">
        <v>17</v>
      </c>
      <c r="AS597" s="118" t="s">
        <v>18</v>
      </c>
      <c r="AT597" s="113" t="s">
        <v>17</v>
      </c>
      <c r="AU597" s="114" t="s">
        <v>18</v>
      </c>
      <c r="AV597" s="115" t="s">
        <v>17</v>
      </c>
      <c r="AW597" s="116" t="s">
        <v>18</v>
      </c>
      <c r="AX597" s="113" t="s">
        <v>17</v>
      </c>
      <c r="AY597" s="114" t="s">
        <v>18</v>
      </c>
      <c r="AZ597" s="115" t="s">
        <v>17</v>
      </c>
      <c r="BA597" s="116" t="s">
        <v>18</v>
      </c>
      <c r="BB597" s="113" t="s">
        <v>17</v>
      </c>
      <c r="BC597" s="114" t="s">
        <v>18</v>
      </c>
      <c r="BD597" s="26" t="s">
        <v>17</v>
      </c>
      <c r="BE597" s="119" t="s">
        <v>18</v>
      </c>
      <c r="BF597" s="173" t="s">
        <v>17</v>
      </c>
      <c r="BG597" s="174" t="s">
        <v>18</v>
      </c>
      <c r="BI597" s="303"/>
      <c r="BJ597" s="113" t="s">
        <v>17</v>
      </c>
      <c r="BK597" s="114" t="s">
        <v>18</v>
      </c>
      <c r="BL597" s="115" t="s">
        <v>17</v>
      </c>
      <c r="BM597" s="116" t="s">
        <v>18</v>
      </c>
      <c r="BN597" s="113" t="s">
        <v>17</v>
      </c>
      <c r="BO597" s="114" t="s">
        <v>18</v>
      </c>
      <c r="BP597" s="115" t="s">
        <v>17</v>
      </c>
      <c r="BQ597" s="116" t="s">
        <v>18</v>
      </c>
      <c r="BR597" s="113" t="s">
        <v>17</v>
      </c>
      <c r="BS597" s="114" t="s">
        <v>18</v>
      </c>
      <c r="BT597" s="115" t="s">
        <v>17</v>
      </c>
      <c r="BU597" s="113" t="s">
        <v>18</v>
      </c>
      <c r="BV597" s="117" t="s">
        <v>17</v>
      </c>
      <c r="BW597" s="118" t="s">
        <v>18</v>
      </c>
      <c r="BX597" s="113" t="s">
        <v>17</v>
      </c>
      <c r="BY597" s="114" t="s">
        <v>18</v>
      </c>
      <c r="BZ597" s="115" t="s">
        <v>17</v>
      </c>
      <c r="CA597" s="116" t="s">
        <v>18</v>
      </c>
      <c r="CB597" s="113" t="s">
        <v>17</v>
      </c>
      <c r="CC597" s="114" t="s">
        <v>18</v>
      </c>
      <c r="CD597" s="115" t="s">
        <v>17</v>
      </c>
      <c r="CE597" s="116" t="s">
        <v>18</v>
      </c>
      <c r="CF597" s="113" t="s">
        <v>17</v>
      </c>
      <c r="CG597" s="114" t="s">
        <v>18</v>
      </c>
      <c r="CH597" s="26" t="s">
        <v>17</v>
      </c>
      <c r="CI597" s="119" t="s">
        <v>18</v>
      </c>
      <c r="CJ597" s="117" t="s">
        <v>17</v>
      </c>
      <c r="CK597" s="118" t="s">
        <v>18</v>
      </c>
    </row>
    <row r="598" spans="1:89" ht="13.5" thickTop="1" x14ac:dyDescent="0.2">
      <c r="A598" s="122" t="s">
        <v>19</v>
      </c>
      <c r="B598" s="123"/>
      <c r="C598" s="186"/>
      <c r="D598" s="124"/>
      <c r="E598" s="177"/>
      <c r="F598" s="123"/>
      <c r="G598" s="125"/>
      <c r="H598" s="124"/>
      <c r="I598" s="177"/>
      <c r="J598" s="123"/>
      <c r="K598" s="125"/>
      <c r="L598" s="124"/>
      <c r="M598" s="123"/>
      <c r="N598" s="176"/>
      <c r="O598" s="178"/>
      <c r="P598" s="123"/>
      <c r="Q598" s="125"/>
      <c r="R598" s="124"/>
      <c r="S598" s="177"/>
      <c r="T598" s="123"/>
      <c r="U598" s="125"/>
      <c r="V598" s="124"/>
      <c r="W598" s="177"/>
      <c r="X598" s="123"/>
      <c r="Y598" s="125"/>
      <c r="Z598" s="183"/>
      <c r="AA598" s="184"/>
      <c r="AB598" s="167">
        <f>B598+D598+F598+H598+J598+L598+N598+P598+R598+T598+V598+X598+Z598</f>
        <v>0</v>
      </c>
      <c r="AC598" s="168">
        <f>C598+E598+G598+I598+K598+M598+O598+Q598+S598+U598+W598+Y598+AA598</f>
        <v>0</v>
      </c>
      <c r="AE598" s="249" t="str">
        <f>$AE$9</f>
        <v>07:00 - 07:59</v>
      </c>
      <c r="AF598" s="123">
        <f>SUMIF($A$9:$A$32,$AE598,B$598:B$621)</f>
        <v>1324</v>
      </c>
      <c r="AG598" s="186">
        <f t="shared" ref="AG598:BE600" si="894">SUMIF($A$9:$A$32,$AE598,C$598:C$621)</f>
        <v>478</v>
      </c>
      <c r="AH598" s="124">
        <f t="shared" si="894"/>
        <v>462</v>
      </c>
      <c r="AI598" s="177">
        <f t="shared" si="894"/>
        <v>361</v>
      </c>
      <c r="AJ598" s="123">
        <f t="shared" si="894"/>
        <v>207</v>
      </c>
      <c r="AK598" s="125">
        <f t="shared" si="894"/>
        <v>113</v>
      </c>
      <c r="AL598" s="124">
        <f t="shared" si="894"/>
        <v>790</v>
      </c>
      <c r="AM598" s="177">
        <f t="shared" si="894"/>
        <v>820</v>
      </c>
      <c r="AN598" s="123">
        <f t="shared" si="894"/>
        <v>66</v>
      </c>
      <c r="AO598" s="125">
        <f t="shared" si="894"/>
        <v>109</v>
      </c>
      <c r="AP598" s="124">
        <f t="shared" si="894"/>
        <v>114</v>
      </c>
      <c r="AQ598" s="123">
        <f t="shared" si="894"/>
        <v>312</v>
      </c>
      <c r="AR598" s="176">
        <f t="shared" si="894"/>
        <v>538</v>
      </c>
      <c r="AS598" s="178">
        <f t="shared" si="894"/>
        <v>704</v>
      </c>
      <c r="AT598" s="123">
        <f t="shared" si="894"/>
        <v>343</v>
      </c>
      <c r="AU598" s="125">
        <f t="shared" si="894"/>
        <v>350</v>
      </c>
      <c r="AV598" s="124">
        <f t="shared" si="894"/>
        <v>650</v>
      </c>
      <c r="AW598" s="177">
        <f t="shared" si="894"/>
        <v>499</v>
      </c>
      <c r="AX598" s="123">
        <f t="shared" si="894"/>
        <v>115</v>
      </c>
      <c r="AY598" s="125">
        <f t="shared" si="894"/>
        <v>142</v>
      </c>
      <c r="AZ598" s="124">
        <f t="shared" si="894"/>
        <v>325</v>
      </c>
      <c r="BA598" s="177">
        <f t="shared" si="894"/>
        <v>466</v>
      </c>
      <c r="BB598" s="123">
        <f t="shared" si="894"/>
        <v>468</v>
      </c>
      <c r="BC598" s="125">
        <f t="shared" si="894"/>
        <v>314</v>
      </c>
      <c r="BD598" s="183">
        <f t="shared" si="894"/>
        <v>1429</v>
      </c>
      <c r="BE598" s="184">
        <f t="shared" si="894"/>
        <v>1173</v>
      </c>
      <c r="BF598" s="167">
        <f>AF598+AH598+AJ598+AL598+AN598+AP598+AR598+AT598+AV598+AX598+AZ598+BB598+BD598</f>
        <v>6831</v>
      </c>
      <c r="BG598" s="168">
        <f>AG598+AI598+AK598+AM598+AO598+AQ598+AS598+AU598+AW598+AY598+BA598+BC598+BE598</f>
        <v>5841</v>
      </c>
      <c r="BI598" s="122" t="s">
        <v>19</v>
      </c>
      <c r="BJ598" s="126">
        <f t="shared" ref="BJ598:CK598" si="895">B598/B622</f>
        <v>0</v>
      </c>
      <c r="BK598" s="127">
        <f t="shared" si="895"/>
        <v>0</v>
      </c>
      <c r="BL598" s="128">
        <f t="shared" si="895"/>
        <v>0</v>
      </c>
      <c r="BM598" s="129">
        <f t="shared" si="895"/>
        <v>0</v>
      </c>
      <c r="BN598" s="126">
        <f t="shared" si="895"/>
        <v>0</v>
      </c>
      <c r="BO598" s="127">
        <f t="shared" si="895"/>
        <v>0</v>
      </c>
      <c r="BP598" s="128">
        <f t="shared" si="895"/>
        <v>0</v>
      </c>
      <c r="BQ598" s="129">
        <f t="shared" si="895"/>
        <v>0</v>
      </c>
      <c r="BR598" s="126">
        <f t="shared" si="895"/>
        <v>0</v>
      </c>
      <c r="BS598" s="127">
        <f t="shared" si="895"/>
        <v>0</v>
      </c>
      <c r="BT598" s="128">
        <f t="shared" si="895"/>
        <v>0</v>
      </c>
      <c r="BU598" s="126">
        <f t="shared" si="895"/>
        <v>0</v>
      </c>
      <c r="BV598" s="130">
        <f t="shared" si="895"/>
        <v>0</v>
      </c>
      <c r="BW598" s="131">
        <f t="shared" si="895"/>
        <v>0</v>
      </c>
      <c r="BX598" s="126">
        <f t="shared" si="895"/>
        <v>0</v>
      </c>
      <c r="BY598" s="127">
        <f t="shared" si="895"/>
        <v>0</v>
      </c>
      <c r="BZ598" s="128">
        <f t="shared" si="895"/>
        <v>0</v>
      </c>
      <c r="CA598" s="129">
        <f t="shared" si="895"/>
        <v>0</v>
      </c>
      <c r="CB598" s="126">
        <f t="shared" si="895"/>
        <v>0</v>
      </c>
      <c r="CC598" s="127">
        <f t="shared" si="895"/>
        <v>0</v>
      </c>
      <c r="CD598" s="128">
        <f t="shared" si="895"/>
        <v>0</v>
      </c>
      <c r="CE598" s="129">
        <f t="shared" si="895"/>
        <v>0</v>
      </c>
      <c r="CF598" s="126">
        <f t="shared" si="895"/>
        <v>0</v>
      </c>
      <c r="CG598" s="127">
        <f t="shared" si="895"/>
        <v>0</v>
      </c>
      <c r="CH598" s="128">
        <f t="shared" si="895"/>
        <v>0</v>
      </c>
      <c r="CI598" s="126">
        <f t="shared" si="895"/>
        <v>0</v>
      </c>
      <c r="CJ598" s="132">
        <f t="shared" si="895"/>
        <v>0</v>
      </c>
      <c r="CK598" s="133">
        <f t="shared" si="895"/>
        <v>0</v>
      </c>
    </row>
    <row r="599" spans="1:89" x14ac:dyDescent="0.2">
      <c r="A599" s="134" t="s">
        <v>21</v>
      </c>
      <c r="B599" s="189">
        <v>165</v>
      </c>
      <c r="C599" s="190">
        <v>0</v>
      </c>
      <c r="D599" s="191">
        <v>59</v>
      </c>
      <c r="E599" s="192">
        <v>0</v>
      </c>
      <c r="F599" s="189">
        <v>34</v>
      </c>
      <c r="G599" s="193">
        <v>1</v>
      </c>
      <c r="H599" s="191">
        <v>116</v>
      </c>
      <c r="I599" s="192">
        <v>5</v>
      </c>
      <c r="J599" s="189">
        <v>2</v>
      </c>
      <c r="K599" s="193">
        <v>0</v>
      </c>
      <c r="L599" s="191">
        <v>3</v>
      </c>
      <c r="M599" s="189">
        <v>5</v>
      </c>
      <c r="N599" s="194">
        <v>18</v>
      </c>
      <c r="O599" s="195">
        <v>1</v>
      </c>
      <c r="P599" s="189">
        <v>2</v>
      </c>
      <c r="Q599" s="193">
        <v>4</v>
      </c>
      <c r="R599" s="191">
        <v>6</v>
      </c>
      <c r="S599" s="192">
        <v>8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69">
        <f>B599+D599+F599+H599+J599+L599+N599+P599+R599+T599+V599+X599+Z599</f>
        <v>405</v>
      </c>
      <c r="AC599" s="170">
        <f t="shared" ref="AC599:AC618" si="896">C599+E599+G599+I599+K599+M599+O599+Q599+S599+U599+W599+Y599+AA599</f>
        <v>24</v>
      </c>
      <c r="AE599" s="250" t="str">
        <f>$AE$10</f>
        <v>08:00 - 08:59</v>
      </c>
      <c r="AF599" s="123">
        <f>SUMIF($A$9:$A$32,$AE599,B$598:B$621)</f>
        <v>2020</v>
      </c>
      <c r="AG599" s="190">
        <f t="shared" si="894"/>
        <v>668</v>
      </c>
      <c r="AH599" s="191">
        <f t="shared" si="894"/>
        <v>696</v>
      </c>
      <c r="AI599" s="192">
        <f t="shared" si="894"/>
        <v>413</v>
      </c>
      <c r="AJ599" s="189">
        <f t="shared" si="894"/>
        <v>298</v>
      </c>
      <c r="AK599" s="193">
        <f t="shared" si="894"/>
        <v>197</v>
      </c>
      <c r="AL599" s="191">
        <f t="shared" si="894"/>
        <v>1103</v>
      </c>
      <c r="AM599" s="192">
        <f t="shared" si="894"/>
        <v>1137</v>
      </c>
      <c r="AN599" s="189">
        <f t="shared" si="894"/>
        <v>94</v>
      </c>
      <c r="AO599" s="193">
        <f t="shared" si="894"/>
        <v>203</v>
      </c>
      <c r="AP599" s="191">
        <f t="shared" si="894"/>
        <v>101</v>
      </c>
      <c r="AQ599" s="189">
        <f t="shared" si="894"/>
        <v>538</v>
      </c>
      <c r="AR599" s="194">
        <f t="shared" si="894"/>
        <v>711</v>
      </c>
      <c r="AS599" s="195">
        <f t="shared" si="894"/>
        <v>978</v>
      </c>
      <c r="AT599" s="189">
        <f t="shared" si="894"/>
        <v>443</v>
      </c>
      <c r="AU599" s="193">
        <f t="shared" si="894"/>
        <v>372</v>
      </c>
      <c r="AV599" s="191">
        <f t="shared" si="894"/>
        <v>925</v>
      </c>
      <c r="AW599" s="192">
        <f t="shared" si="894"/>
        <v>608</v>
      </c>
      <c r="AX599" s="189">
        <f t="shared" si="894"/>
        <v>106</v>
      </c>
      <c r="AY599" s="193">
        <f t="shared" si="894"/>
        <v>147</v>
      </c>
      <c r="AZ599" s="191">
        <f t="shared" si="894"/>
        <v>386</v>
      </c>
      <c r="BA599" s="192">
        <f t="shared" si="894"/>
        <v>786</v>
      </c>
      <c r="BB599" s="189">
        <f t="shared" si="894"/>
        <v>411</v>
      </c>
      <c r="BC599" s="193">
        <f t="shared" si="894"/>
        <v>367</v>
      </c>
      <c r="BD599" s="191">
        <f t="shared" si="894"/>
        <v>1806</v>
      </c>
      <c r="BE599" s="189">
        <f t="shared" si="894"/>
        <v>1405</v>
      </c>
      <c r="BF599" s="169">
        <f>SUM(AF599,AH599,AJ599,AL599,AN599,AP599,AR599,AT599,AV599,AX599,AZ599,BB599,BD599)</f>
        <v>9100</v>
      </c>
      <c r="BG599" s="170">
        <f>SUM(AG599,AI599,AK599,AM599,AO599,AQ599,AS599,AU599,AW599,AY599,BA599,BC599,BE599)</f>
        <v>7819</v>
      </c>
      <c r="BI599" s="134" t="s">
        <v>21</v>
      </c>
      <c r="BJ599" s="126">
        <f t="shared" ref="BJ599:CK599" si="897">B599/B622</f>
        <v>5.384590281630389E-3</v>
      </c>
      <c r="BK599" s="127">
        <f t="shared" si="897"/>
        <v>0</v>
      </c>
      <c r="BL599" s="128">
        <f t="shared" si="897"/>
        <v>5.9207225288509784E-3</v>
      </c>
      <c r="BM599" s="129">
        <f t="shared" si="897"/>
        <v>0</v>
      </c>
      <c r="BN599" s="126">
        <f t="shared" si="897"/>
        <v>6.4687975646879753E-3</v>
      </c>
      <c r="BO599" s="127">
        <f t="shared" si="897"/>
        <v>3.2626427406199022E-4</v>
      </c>
      <c r="BP599" s="128">
        <f t="shared" si="897"/>
        <v>5.4691183404054688E-3</v>
      </c>
      <c r="BQ599" s="129">
        <f t="shared" si="897"/>
        <v>2.0538098172109262E-4</v>
      </c>
      <c r="BR599" s="126">
        <f t="shared" si="897"/>
        <v>9.6571704490584255E-4</v>
      </c>
      <c r="BS599" s="127">
        <f t="shared" si="897"/>
        <v>0</v>
      </c>
      <c r="BT599" s="128">
        <f t="shared" si="897"/>
        <v>8.4010081209745166E-4</v>
      </c>
      <c r="BU599" s="126">
        <f t="shared" si="897"/>
        <v>5.7870370370370367E-4</v>
      </c>
      <c r="BV599" s="130">
        <f t="shared" si="897"/>
        <v>1.2902300910329009E-3</v>
      </c>
      <c r="BW599" s="131">
        <f t="shared" si="897"/>
        <v>5.5120714364458166E-5</v>
      </c>
      <c r="BX599" s="126">
        <f t="shared" si="897"/>
        <v>2.4050024050024051E-4</v>
      </c>
      <c r="BY599" s="127">
        <f t="shared" si="897"/>
        <v>4.1480866950119257E-4</v>
      </c>
      <c r="BZ599" s="128">
        <f t="shared" si="897"/>
        <v>4.3434197191255248E-4</v>
      </c>
      <c r="CA599" s="129">
        <f t="shared" si="897"/>
        <v>5.3615709402855035E-4</v>
      </c>
      <c r="CB599" s="126">
        <f t="shared" si="897"/>
        <v>0</v>
      </c>
      <c r="CC599" s="127">
        <f t="shared" si="897"/>
        <v>0</v>
      </c>
      <c r="CD599" s="128">
        <f t="shared" si="897"/>
        <v>0</v>
      </c>
      <c r="CE599" s="129">
        <f t="shared" si="897"/>
        <v>0</v>
      </c>
      <c r="CF599" s="126">
        <f t="shared" si="897"/>
        <v>0</v>
      </c>
      <c r="CG599" s="127">
        <f t="shared" si="897"/>
        <v>0</v>
      </c>
      <c r="CH599" s="128">
        <f t="shared" si="897"/>
        <v>0</v>
      </c>
      <c r="CI599" s="126">
        <f t="shared" si="897"/>
        <v>0</v>
      </c>
      <c r="CJ599" s="132">
        <f t="shared" si="897"/>
        <v>2.5105691863276263E-3</v>
      </c>
      <c r="CK599" s="133">
        <f t="shared" si="897"/>
        <v>1.4897024319392201E-4</v>
      </c>
    </row>
    <row r="600" spans="1:89" ht="13.5" thickBot="1" x14ac:dyDescent="0.25">
      <c r="A600" s="143" t="s">
        <v>23</v>
      </c>
      <c r="B600" s="196">
        <v>690</v>
      </c>
      <c r="C600" s="197">
        <v>0</v>
      </c>
      <c r="D600" s="198">
        <v>245</v>
      </c>
      <c r="E600" s="199">
        <v>26</v>
      </c>
      <c r="F600" s="196">
        <v>112</v>
      </c>
      <c r="G600" s="200">
        <v>11</v>
      </c>
      <c r="H600" s="198">
        <v>463</v>
      </c>
      <c r="I600" s="199">
        <v>134</v>
      </c>
      <c r="J600" s="196">
        <v>21</v>
      </c>
      <c r="K600" s="200">
        <v>16</v>
      </c>
      <c r="L600" s="198">
        <v>26</v>
      </c>
      <c r="M600" s="196">
        <v>116</v>
      </c>
      <c r="N600" s="201">
        <v>165</v>
      </c>
      <c r="O600" s="202">
        <v>240</v>
      </c>
      <c r="P600" s="196">
        <v>84</v>
      </c>
      <c r="Q600" s="200">
        <v>108</v>
      </c>
      <c r="R600" s="198">
        <v>163</v>
      </c>
      <c r="S600" s="199">
        <v>138</v>
      </c>
      <c r="T600" s="196">
        <v>22</v>
      </c>
      <c r="U600" s="200">
        <v>90</v>
      </c>
      <c r="V600" s="198">
        <v>71</v>
      </c>
      <c r="W600" s="199">
        <v>170</v>
      </c>
      <c r="X600" s="196">
        <v>124</v>
      </c>
      <c r="Y600" s="200">
        <v>144</v>
      </c>
      <c r="Z600" s="198">
        <v>543</v>
      </c>
      <c r="AA600" s="196">
        <v>282</v>
      </c>
      <c r="AB600" s="169">
        <f>B600+D600+F600+H600+J600+L600+N600+P600+R600+T600+V600+X600+Z600</f>
        <v>2729</v>
      </c>
      <c r="AC600" s="170">
        <f t="shared" si="896"/>
        <v>1475</v>
      </c>
      <c r="AE600" s="249" t="str">
        <f>$AE$11</f>
        <v>09:00 - 09:59</v>
      </c>
      <c r="AF600" s="123">
        <f>SUMIF($A$9:$A$32,$AE600,B$598:B$621)</f>
        <v>2141</v>
      </c>
      <c r="AG600" s="197">
        <f t="shared" si="894"/>
        <v>850</v>
      </c>
      <c r="AH600" s="198">
        <f t="shared" si="894"/>
        <v>684</v>
      </c>
      <c r="AI600" s="199">
        <f t="shared" si="894"/>
        <v>384</v>
      </c>
      <c r="AJ600" s="196">
        <f t="shared" si="894"/>
        <v>330</v>
      </c>
      <c r="AK600" s="200">
        <f t="shared" si="894"/>
        <v>175</v>
      </c>
      <c r="AL600" s="198">
        <f t="shared" si="894"/>
        <v>1334</v>
      </c>
      <c r="AM600" s="199">
        <f t="shared" si="894"/>
        <v>1179</v>
      </c>
      <c r="AN600" s="196">
        <f t="shared" si="894"/>
        <v>124</v>
      </c>
      <c r="AO600" s="200">
        <f t="shared" si="894"/>
        <v>315</v>
      </c>
      <c r="AP600" s="198">
        <f t="shared" si="894"/>
        <v>108</v>
      </c>
      <c r="AQ600" s="196">
        <f t="shared" si="894"/>
        <v>610</v>
      </c>
      <c r="AR600" s="201">
        <f t="shared" si="894"/>
        <v>783</v>
      </c>
      <c r="AS600" s="202">
        <f t="shared" si="894"/>
        <v>1389</v>
      </c>
      <c r="AT600" s="196">
        <f t="shared" si="894"/>
        <v>550</v>
      </c>
      <c r="AU600" s="200">
        <f t="shared" si="894"/>
        <v>483</v>
      </c>
      <c r="AV600" s="198">
        <f t="shared" si="894"/>
        <v>1091</v>
      </c>
      <c r="AW600" s="199">
        <f t="shared" si="894"/>
        <v>766</v>
      </c>
      <c r="AX600" s="196">
        <f t="shared" si="894"/>
        <v>124</v>
      </c>
      <c r="AY600" s="200">
        <f t="shared" si="894"/>
        <v>138</v>
      </c>
      <c r="AZ600" s="198">
        <f t="shared" si="894"/>
        <v>407</v>
      </c>
      <c r="BA600" s="199">
        <f t="shared" si="894"/>
        <v>1313</v>
      </c>
      <c r="BB600" s="196">
        <f t="shared" si="894"/>
        <v>527</v>
      </c>
      <c r="BC600" s="200">
        <f t="shared" si="894"/>
        <v>390</v>
      </c>
      <c r="BD600" s="198">
        <f t="shared" si="894"/>
        <v>2061</v>
      </c>
      <c r="BE600" s="196">
        <f t="shared" si="894"/>
        <v>1801</v>
      </c>
      <c r="BF600" s="169">
        <f>SUM(AF600,AH600,AJ600,AL600,AN600,AP600,AR600,AT600,AV600,AX600,AZ600,BB600,BD600)</f>
        <v>10264</v>
      </c>
      <c r="BG600" s="170">
        <f>SUM(AG600,AI600,AK600,AM600,AO600,AQ600,AS600,AU600,AW600,AY600,BA600,BC600,BE600)</f>
        <v>9793</v>
      </c>
      <c r="BI600" s="143" t="s">
        <v>23</v>
      </c>
      <c r="BJ600" s="126">
        <f t="shared" ref="BJ600:CK600" si="898">B600/B622</f>
        <v>2.2517377541363442E-2</v>
      </c>
      <c r="BK600" s="127">
        <f t="shared" si="898"/>
        <v>0</v>
      </c>
      <c r="BL600" s="128">
        <f t="shared" si="898"/>
        <v>2.4586051179126944E-2</v>
      </c>
      <c r="BM600" s="129">
        <f t="shared" si="898"/>
        <v>3.180428134556575E-3</v>
      </c>
      <c r="BN600" s="126">
        <f t="shared" si="898"/>
        <v>2.1308980213089801E-2</v>
      </c>
      <c r="BO600" s="127">
        <f t="shared" si="898"/>
        <v>3.5889070146818925E-3</v>
      </c>
      <c r="BP600" s="128">
        <f t="shared" si="898"/>
        <v>2.182932578972183E-2</v>
      </c>
      <c r="BQ600" s="129">
        <f t="shared" si="898"/>
        <v>5.5042103101252821E-3</v>
      </c>
      <c r="BR600" s="126">
        <f t="shared" si="898"/>
        <v>1.0140028971511348E-2</v>
      </c>
      <c r="BS600" s="127">
        <f t="shared" si="898"/>
        <v>5.6517131755563403E-3</v>
      </c>
      <c r="BT600" s="128">
        <f t="shared" si="898"/>
        <v>7.2808737048445813E-3</v>
      </c>
      <c r="BU600" s="126">
        <f t="shared" si="898"/>
        <v>1.3425925925925926E-2</v>
      </c>
      <c r="BV600" s="130">
        <f t="shared" si="898"/>
        <v>1.1827109167801591E-2</v>
      </c>
      <c r="BW600" s="131">
        <f t="shared" si="898"/>
        <v>1.3228971447469959E-2</v>
      </c>
      <c r="BX600" s="126">
        <f t="shared" si="898"/>
        <v>1.0101010101010102E-2</v>
      </c>
      <c r="BY600" s="127">
        <f t="shared" si="898"/>
        <v>1.11998340765322E-2</v>
      </c>
      <c r="BZ600" s="128">
        <f t="shared" si="898"/>
        <v>1.1799623570291009E-2</v>
      </c>
      <c r="CA600" s="129">
        <f t="shared" si="898"/>
        <v>9.2487098719924946E-3</v>
      </c>
      <c r="CB600" s="126">
        <f t="shared" si="898"/>
        <v>1.0934393638170975E-2</v>
      </c>
      <c r="CC600" s="127">
        <f t="shared" si="898"/>
        <v>3.3733133433283359E-2</v>
      </c>
      <c r="CD600" s="128">
        <f t="shared" si="898"/>
        <v>6.3421170165252347E-3</v>
      </c>
      <c r="CE600" s="129">
        <f t="shared" si="898"/>
        <v>1.1903928296337792E-2</v>
      </c>
      <c r="CF600" s="126">
        <f t="shared" si="898"/>
        <v>1.49289670117987E-2</v>
      </c>
      <c r="CG600" s="127">
        <f t="shared" si="898"/>
        <v>2.4377856780091418E-2</v>
      </c>
      <c r="CH600" s="128">
        <f t="shared" si="898"/>
        <v>1.7511609907120744E-2</v>
      </c>
      <c r="CI600" s="126">
        <f t="shared" si="898"/>
        <v>9.5964064520519983E-3</v>
      </c>
      <c r="CJ600" s="132">
        <f t="shared" si="898"/>
        <v>1.6916897060464425E-2</v>
      </c>
      <c r="CK600" s="133">
        <f t="shared" si="898"/>
        <v>9.1554628629597901E-3</v>
      </c>
    </row>
    <row r="601" spans="1:89" ht="14.25" thickTop="1" thickBot="1" x14ac:dyDescent="0.25">
      <c r="A601" s="134" t="s">
        <v>25</v>
      </c>
      <c r="B601" s="189">
        <v>885</v>
      </c>
      <c r="C601" s="190">
        <v>260</v>
      </c>
      <c r="D601" s="191">
        <v>350</v>
      </c>
      <c r="E601" s="192">
        <v>199</v>
      </c>
      <c r="F601" s="189">
        <v>142</v>
      </c>
      <c r="G601" s="193">
        <v>65</v>
      </c>
      <c r="H601" s="191">
        <v>535</v>
      </c>
      <c r="I601" s="192">
        <v>445</v>
      </c>
      <c r="J601" s="189">
        <v>41</v>
      </c>
      <c r="K601" s="193">
        <v>60</v>
      </c>
      <c r="L601" s="191">
        <v>76</v>
      </c>
      <c r="M601" s="189">
        <v>186</v>
      </c>
      <c r="N601" s="194">
        <v>377</v>
      </c>
      <c r="O601" s="195">
        <v>422</v>
      </c>
      <c r="P601" s="189">
        <v>234</v>
      </c>
      <c r="Q601" s="193">
        <v>191</v>
      </c>
      <c r="R601" s="191">
        <v>443</v>
      </c>
      <c r="S601" s="192">
        <v>350</v>
      </c>
      <c r="T601" s="189">
        <v>96</v>
      </c>
      <c r="U601" s="193">
        <v>99</v>
      </c>
      <c r="V601" s="191">
        <v>178</v>
      </c>
      <c r="W601" s="192">
        <v>407</v>
      </c>
      <c r="X601" s="189">
        <v>265</v>
      </c>
      <c r="Y601" s="193">
        <v>231</v>
      </c>
      <c r="Z601" s="191">
        <v>886</v>
      </c>
      <c r="AA601" s="189">
        <v>775</v>
      </c>
      <c r="AB601" s="169">
        <f>B601+D601+F601+H601+J601+L601+N601+P601+R601+T601+V601+X601+Z601</f>
        <v>4508</v>
      </c>
      <c r="AC601" s="170">
        <f t="shared" si="896"/>
        <v>3690</v>
      </c>
      <c r="AE601" s="299" t="s">
        <v>26</v>
      </c>
      <c r="AF601" s="18">
        <f t="shared" ref="AF601:BG601" si="899">SUM(AF598:AF600)</f>
        <v>5485</v>
      </c>
      <c r="AG601" s="19">
        <f t="shared" si="899"/>
        <v>1996</v>
      </c>
      <c r="AH601" s="18">
        <f t="shared" si="899"/>
        <v>1842</v>
      </c>
      <c r="AI601" s="19">
        <f t="shared" si="899"/>
        <v>1158</v>
      </c>
      <c r="AJ601" s="18">
        <f t="shared" si="899"/>
        <v>835</v>
      </c>
      <c r="AK601" s="19">
        <f t="shared" si="899"/>
        <v>485</v>
      </c>
      <c r="AL601" s="18">
        <f t="shared" si="899"/>
        <v>3227</v>
      </c>
      <c r="AM601" s="19">
        <f t="shared" si="899"/>
        <v>3136</v>
      </c>
      <c r="AN601" s="18">
        <f t="shared" si="899"/>
        <v>284</v>
      </c>
      <c r="AO601" s="19">
        <f t="shared" si="899"/>
        <v>627</v>
      </c>
      <c r="AP601" s="18">
        <f t="shared" si="899"/>
        <v>323</v>
      </c>
      <c r="AQ601" s="19">
        <f t="shared" si="899"/>
        <v>1460</v>
      </c>
      <c r="AR601" s="18">
        <f t="shared" si="899"/>
        <v>2032</v>
      </c>
      <c r="AS601" s="19">
        <f t="shared" si="899"/>
        <v>3071</v>
      </c>
      <c r="AT601" s="18">
        <f t="shared" si="899"/>
        <v>1336</v>
      </c>
      <c r="AU601" s="19">
        <f t="shared" si="899"/>
        <v>1205</v>
      </c>
      <c r="AV601" s="18">
        <f t="shared" si="899"/>
        <v>2666</v>
      </c>
      <c r="AW601" s="19">
        <f t="shared" si="899"/>
        <v>1873</v>
      </c>
      <c r="AX601" s="18">
        <f t="shared" si="899"/>
        <v>345</v>
      </c>
      <c r="AY601" s="19">
        <f t="shared" si="899"/>
        <v>427</v>
      </c>
      <c r="AZ601" s="18">
        <f t="shared" si="899"/>
        <v>1118</v>
      </c>
      <c r="BA601" s="19">
        <f t="shared" si="899"/>
        <v>2565</v>
      </c>
      <c r="BB601" s="18">
        <f t="shared" si="899"/>
        <v>1406</v>
      </c>
      <c r="BC601" s="19">
        <f t="shared" si="899"/>
        <v>1071</v>
      </c>
      <c r="BD601" s="18">
        <f t="shared" si="899"/>
        <v>5296</v>
      </c>
      <c r="BE601" s="19">
        <f t="shared" si="899"/>
        <v>4379</v>
      </c>
      <c r="BF601" s="171">
        <f t="shared" si="899"/>
        <v>26195</v>
      </c>
      <c r="BG601" s="172">
        <f t="shared" si="899"/>
        <v>23453</v>
      </c>
      <c r="BI601" s="134" t="s">
        <v>25</v>
      </c>
      <c r="BJ601" s="126">
        <f t="shared" ref="BJ601:CK601" si="900">B601/B622</f>
        <v>2.8880984237835722E-2</v>
      </c>
      <c r="BK601" s="127">
        <f t="shared" si="900"/>
        <v>1.3611140194744006E-2</v>
      </c>
      <c r="BL601" s="128">
        <f t="shared" si="900"/>
        <v>3.5122930255895635E-2</v>
      </c>
      <c r="BM601" s="129">
        <f t="shared" si="900"/>
        <v>2.4342507645259939E-2</v>
      </c>
      <c r="BN601" s="126">
        <f t="shared" si="900"/>
        <v>2.7016742770167426E-2</v>
      </c>
      <c r="BO601" s="127">
        <f t="shared" si="900"/>
        <v>2.1207177814029365E-2</v>
      </c>
      <c r="BP601" s="128">
        <f t="shared" si="900"/>
        <v>2.5223950966525223E-2</v>
      </c>
      <c r="BQ601" s="129">
        <f t="shared" si="900"/>
        <v>1.8278907373177243E-2</v>
      </c>
      <c r="BR601" s="126">
        <f t="shared" si="900"/>
        <v>1.9797199420569771E-2</v>
      </c>
      <c r="BS601" s="127">
        <f t="shared" si="900"/>
        <v>2.1193924408336277E-2</v>
      </c>
      <c r="BT601" s="128">
        <f t="shared" si="900"/>
        <v>2.1282553906468778E-2</v>
      </c>
      <c r="BU601" s="126">
        <f t="shared" si="900"/>
        <v>2.1527777777777778E-2</v>
      </c>
      <c r="BV601" s="130">
        <f t="shared" si="900"/>
        <v>2.7023152462189091E-2</v>
      </c>
      <c r="BW601" s="131">
        <f t="shared" si="900"/>
        <v>2.3260941461801344E-2</v>
      </c>
      <c r="BX601" s="126">
        <f t="shared" si="900"/>
        <v>2.813852813852814E-2</v>
      </c>
      <c r="BY601" s="127">
        <f t="shared" si="900"/>
        <v>1.9807113968681945E-2</v>
      </c>
      <c r="BZ601" s="128">
        <f t="shared" si="900"/>
        <v>3.2068915592876793E-2</v>
      </c>
      <c r="CA601" s="129">
        <f t="shared" si="900"/>
        <v>2.3456872863749079E-2</v>
      </c>
      <c r="CB601" s="126">
        <f t="shared" si="900"/>
        <v>4.7713717693836977E-2</v>
      </c>
      <c r="CC601" s="127">
        <f t="shared" si="900"/>
        <v>3.7106446776611693E-2</v>
      </c>
      <c r="CD601" s="128">
        <f t="shared" si="900"/>
        <v>1.5899955337204109E-2</v>
      </c>
      <c r="CE601" s="129">
        <f t="shared" si="900"/>
        <v>2.8499404803585184E-2</v>
      </c>
      <c r="CF601" s="126">
        <f t="shared" si="900"/>
        <v>3.1904647242956899E-2</v>
      </c>
      <c r="CG601" s="127">
        <f t="shared" si="900"/>
        <v>3.9106145251396648E-2</v>
      </c>
      <c r="CH601" s="128">
        <f t="shared" si="900"/>
        <v>2.8573271413828691E-2</v>
      </c>
      <c r="CI601" s="126">
        <f t="shared" si="900"/>
        <v>2.6373102838086162E-2</v>
      </c>
      <c r="CJ601" s="132">
        <f t="shared" si="900"/>
        <v>2.7944804671518369E-2</v>
      </c>
      <c r="CK601" s="133">
        <f t="shared" si="900"/>
        <v>2.2904174891065509E-2</v>
      </c>
    </row>
    <row r="602" spans="1:89" ht="13.5" thickTop="1" x14ac:dyDescent="0.2">
      <c r="A602" s="143" t="s">
        <v>20</v>
      </c>
      <c r="B602" s="196">
        <v>1324</v>
      </c>
      <c r="C602" s="197">
        <v>478</v>
      </c>
      <c r="D602" s="198">
        <v>462</v>
      </c>
      <c r="E602" s="199">
        <v>361</v>
      </c>
      <c r="F602" s="196">
        <v>207</v>
      </c>
      <c r="G602" s="200">
        <v>113</v>
      </c>
      <c r="H602" s="198">
        <v>790</v>
      </c>
      <c r="I602" s="199">
        <v>820</v>
      </c>
      <c r="J602" s="196">
        <v>66</v>
      </c>
      <c r="K602" s="200">
        <v>109</v>
      </c>
      <c r="L602" s="198">
        <v>114</v>
      </c>
      <c r="M602" s="196">
        <v>312</v>
      </c>
      <c r="N602" s="201">
        <v>538</v>
      </c>
      <c r="O602" s="202">
        <v>704</v>
      </c>
      <c r="P602" s="196">
        <v>343</v>
      </c>
      <c r="Q602" s="200">
        <v>350</v>
      </c>
      <c r="R602" s="198">
        <v>650</v>
      </c>
      <c r="S602" s="199">
        <v>499</v>
      </c>
      <c r="T602" s="196">
        <v>115</v>
      </c>
      <c r="U602" s="200">
        <v>142</v>
      </c>
      <c r="V602" s="198">
        <v>325</v>
      </c>
      <c r="W602" s="199">
        <v>466</v>
      </c>
      <c r="X602" s="196">
        <v>468</v>
      </c>
      <c r="Y602" s="200">
        <v>314</v>
      </c>
      <c r="Z602" s="198">
        <v>1429</v>
      </c>
      <c r="AA602" s="196">
        <v>1173</v>
      </c>
      <c r="AB602" s="169">
        <f t="shared" ref="AB602:AB618" si="901">B602+D602+F602+H602+J602+L602+N602+P602+R602+T602+V602+X602+Z602</f>
        <v>6831</v>
      </c>
      <c r="AC602" s="170">
        <f t="shared" si="896"/>
        <v>5841</v>
      </c>
      <c r="BI602" s="143" t="s">
        <v>20</v>
      </c>
      <c r="BJ602" s="126">
        <f t="shared" ref="BJ602:CK602" si="902">B602/B622</f>
        <v>4.3207257775022025E-2</v>
      </c>
      <c r="BK602" s="127">
        <f t="shared" si="902"/>
        <v>2.502355774264475E-2</v>
      </c>
      <c r="BL602" s="128">
        <f t="shared" si="902"/>
        <v>4.6362267937782239E-2</v>
      </c>
      <c r="BM602" s="129">
        <f t="shared" si="902"/>
        <v>4.4159021406727832E-2</v>
      </c>
      <c r="BN602" s="126">
        <f t="shared" si="902"/>
        <v>3.9383561643835614E-2</v>
      </c>
      <c r="BO602" s="127">
        <f t="shared" si="902"/>
        <v>3.6867862969004891E-2</v>
      </c>
      <c r="BP602" s="128">
        <f t="shared" si="902"/>
        <v>3.7246581801037244E-2</v>
      </c>
      <c r="BQ602" s="129">
        <f t="shared" si="902"/>
        <v>3.3682481002259193E-2</v>
      </c>
      <c r="BR602" s="126">
        <f t="shared" si="902"/>
        <v>3.1868662481892802E-2</v>
      </c>
      <c r="BS602" s="127">
        <f t="shared" si="902"/>
        <v>3.8502296008477571E-2</v>
      </c>
      <c r="BT602" s="128">
        <f t="shared" si="902"/>
        <v>3.1923830859703163E-2</v>
      </c>
      <c r="BU602" s="126">
        <f t="shared" si="902"/>
        <v>3.6111111111111108E-2</v>
      </c>
      <c r="BV602" s="130">
        <f t="shared" si="902"/>
        <v>3.856354383198337E-2</v>
      </c>
      <c r="BW602" s="131">
        <f t="shared" si="902"/>
        <v>3.8804982912578549E-2</v>
      </c>
      <c r="BX602" s="126">
        <f t="shared" si="902"/>
        <v>4.1245791245791245E-2</v>
      </c>
      <c r="BY602" s="127">
        <f t="shared" si="902"/>
        <v>3.6295758581354351E-2</v>
      </c>
      <c r="BZ602" s="128">
        <f t="shared" si="902"/>
        <v>4.705371362385985E-2</v>
      </c>
      <c r="CA602" s="129">
        <f t="shared" si="902"/>
        <v>3.3442798740030831E-2</v>
      </c>
      <c r="CB602" s="126">
        <f t="shared" si="902"/>
        <v>5.7157057654075548E-2</v>
      </c>
      <c r="CC602" s="127">
        <f t="shared" si="902"/>
        <v>5.3223388305847073E-2</v>
      </c>
      <c r="CD602" s="128">
        <f t="shared" si="902"/>
        <v>2.9030817329164807E-2</v>
      </c>
      <c r="CE602" s="129">
        <f t="shared" si="902"/>
        <v>3.2630768153490655E-2</v>
      </c>
      <c r="CF602" s="126">
        <f t="shared" si="902"/>
        <v>5.6344810980014447E-2</v>
      </c>
      <c r="CG602" s="127">
        <f t="shared" si="902"/>
        <v>5.3157271034366009E-2</v>
      </c>
      <c r="CH602" s="128">
        <f t="shared" si="902"/>
        <v>4.6084881320949435E-2</v>
      </c>
      <c r="CI602" s="126">
        <f t="shared" si="902"/>
        <v>3.9916967263322674E-2</v>
      </c>
      <c r="CJ602" s="132">
        <f t="shared" si="902"/>
        <v>4.2344933609392628E-2</v>
      </c>
      <c r="CK602" s="133">
        <f t="shared" si="902"/>
        <v>3.6255632937320773E-2</v>
      </c>
    </row>
    <row r="603" spans="1:89" ht="13.5" thickBot="1" x14ac:dyDescent="0.25">
      <c r="A603" s="134" t="s">
        <v>22</v>
      </c>
      <c r="B603" s="189">
        <v>2020</v>
      </c>
      <c r="C603" s="190">
        <v>668</v>
      </c>
      <c r="D603" s="191">
        <v>696</v>
      </c>
      <c r="E603" s="192">
        <v>413</v>
      </c>
      <c r="F603" s="189">
        <v>298</v>
      </c>
      <c r="G603" s="193">
        <v>197</v>
      </c>
      <c r="H603" s="191">
        <v>1103</v>
      </c>
      <c r="I603" s="192">
        <v>1137</v>
      </c>
      <c r="J603" s="189">
        <v>94</v>
      </c>
      <c r="K603" s="193">
        <v>203</v>
      </c>
      <c r="L603" s="191">
        <v>101</v>
      </c>
      <c r="M603" s="189">
        <v>538</v>
      </c>
      <c r="N603" s="194">
        <v>711</v>
      </c>
      <c r="O603" s="195">
        <v>978</v>
      </c>
      <c r="P603" s="189">
        <v>443</v>
      </c>
      <c r="Q603" s="193">
        <v>372</v>
      </c>
      <c r="R603" s="191">
        <v>925</v>
      </c>
      <c r="S603" s="192">
        <v>608</v>
      </c>
      <c r="T603" s="189">
        <v>106</v>
      </c>
      <c r="U603" s="193">
        <v>147</v>
      </c>
      <c r="V603" s="191">
        <v>386</v>
      </c>
      <c r="W603" s="192">
        <v>786</v>
      </c>
      <c r="X603" s="189">
        <v>411</v>
      </c>
      <c r="Y603" s="193">
        <v>367</v>
      </c>
      <c r="Z603" s="191">
        <v>1806</v>
      </c>
      <c r="AA603" s="189">
        <v>1405</v>
      </c>
      <c r="AB603" s="169">
        <f t="shared" si="901"/>
        <v>9100</v>
      </c>
      <c r="AC603" s="170">
        <f t="shared" si="896"/>
        <v>7819</v>
      </c>
      <c r="AE603" s="242" t="s">
        <v>27</v>
      </c>
      <c r="BI603" s="134" t="s">
        <v>22</v>
      </c>
      <c r="BJ603" s="126">
        <f t="shared" ref="BJ603:CK603" si="903">B603/B622</f>
        <v>6.5920438599353856E-2</v>
      </c>
      <c r="BK603" s="127">
        <f t="shared" si="903"/>
        <v>3.4970160192649986E-2</v>
      </c>
      <c r="BL603" s="128">
        <f t="shared" si="903"/>
        <v>6.9844455594581037E-2</v>
      </c>
      <c r="BM603" s="129">
        <f t="shared" si="903"/>
        <v>5.0519877675840978E-2</v>
      </c>
      <c r="BN603" s="126">
        <f t="shared" si="903"/>
        <v>5.6697108066971078E-2</v>
      </c>
      <c r="BO603" s="127">
        <f t="shared" si="903"/>
        <v>6.4274061990212072E-2</v>
      </c>
      <c r="BP603" s="128">
        <f t="shared" si="903"/>
        <v>5.2003771805752004E-2</v>
      </c>
      <c r="BQ603" s="129">
        <f t="shared" si="903"/>
        <v>4.6703635243376465E-2</v>
      </c>
      <c r="BR603" s="126">
        <f t="shared" si="903"/>
        <v>4.5388701110574602E-2</v>
      </c>
      <c r="BS603" s="127">
        <f t="shared" si="903"/>
        <v>7.1706110914871071E-2</v>
      </c>
      <c r="BT603" s="128">
        <f t="shared" si="903"/>
        <v>2.8283394007280874E-2</v>
      </c>
      <c r="BU603" s="126">
        <f t="shared" si="903"/>
        <v>6.2268518518518522E-2</v>
      </c>
      <c r="BV603" s="130">
        <f t="shared" si="903"/>
        <v>5.0964088595799581E-2</v>
      </c>
      <c r="BW603" s="131">
        <f t="shared" si="903"/>
        <v>5.3908058648440081E-2</v>
      </c>
      <c r="BX603" s="126">
        <f t="shared" si="903"/>
        <v>5.3270803270803274E-2</v>
      </c>
      <c r="BY603" s="127">
        <f t="shared" si="903"/>
        <v>3.8577206263610907E-2</v>
      </c>
      <c r="BZ603" s="128">
        <f t="shared" si="903"/>
        <v>6.696105400318518E-2</v>
      </c>
      <c r="CA603" s="129">
        <f t="shared" si="903"/>
        <v>4.074793914616983E-2</v>
      </c>
      <c r="CB603" s="126">
        <f t="shared" si="903"/>
        <v>5.268389662027833E-2</v>
      </c>
      <c r="CC603" s="127">
        <f t="shared" si="903"/>
        <v>5.5097451274362816E-2</v>
      </c>
      <c r="CD603" s="128">
        <f t="shared" si="903"/>
        <v>3.4479678427869587E-2</v>
      </c>
      <c r="CE603" s="129">
        <f t="shared" si="903"/>
        <v>5.5038162593655904E-2</v>
      </c>
      <c r="CF603" s="126">
        <f t="shared" si="903"/>
        <v>4.9482301950397302E-2</v>
      </c>
      <c r="CG603" s="127">
        <f t="shared" si="903"/>
        <v>6.2129676654816321E-2</v>
      </c>
      <c r="CH603" s="128">
        <f t="shared" si="903"/>
        <v>5.8243034055727554E-2</v>
      </c>
      <c r="CI603" s="126">
        <f t="shared" si="903"/>
        <v>4.7811883209691687E-2</v>
      </c>
      <c r="CJ603" s="132">
        <f t="shared" si="903"/>
        <v>5.6410319989089873E-2</v>
      </c>
      <c r="CK603" s="133">
        <f t="shared" si="903"/>
        <v>4.8533263813886507E-2</v>
      </c>
    </row>
    <row r="604" spans="1:89" ht="14.25" thickTop="1" thickBot="1" x14ac:dyDescent="0.25">
      <c r="A604" s="143" t="s">
        <v>24</v>
      </c>
      <c r="B604" s="196">
        <v>2141</v>
      </c>
      <c r="C604" s="197">
        <v>850</v>
      </c>
      <c r="D604" s="198">
        <v>684</v>
      </c>
      <c r="E604" s="199">
        <v>384</v>
      </c>
      <c r="F604" s="196">
        <v>330</v>
      </c>
      <c r="G604" s="200">
        <v>175</v>
      </c>
      <c r="H604" s="198">
        <v>1334</v>
      </c>
      <c r="I604" s="199">
        <v>1179</v>
      </c>
      <c r="J604" s="196">
        <v>124</v>
      </c>
      <c r="K604" s="200">
        <v>315</v>
      </c>
      <c r="L604" s="198">
        <v>108</v>
      </c>
      <c r="M604" s="196">
        <v>610</v>
      </c>
      <c r="N604" s="201">
        <v>783</v>
      </c>
      <c r="O604" s="202">
        <v>1389</v>
      </c>
      <c r="P604" s="196">
        <v>550</v>
      </c>
      <c r="Q604" s="200">
        <v>483</v>
      </c>
      <c r="R604" s="198">
        <v>1091</v>
      </c>
      <c r="S604" s="199">
        <v>766</v>
      </c>
      <c r="T604" s="196">
        <v>124</v>
      </c>
      <c r="U604" s="200">
        <v>138</v>
      </c>
      <c r="V604" s="198">
        <v>407</v>
      </c>
      <c r="W604" s="199">
        <v>1313</v>
      </c>
      <c r="X604" s="196">
        <v>527</v>
      </c>
      <c r="Y604" s="200">
        <v>390</v>
      </c>
      <c r="Z604" s="198">
        <v>2061</v>
      </c>
      <c r="AA604" s="196">
        <v>1801</v>
      </c>
      <c r="AB604" s="169">
        <f t="shared" si="901"/>
        <v>10264</v>
      </c>
      <c r="AC604" s="170">
        <f t="shared" si="896"/>
        <v>9793</v>
      </c>
      <c r="AE604" s="302" t="s">
        <v>2</v>
      </c>
      <c r="AF604" s="304" t="s">
        <v>3</v>
      </c>
      <c r="AG604" s="305"/>
      <c r="AH604" s="304" t="s">
        <v>4</v>
      </c>
      <c r="AI604" s="305"/>
      <c r="AJ604" s="304" t="s">
        <v>5</v>
      </c>
      <c r="AK604" s="305"/>
      <c r="AL604" s="304" t="s">
        <v>6</v>
      </c>
      <c r="AM604" s="305"/>
      <c r="AN604" s="304" t="s">
        <v>7</v>
      </c>
      <c r="AO604" s="305"/>
      <c r="AP604" s="304" t="s">
        <v>8</v>
      </c>
      <c r="AQ604" s="305"/>
      <c r="AR604" s="304" t="s">
        <v>9</v>
      </c>
      <c r="AS604" s="305"/>
      <c r="AT604" s="304" t="s">
        <v>10</v>
      </c>
      <c r="AU604" s="305"/>
      <c r="AV604" s="304" t="s">
        <v>11</v>
      </c>
      <c r="AW604" s="305"/>
      <c r="AX604" s="304" t="s">
        <v>12</v>
      </c>
      <c r="AY604" s="305"/>
      <c r="AZ604" s="304" t="s">
        <v>13</v>
      </c>
      <c r="BA604" s="305"/>
      <c r="BB604" s="304" t="s">
        <v>14</v>
      </c>
      <c r="BC604" s="305"/>
      <c r="BD604" s="307" t="s">
        <v>15</v>
      </c>
      <c r="BE604" s="308"/>
      <c r="BF604" s="309" t="s">
        <v>16</v>
      </c>
      <c r="BG604" s="310"/>
      <c r="BI604" s="143" t="s">
        <v>24</v>
      </c>
      <c r="BJ604" s="126">
        <f t="shared" ref="BJ604:CK604" si="904">B604/B622</f>
        <v>6.9869138139216136E-2</v>
      </c>
      <c r="BK604" s="127">
        <f t="shared" si="904"/>
        <v>4.4497958328970785E-2</v>
      </c>
      <c r="BL604" s="128">
        <f t="shared" si="904"/>
        <v>6.8640240842950326E-2</v>
      </c>
      <c r="BM604" s="129">
        <f t="shared" si="904"/>
        <v>4.6972477064220183E-2</v>
      </c>
      <c r="BN604" s="126">
        <f t="shared" si="904"/>
        <v>6.2785388127853878E-2</v>
      </c>
      <c r="BO604" s="127">
        <f t="shared" si="904"/>
        <v>5.7096247960848286E-2</v>
      </c>
      <c r="BP604" s="128">
        <f t="shared" si="904"/>
        <v>6.2894860914662898E-2</v>
      </c>
      <c r="BQ604" s="129">
        <f t="shared" si="904"/>
        <v>4.8428835489833642E-2</v>
      </c>
      <c r="BR604" s="126">
        <f t="shared" si="904"/>
        <v>5.9874456784162242E-2</v>
      </c>
      <c r="BS604" s="127">
        <f t="shared" si="904"/>
        <v>0.11126810314376545</v>
      </c>
      <c r="BT604" s="128">
        <f t="shared" si="904"/>
        <v>3.024362923550826E-2</v>
      </c>
      <c r="BU604" s="126">
        <f t="shared" si="904"/>
        <v>7.0601851851851846E-2</v>
      </c>
      <c r="BV604" s="130">
        <f t="shared" si="904"/>
        <v>5.6125008959931187E-2</v>
      </c>
      <c r="BW604" s="131">
        <f t="shared" si="904"/>
        <v>7.6562672252232386E-2</v>
      </c>
      <c r="BX604" s="126">
        <f t="shared" si="904"/>
        <v>6.6137566137566134E-2</v>
      </c>
      <c r="BY604" s="127">
        <f t="shared" si="904"/>
        <v>5.0088146842269005E-2</v>
      </c>
      <c r="BZ604" s="128">
        <f t="shared" si="904"/>
        <v>7.8977848559432462E-2</v>
      </c>
      <c r="CA604" s="129">
        <f t="shared" si="904"/>
        <v>5.1337041753233698E-2</v>
      </c>
      <c r="CB604" s="126">
        <f t="shared" si="904"/>
        <v>6.1630218687872766E-2</v>
      </c>
      <c r="CC604" s="127">
        <f t="shared" si="904"/>
        <v>5.1724137931034482E-2</v>
      </c>
      <c r="CD604" s="128">
        <f t="shared" si="904"/>
        <v>3.6355515855292543E-2</v>
      </c>
      <c r="CE604" s="129">
        <f t="shared" si="904"/>
        <v>9.1940340312303054E-2</v>
      </c>
      <c r="CF604" s="126">
        <f t="shared" si="904"/>
        <v>6.3448109800144467E-2</v>
      </c>
      <c r="CG604" s="127">
        <f t="shared" si="904"/>
        <v>6.6023362112747591E-2</v>
      </c>
      <c r="CH604" s="128">
        <f t="shared" si="904"/>
        <v>6.6466718266253874E-2</v>
      </c>
      <c r="CI604" s="126">
        <f t="shared" si="904"/>
        <v>6.1287688014700879E-2</v>
      </c>
      <c r="CJ604" s="132">
        <f t="shared" si="904"/>
        <v>6.3625881798683351E-2</v>
      </c>
      <c r="CK604" s="133">
        <f t="shared" si="904"/>
        <v>6.0786066316586597E-2</v>
      </c>
    </row>
    <row r="605" spans="1:89" ht="15" thickTop="1" thickBot="1" x14ac:dyDescent="0.3">
      <c r="A605" s="134" t="s">
        <v>28</v>
      </c>
      <c r="B605" s="189">
        <v>2231</v>
      </c>
      <c r="C605" s="190">
        <v>1182</v>
      </c>
      <c r="D605" s="191">
        <v>888</v>
      </c>
      <c r="E605" s="192">
        <v>534</v>
      </c>
      <c r="F605" s="189">
        <v>329</v>
      </c>
      <c r="G605" s="193">
        <v>225</v>
      </c>
      <c r="H605" s="191">
        <v>1456</v>
      </c>
      <c r="I605" s="192">
        <v>1375</v>
      </c>
      <c r="J605" s="189">
        <v>120</v>
      </c>
      <c r="K605" s="193">
        <v>257</v>
      </c>
      <c r="L605" s="191">
        <v>145</v>
      </c>
      <c r="M605" s="189">
        <v>734</v>
      </c>
      <c r="N605" s="194">
        <v>784</v>
      </c>
      <c r="O605" s="195">
        <v>1427</v>
      </c>
      <c r="P605" s="189">
        <v>621</v>
      </c>
      <c r="Q605" s="193">
        <v>502</v>
      </c>
      <c r="R605" s="191">
        <v>1039</v>
      </c>
      <c r="S605" s="192">
        <v>748</v>
      </c>
      <c r="T605" s="189">
        <v>122</v>
      </c>
      <c r="U605" s="193">
        <v>129</v>
      </c>
      <c r="V605" s="191">
        <v>371</v>
      </c>
      <c r="W605" s="192">
        <v>1203</v>
      </c>
      <c r="X605" s="189">
        <v>464</v>
      </c>
      <c r="Y605" s="193">
        <v>353</v>
      </c>
      <c r="Z605" s="191">
        <v>1958</v>
      </c>
      <c r="AA605" s="189">
        <v>1843</v>
      </c>
      <c r="AB605" s="169">
        <f t="shared" si="901"/>
        <v>10528</v>
      </c>
      <c r="AC605" s="170">
        <f t="shared" si="896"/>
        <v>10512</v>
      </c>
      <c r="AE605" s="303"/>
      <c r="AF605" s="113" t="s">
        <v>17</v>
      </c>
      <c r="AG605" s="114" t="s">
        <v>18</v>
      </c>
      <c r="AH605" s="115" t="s">
        <v>17</v>
      </c>
      <c r="AI605" s="116" t="s">
        <v>18</v>
      </c>
      <c r="AJ605" s="113" t="s">
        <v>17</v>
      </c>
      <c r="AK605" s="114" t="s">
        <v>18</v>
      </c>
      <c r="AL605" s="115" t="s">
        <v>17</v>
      </c>
      <c r="AM605" s="116" t="s">
        <v>18</v>
      </c>
      <c r="AN605" s="113" t="s">
        <v>17</v>
      </c>
      <c r="AO605" s="114" t="s">
        <v>18</v>
      </c>
      <c r="AP605" s="115" t="s">
        <v>17</v>
      </c>
      <c r="AQ605" s="113" t="s">
        <v>18</v>
      </c>
      <c r="AR605" s="117" t="s">
        <v>17</v>
      </c>
      <c r="AS605" s="118" t="s">
        <v>18</v>
      </c>
      <c r="AT605" s="113" t="s">
        <v>17</v>
      </c>
      <c r="AU605" s="114" t="s">
        <v>18</v>
      </c>
      <c r="AV605" s="115" t="s">
        <v>17</v>
      </c>
      <c r="AW605" s="116" t="s">
        <v>18</v>
      </c>
      <c r="AX605" s="113" t="s">
        <v>17</v>
      </c>
      <c r="AY605" s="114" t="s">
        <v>18</v>
      </c>
      <c r="AZ605" s="115" t="s">
        <v>17</v>
      </c>
      <c r="BA605" s="116" t="s">
        <v>18</v>
      </c>
      <c r="BB605" s="113" t="s">
        <v>17</v>
      </c>
      <c r="BC605" s="114" t="s">
        <v>18</v>
      </c>
      <c r="BD605" s="26" t="s">
        <v>17</v>
      </c>
      <c r="BE605" s="119" t="s">
        <v>18</v>
      </c>
      <c r="BF605" s="173" t="s">
        <v>17</v>
      </c>
      <c r="BG605" s="174" t="s">
        <v>18</v>
      </c>
      <c r="BI605" s="134" t="s">
        <v>28</v>
      </c>
      <c r="BJ605" s="126">
        <f t="shared" ref="BJ605:CK605" si="905">B605/B622</f>
        <v>7.2806187383741797E-2</v>
      </c>
      <c r="BK605" s="127">
        <f t="shared" si="905"/>
        <v>6.1878337346874673E-2</v>
      </c>
      <c r="BL605" s="128">
        <f t="shared" si="905"/>
        <v>8.9111891620672359E-2</v>
      </c>
      <c r="BM605" s="129">
        <f t="shared" si="905"/>
        <v>6.5321100917431194E-2</v>
      </c>
      <c r="BN605" s="126">
        <f t="shared" si="905"/>
        <v>6.2595129375951297E-2</v>
      </c>
      <c r="BO605" s="127">
        <f t="shared" si="905"/>
        <v>7.3409461663947795E-2</v>
      </c>
      <c r="BP605" s="128">
        <f t="shared" si="905"/>
        <v>6.8646864686468648E-2</v>
      </c>
      <c r="BQ605" s="129">
        <f t="shared" si="905"/>
        <v>5.6479769973300474E-2</v>
      </c>
      <c r="BR605" s="126">
        <f t="shared" si="905"/>
        <v>5.7943022694350553E-2</v>
      </c>
      <c r="BS605" s="127">
        <f t="shared" si="905"/>
        <v>9.0780642882373724E-2</v>
      </c>
      <c r="BT605" s="128">
        <f t="shared" si="905"/>
        <v>4.0604872584710162E-2</v>
      </c>
      <c r="BU605" s="126">
        <f t="shared" si="905"/>
        <v>8.4953703703703698E-2</v>
      </c>
      <c r="BV605" s="130">
        <f t="shared" si="905"/>
        <v>5.6196688409433017E-2</v>
      </c>
      <c r="BW605" s="131">
        <f t="shared" si="905"/>
        <v>7.8657259398081797E-2</v>
      </c>
      <c r="BX605" s="126">
        <f t="shared" si="905"/>
        <v>7.4675324675324672E-2</v>
      </c>
      <c r="BY605" s="127">
        <f t="shared" si="905"/>
        <v>5.2058488022399665E-2</v>
      </c>
      <c r="BZ605" s="128">
        <f t="shared" si="905"/>
        <v>7.5213551469523673E-2</v>
      </c>
      <c r="CA605" s="129">
        <f t="shared" si="905"/>
        <v>5.0130688291669459E-2</v>
      </c>
      <c r="CB605" s="126">
        <f t="shared" si="905"/>
        <v>6.063618290258449E-2</v>
      </c>
      <c r="CC605" s="127">
        <f t="shared" si="905"/>
        <v>4.8350824587706148E-2</v>
      </c>
      <c r="CD605" s="128">
        <f t="shared" si="905"/>
        <v>3.3139794551138899E-2</v>
      </c>
      <c r="CE605" s="129">
        <f t="shared" si="905"/>
        <v>8.4237798473496259E-2</v>
      </c>
      <c r="CF605" s="126">
        <f t="shared" si="905"/>
        <v>5.5863231398988682E-2</v>
      </c>
      <c r="CG605" s="127">
        <f t="shared" si="905"/>
        <v>5.9759607245640764E-2</v>
      </c>
      <c r="CH605" s="128">
        <f t="shared" si="905"/>
        <v>6.3144994840041282E-2</v>
      </c>
      <c r="CI605" s="126">
        <f t="shared" si="905"/>
        <v>6.2716940039474575E-2</v>
      </c>
      <c r="CJ605" s="132">
        <f t="shared" si="905"/>
        <v>6.5262400971993206E-2</v>
      </c>
      <c r="CK605" s="133">
        <f t="shared" si="905"/>
        <v>6.5248966518937843E-2</v>
      </c>
    </row>
    <row r="606" spans="1:89" ht="13.5" thickTop="1" x14ac:dyDescent="0.2">
      <c r="A606" s="143" t="s">
        <v>29</v>
      </c>
      <c r="B606" s="203">
        <v>2531</v>
      </c>
      <c r="C606" s="197">
        <v>1157</v>
      </c>
      <c r="D606" s="198">
        <v>826</v>
      </c>
      <c r="E606" s="199">
        <v>366</v>
      </c>
      <c r="F606" s="196">
        <v>392</v>
      </c>
      <c r="G606" s="200">
        <v>127</v>
      </c>
      <c r="H606" s="198">
        <v>1507</v>
      </c>
      <c r="I606" s="199">
        <v>1413</v>
      </c>
      <c r="J606" s="196">
        <v>107</v>
      </c>
      <c r="K606" s="200">
        <v>287</v>
      </c>
      <c r="L606" s="198">
        <v>163</v>
      </c>
      <c r="M606" s="196">
        <v>723</v>
      </c>
      <c r="N606" s="201">
        <v>889</v>
      </c>
      <c r="O606" s="204">
        <v>1389</v>
      </c>
      <c r="P606" s="196">
        <v>649</v>
      </c>
      <c r="Q606" s="200">
        <v>470</v>
      </c>
      <c r="R606" s="198">
        <v>1090</v>
      </c>
      <c r="S606" s="199">
        <v>914</v>
      </c>
      <c r="T606" s="196">
        <v>139</v>
      </c>
      <c r="U606" s="200">
        <v>143</v>
      </c>
      <c r="V606" s="198">
        <v>441</v>
      </c>
      <c r="W606" s="205">
        <v>1488</v>
      </c>
      <c r="X606" s="196">
        <v>524</v>
      </c>
      <c r="Y606" s="200">
        <v>357</v>
      </c>
      <c r="Z606" s="198">
        <v>2190</v>
      </c>
      <c r="AA606" s="196">
        <v>1891</v>
      </c>
      <c r="AB606" s="169">
        <f t="shared" si="901"/>
        <v>11448</v>
      </c>
      <c r="AC606" s="170">
        <f t="shared" si="896"/>
        <v>10725</v>
      </c>
      <c r="AE606" s="249" t="str">
        <f>$AE$17</f>
        <v>17:00 - 17:59</v>
      </c>
      <c r="AF606" s="123">
        <f t="shared" ref="AF606:AO608" si="906">SUMIF($A$9:$A$32,$AE606,B$598:B$621)</f>
        <v>2082</v>
      </c>
      <c r="AG606" s="186">
        <f t="shared" si="906"/>
        <v>1740</v>
      </c>
      <c r="AH606" s="124">
        <f t="shared" si="906"/>
        <v>721</v>
      </c>
      <c r="AI606" s="177">
        <f t="shared" si="906"/>
        <v>664</v>
      </c>
      <c r="AJ606" s="123">
        <f t="shared" si="906"/>
        <v>431</v>
      </c>
      <c r="AK606" s="125">
        <f t="shared" si="906"/>
        <v>252</v>
      </c>
      <c r="AL606" s="124">
        <f t="shared" si="906"/>
        <v>1578</v>
      </c>
      <c r="AM606" s="177">
        <f t="shared" si="906"/>
        <v>1970</v>
      </c>
      <c r="AN606" s="123">
        <f t="shared" si="906"/>
        <v>146</v>
      </c>
      <c r="AO606" s="125">
        <f t="shared" si="906"/>
        <v>167</v>
      </c>
      <c r="AP606" s="124">
        <f t="shared" ref="AP606:AY608" si="907">SUMIF($A$9:$A$32,$AE606,L$598:L$621)</f>
        <v>366</v>
      </c>
      <c r="AQ606" s="123">
        <f t="shared" si="907"/>
        <v>463</v>
      </c>
      <c r="AR606" s="176">
        <f t="shared" si="907"/>
        <v>1052</v>
      </c>
      <c r="AS606" s="178">
        <f t="shared" si="907"/>
        <v>1200</v>
      </c>
      <c r="AT606" s="123">
        <f t="shared" si="907"/>
        <v>573</v>
      </c>
      <c r="AU606" s="125">
        <f t="shared" si="907"/>
        <v>807</v>
      </c>
      <c r="AV606" s="124">
        <f t="shared" si="907"/>
        <v>912</v>
      </c>
      <c r="AW606" s="177">
        <f t="shared" si="907"/>
        <v>1297</v>
      </c>
      <c r="AX606" s="123">
        <f t="shared" si="907"/>
        <v>148</v>
      </c>
      <c r="AY606" s="125">
        <f t="shared" si="907"/>
        <v>204</v>
      </c>
      <c r="AZ606" s="124">
        <f t="shared" ref="AZ606:BE608" si="908">SUMIF($A$9:$A$32,$AE606,V$598:V$621)</f>
        <v>853</v>
      </c>
      <c r="BA606" s="177">
        <f t="shared" si="908"/>
        <v>891</v>
      </c>
      <c r="BB606" s="123">
        <f t="shared" si="908"/>
        <v>716</v>
      </c>
      <c r="BC606" s="125">
        <f t="shared" si="908"/>
        <v>429</v>
      </c>
      <c r="BD606" s="183">
        <f t="shared" si="908"/>
        <v>2430</v>
      </c>
      <c r="BE606" s="184">
        <f t="shared" si="908"/>
        <v>2096</v>
      </c>
      <c r="BF606" s="167">
        <f>AF606+AH606+AJ606+AL606+AN606+AP606+AR606+AT606+AV606+AX606+AZ606+BB606+BD606</f>
        <v>12008</v>
      </c>
      <c r="BG606" s="168">
        <f>AG606+AI606+AK606+AM606+AO606+AQ606+AS606+AU606+AW606+AY606+BA606+BC606+BE606</f>
        <v>12180</v>
      </c>
      <c r="BI606" s="143" t="s">
        <v>29</v>
      </c>
      <c r="BJ606" s="126">
        <f t="shared" ref="BJ606:CK606" si="909">B606/B622</f>
        <v>8.2596351532160689E-2</v>
      </c>
      <c r="BK606" s="127">
        <f t="shared" si="909"/>
        <v>6.0569573866610826E-2</v>
      </c>
      <c r="BL606" s="128">
        <f t="shared" si="909"/>
        <v>8.2890115403913694E-2</v>
      </c>
      <c r="BM606" s="129">
        <f t="shared" si="909"/>
        <v>4.4770642201834861E-2</v>
      </c>
      <c r="BN606" s="126">
        <f t="shared" si="909"/>
        <v>7.4581430745814303E-2</v>
      </c>
      <c r="BO606" s="127">
        <f t="shared" si="909"/>
        <v>4.143556280587276E-2</v>
      </c>
      <c r="BP606" s="128">
        <f t="shared" si="909"/>
        <v>7.1051390853371046E-2</v>
      </c>
      <c r="BQ606" s="129">
        <f t="shared" si="909"/>
        <v>5.804066543438078E-2</v>
      </c>
      <c r="BR606" s="126">
        <f t="shared" si="909"/>
        <v>5.1665861902462577E-2</v>
      </c>
      <c r="BS606" s="127">
        <f t="shared" si="909"/>
        <v>0.10137760508654185</v>
      </c>
      <c r="BT606" s="128">
        <f t="shared" si="909"/>
        <v>4.5645477457294872E-2</v>
      </c>
      <c r="BU606" s="126">
        <f t="shared" si="909"/>
        <v>8.368055555555555E-2</v>
      </c>
      <c r="BV606" s="130">
        <f t="shared" si="909"/>
        <v>6.3723030607124934E-2</v>
      </c>
      <c r="BW606" s="131">
        <f t="shared" si="909"/>
        <v>7.6562672252232386E-2</v>
      </c>
      <c r="BX606" s="126">
        <f t="shared" si="909"/>
        <v>7.8042328042328038E-2</v>
      </c>
      <c r="BY606" s="127">
        <f t="shared" si="909"/>
        <v>4.8740018666390127E-2</v>
      </c>
      <c r="BZ606" s="128">
        <f t="shared" si="909"/>
        <v>7.8905458230780365E-2</v>
      </c>
      <c r="CA606" s="129">
        <f t="shared" si="909"/>
        <v>6.1255947992761878E-2</v>
      </c>
      <c r="CB606" s="126">
        <f t="shared" si="909"/>
        <v>6.9085487077534785E-2</v>
      </c>
      <c r="CC606" s="127">
        <f t="shared" si="909"/>
        <v>5.3598200899550225E-2</v>
      </c>
      <c r="CD606" s="128">
        <f t="shared" si="909"/>
        <v>3.9392585975882091E-2</v>
      </c>
      <c r="CE606" s="129">
        <f t="shared" si="909"/>
        <v>0.10419438414676843</v>
      </c>
      <c r="CF606" s="126">
        <f t="shared" si="909"/>
        <v>6.308692511437515E-2</v>
      </c>
      <c r="CG606" s="127">
        <f t="shared" si="909"/>
        <v>6.043676993397664E-2</v>
      </c>
      <c r="CH606" s="128">
        <f t="shared" si="909"/>
        <v>7.0626934984520121E-2</v>
      </c>
      <c r="CI606" s="126">
        <f t="shared" si="909"/>
        <v>6.4350370924930234E-2</v>
      </c>
      <c r="CJ606" s="132">
        <f t="shared" si="909"/>
        <v>7.0965422333527567E-2</v>
      </c>
      <c r="CK606" s="133">
        <f t="shared" si="909"/>
        <v>6.6571077427283895E-2</v>
      </c>
    </row>
    <row r="607" spans="1:89" x14ac:dyDescent="0.2">
      <c r="A607" s="134" t="s">
        <v>31</v>
      </c>
      <c r="B607" s="206">
        <v>2168</v>
      </c>
      <c r="C607" s="190">
        <v>1174</v>
      </c>
      <c r="D607" s="191">
        <v>729</v>
      </c>
      <c r="E607" s="192">
        <v>543</v>
      </c>
      <c r="F607" s="189">
        <v>353</v>
      </c>
      <c r="G607" s="193">
        <v>216</v>
      </c>
      <c r="H607" s="191">
        <v>1615</v>
      </c>
      <c r="I607" s="192">
        <v>1523</v>
      </c>
      <c r="J607" s="189">
        <v>129</v>
      </c>
      <c r="K607" s="190">
        <v>235</v>
      </c>
      <c r="L607" s="191">
        <v>150</v>
      </c>
      <c r="M607" s="189">
        <v>909</v>
      </c>
      <c r="N607" s="194">
        <v>930</v>
      </c>
      <c r="O607" s="207">
        <v>1467</v>
      </c>
      <c r="P607" s="189">
        <v>660</v>
      </c>
      <c r="Q607" s="190">
        <v>512</v>
      </c>
      <c r="R607" s="191">
        <v>1024</v>
      </c>
      <c r="S607" s="192">
        <v>872</v>
      </c>
      <c r="T607" s="198">
        <v>111</v>
      </c>
      <c r="U607" s="189">
        <v>168</v>
      </c>
      <c r="V607" s="191">
        <v>481</v>
      </c>
      <c r="W607" s="208">
        <v>1122</v>
      </c>
      <c r="X607" s="189">
        <v>544</v>
      </c>
      <c r="Y607" s="193">
        <v>299</v>
      </c>
      <c r="Z607" s="191">
        <v>2121</v>
      </c>
      <c r="AA607" s="189">
        <v>2119</v>
      </c>
      <c r="AB607" s="169">
        <f t="shared" si="901"/>
        <v>11015</v>
      </c>
      <c r="AC607" s="170">
        <f t="shared" si="896"/>
        <v>11159</v>
      </c>
      <c r="AE607" s="250" t="str">
        <f>$AE$18</f>
        <v>18:00 - 18:59</v>
      </c>
      <c r="AF607" s="123">
        <f t="shared" si="906"/>
        <v>2242</v>
      </c>
      <c r="AG607" s="190">
        <f t="shared" si="906"/>
        <v>1362</v>
      </c>
      <c r="AH607" s="191">
        <f t="shared" si="906"/>
        <v>602</v>
      </c>
      <c r="AI607" s="192">
        <f t="shared" si="906"/>
        <v>633</v>
      </c>
      <c r="AJ607" s="189">
        <f t="shared" si="906"/>
        <v>364</v>
      </c>
      <c r="AK607" s="193">
        <f t="shared" si="906"/>
        <v>220</v>
      </c>
      <c r="AL607" s="191">
        <f t="shared" si="906"/>
        <v>1457</v>
      </c>
      <c r="AM607" s="192">
        <f t="shared" si="906"/>
        <v>1656</v>
      </c>
      <c r="AN607" s="189">
        <f t="shared" si="906"/>
        <v>192</v>
      </c>
      <c r="AO607" s="193">
        <f t="shared" si="906"/>
        <v>136</v>
      </c>
      <c r="AP607" s="191">
        <f t="shared" si="907"/>
        <v>365</v>
      </c>
      <c r="AQ607" s="189">
        <f t="shared" si="907"/>
        <v>436</v>
      </c>
      <c r="AR607" s="194">
        <f t="shared" si="907"/>
        <v>1073</v>
      </c>
      <c r="AS607" s="195">
        <f t="shared" si="907"/>
        <v>983</v>
      </c>
      <c r="AT607" s="189">
        <f t="shared" si="907"/>
        <v>525</v>
      </c>
      <c r="AU607" s="193">
        <f t="shared" si="907"/>
        <v>646</v>
      </c>
      <c r="AV607" s="191">
        <f t="shared" si="907"/>
        <v>796</v>
      </c>
      <c r="AW607" s="192">
        <f t="shared" si="907"/>
        <v>1132</v>
      </c>
      <c r="AX607" s="189">
        <f t="shared" si="907"/>
        <v>140</v>
      </c>
      <c r="AY607" s="193">
        <f t="shared" si="907"/>
        <v>135</v>
      </c>
      <c r="AZ607" s="191">
        <f t="shared" si="908"/>
        <v>973</v>
      </c>
      <c r="BA607" s="192">
        <f t="shared" si="908"/>
        <v>796</v>
      </c>
      <c r="BB607" s="189">
        <f t="shared" si="908"/>
        <v>571</v>
      </c>
      <c r="BC607" s="193">
        <f t="shared" si="908"/>
        <v>409</v>
      </c>
      <c r="BD607" s="191">
        <f t="shared" si="908"/>
        <v>2117</v>
      </c>
      <c r="BE607" s="189">
        <f t="shared" si="908"/>
        <v>1699</v>
      </c>
      <c r="BF607" s="169">
        <f>SUM(AF607,AH607,AJ607,AL607,AN607,AP607,AR607,AT607,AV607,AX607,AZ607,BB607,BD607)</f>
        <v>11417</v>
      </c>
      <c r="BG607" s="170">
        <f>SUM(AG607,AI607,AK607,AM607,AO607,AQ607,AS607,AU607,AW607,AY607,BA607,BC607,BE607)</f>
        <v>10243</v>
      </c>
      <c r="BI607" s="134" t="s">
        <v>31</v>
      </c>
      <c r="BJ607" s="126">
        <f t="shared" ref="BJ607:CK607" si="910">B607/B622</f>
        <v>7.0750252912573836E-2</v>
      </c>
      <c r="BK607" s="127">
        <f t="shared" si="910"/>
        <v>6.1459533033190239E-2</v>
      </c>
      <c r="BL607" s="128">
        <f t="shared" si="910"/>
        <v>7.3156046161565486E-2</v>
      </c>
      <c r="BM607" s="129">
        <f t="shared" si="910"/>
        <v>6.6422018348623851E-2</v>
      </c>
      <c r="BN607" s="126">
        <f t="shared" si="910"/>
        <v>6.7161339421613397E-2</v>
      </c>
      <c r="BO607" s="127">
        <f t="shared" si="910"/>
        <v>7.0473083197389888E-2</v>
      </c>
      <c r="BP607" s="128">
        <f t="shared" si="910"/>
        <v>7.6143328618576145E-2</v>
      </c>
      <c r="BQ607" s="129">
        <f t="shared" si="910"/>
        <v>6.2559047032244811E-2</v>
      </c>
      <c r="BR607" s="126">
        <f t="shared" si="910"/>
        <v>6.2288749396426847E-2</v>
      </c>
      <c r="BS607" s="127">
        <f t="shared" si="910"/>
        <v>8.3009537265983757E-2</v>
      </c>
      <c r="BT607" s="128">
        <f t="shared" si="910"/>
        <v>4.2005040604872583E-2</v>
      </c>
      <c r="BU607" s="126">
        <f t="shared" si="910"/>
        <v>0.10520833333333333</v>
      </c>
      <c r="BV607" s="130">
        <f t="shared" si="910"/>
        <v>6.6661888036699882E-2</v>
      </c>
      <c r="BW607" s="131">
        <f t="shared" si="910"/>
        <v>8.0862087972660132E-2</v>
      </c>
      <c r="BX607" s="126">
        <f t="shared" si="910"/>
        <v>7.9365079365079361E-2</v>
      </c>
      <c r="BY607" s="127">
        <f t="shared" si="910"/>
        <v>5.3095509696152648E-2</v>
      </c>
      <c r="BZ607" s="128">
        <f t="shared" si="910"/>
        <v>7.4127696539742285E-2</v>
      </c>
      <c r="CA607" s="129">
        <f t="shared" si="910"/>
        <v>5.8441123249111993E-2</v>
      </c>
      <c r="CB607" s="126">
        <f t="shared" si="910"/>
        <v>5.5168986083499003E-2</v>
      </c>
      <c r="CC607" s="127">
        <f t="shared" si="910"/>
        <v>6.296851574212893E-2</v>
      </c>
      <c r="CD607" s="128">
        <f t="shared" si="910"/>
        <v>4.2965609647163915E-2</v>
      </c>
      <c r="CE607" s="129">
        <f t="shared" si="910"/>
        <v>7.8565926755829421E-2</v>
      </c>
      <c r="CF607" s="126">
        <f t="shared" si="910"/>
        <v>6.5494823019503975E-2</v>
      </c>
      <c r="CG607" s="127">
        <f t="shared" si="910"/>
        <v>5.0617910953106485E-2</v>
      </c>
      <c r="CH607" s="128">
        <f t="shared" si="910"/>
        <v>6.8401702786377708E-2</v>
      </c>
      <c r="CI607" s="126">
        <f t="shared" si="910"/>
        <v>7.2109167630844614E-2</v>
      </c>
      <c r="CJ607" s="132">
        <f t="shared" si="910"/>
        <v>6.8281282931848888E-2</v>
      </c>
      <c r="CK607" s="133">
        <f t="shared" si="910"/>
        <v>6.9264955991707317E-2</v>
      </c>
    </row>
    <row r="608" spans="1:89" ht="13.5" thickBot="1" x14ac:dyDescent="0.25">
      <c r="A608" s="143" t="s">
        <v>33</v>
      </c>
      <c r="B608" s="203">
        <v>1975</v>
      </c>
      <c r="C608" s="197">
        <v>1279</v>
      </c>
      <c r="D608" s="198">
        <v>685</v>
      </c>
      <c r="E608" s="199">
        <v>524</v>
      </c>
      <c r="F608" s="196">
        <v>338</v>
      </c>
      <c r="G608" s="200">
        <v>175</v>
      </c>
      <c r="H608" s="198">
        <v>1510</v>
      </c>
      <c r="I608" s="199">
        <v>1508</v>
      </c>
      <c r="J608" s="196">
        <v>118</v>
      </c>
      <c r="K608" s="197">
        <v>196</v>
      </c>
      <c r="L608" s="198">
        <v>214</v>
      </c>
      <c r="M608" s="196">
        <v>699</v>
      </c>
      <c r="N608" s="201">
        <v>912</v>
      </c>
      <c r="O608" s="204">
        <v>1130</v>
      </c>
      <c r="P608" s="196">
        <v>567</v>
      </c>
      <c r="Q608" s="197">
        <v>522</v>
      </c>
      <c r="R608" s="198">
        <v>1008</v>
      </c>
      <c r="S608" s="199">
        <v>755</v>
      </c>
      <c r="T608" s="196">
        <v>116</v>
      </c>
      <c r="U608" s="200">
        <v>180</v>
      </c>
      <c r="V608" s="198">
        <v>595</v>
      </c>
      <c r="W608" s="205">
        <v>1014</v>
      </c>
      <c r="X608" s="196">
        <v>523</v>
      </c>
      <c r="Y608" s="200">
        <v>268</v>
      </c>
      <c r="Z608" s="198">
        <v>1923</v>
      </c>
      <c r="AA608" s="196">
        <v>1790</v>
      </c>
      <c r="AB608" s="169">
        <f t="shared" si="901"/>
        <v>10484</v>
      </c>
      <c r="AC608" s="170">
        <f t="shared" si="896"/>
        <v>10040</v>
      </c>
      <c r="AE608" s="249" t="str">
        <f>$AE$19</f>
        <v>19:00 - 19:59</v>
      </c>
      <c r="AF608" s="123">
        <f t="shared" si="906"/>
        <v>2319</v>
      </c>
      <c r="AG608" s="197">
        <f t="shared" si="906"/>
        <v>1244</v>
      </c>
      <c r="AH608" s="198">
        <f t="shared" si="906"/>
        <v>520</v>
      </c>
      <c r="AI608" s="199">
        <f t="shared" si="906"/>
        <v>556</v>
      </c>
      <c r="AJ608" s="196">
        <f t="shared" si="906"/>
        <v>406</v>
      </c>
      <c r="AK608" s="200">
        <f t="shared" si="906"/>
        <v>176</v>
      </c>
      <c r="AL608" s="198">
        <f t="shared" si="906"/>
        <v>1424</v>
      </c>
      <c r="AM608" s="199">
        <f t="shared" si="906"/>
        <v>2099</v>
      </c>
      <c r="AN608" s="196">
        <f t="shared" si="906"/>
        <v>143</v>
      </c>
      <c r="AO608" s="200">
        <f t="shared" si="906"/>
        <v>141</v>
      </c>
      <c r="AP608" s="198">
        <f t="shared" si="907"/>
        <v>331</v>
      </c>
      <c r="AQ608" s="196">
        <f t="shared" si="907"/>
        <v>465</v>
      </c>
      <c r="AR608" s="201">
        <f t="shared" si="907"/>
        <v>1120</v>
      </c>
      <c r="AS608" s="202">
        <f t="shared" si="907"/>
        <v>1327</v>
      </c>
      <c r="AT608" s="196">
        <f t="shared" si="907"/>
        <v>404</v>
      </c>
      <c r="AU608" s="200">
        <f t="shared" si="907"/>
        <v>1008</v>
      </c>
      <c r="AV608" s="198">
        <f t="shared" si="907"/>
        <v>629</v>
      </c>
      <c r="AW608" s="199">
        <f t="shared" si="907"/>
        <v>1455</v>
      </c>
      <c r="AX608" s="196">
        <f t="shared" si="907"/>
        <v>130</v>
      </c>
      <c r="AY608" s="200">
        <f t="shared" si="907"/>
        <v>246</v>
      </c>
      <c r="AZ608" s="198">
        <f t="shared" si="908"/>
        <v>1250</v>
      </c>
      <c r="BA608" s="199">
        <f t="shared" si="908"/>
        <v>781</v>
      </c>
      <c r="BB608" s="196">
        <f t="shared" si="908"/>
        <v>467</v>
      </c>
      <c r="BC608" s="200">
        <f t="shared" si="908"/>
        <v>493</v>
      </c>
      <c r="BD608" s="198">
        <f t="shared" si="908"/>
        <v>1933</v>
      </c>
      <c r="BE608" s="196">
        <f t="shared" si="908"/>
        <v>2392</v>
      </c>
      <c r="BF608" s="169">
        <f>SUM(AF608,AH608,AJ608,AL608,AN608,AP608,AR608,AT608,AV608,AX608,AZ608,BB608,BD608)</f>
        <v>11076</v>
      </c>
      <c r="BG608" s="170">
        <f>SUM(AG608,AI608,AK608,AM608,AO608,AQ608,AS608,AU608,AW608,AY608,BA608,BC608,BE608)</f>
        <v>12383</v>
      </c>
      <c r="BI608" s="143" t="s">
        <v>33</v>
      </c>
      <c r="BJ608" s="126">
        <f t="shared" ref="BJ608:CK608" si="911">B608/B622</f>
        <v>6.4451913977091019E-2</v>
      </c>
      <c r="BK608" s="127">
        <f t="shared" si="911"/>
        <v>6.6956339650298402E-2</v>
      </c>
      <c r="BL608" s="128">
        <f t="shared" si="911"/>
        <v>6.8740592072252887E-2</v>
      </c>
      <c r="BM608" s="129">
        <f t="shared" si="911"/>
        <v>6.4097859327217122E-2</v>
      </c>
      <c r="BN608" s="126">
        <f t="shared" si="911"/>
        <v>6.4307458143074578E-2</v>
      </c>
      <c r="BO608" s="127">
        <f t="shared" si="911"/>
        <v>5.7096247960848286E-2</v>
      </c>
      <c r="BP608" s="128">
        <f t="shared" si="911"/>
        <v>7.119283356907119E-2</v>
      </c>
      <c r="BQ608" s="129">
        <f t="shared" si="911"/>
        <v>6.1942904087081536E-2</v>
      </c>
      <c r="BR608" s="126">
        <f t="shared" si="911"/>
        <v>5.6977305649444712E-2</v>
      </c>
      <c r="BS608" s="127">
        <f t="shared" si="911"/>
        <v>6.9233486400565175E-2</v>
      </c>
      <c r="BT608" s="128">
        <f t="shared" si="911"/>
        <v>5.9927191262951554E-2</v>
      </c>
      <c r="BU608" s="126">
        <f t="shared" si="911"/>
        <v>8.0902777777777782E-2</v>
      </c>
      <c r="BV608" s="130">
        <f t="shared" si="911"/>
        <v>6.5371657945666975E-2</v>
      </c>
      <c r="BW608" s="131">
        <f t="shared" si="911"/>
        <v>6.2286407231837725E-2</v>
      </c>
      <c r="BX608" s="126">
        <f t="shared" si="911"/>
        <v>6.8181818181818177E-2</v>
      </c>
      <c r="BY608" s="127">
        <f t="shared" si="911"/>
        <v>5.4132531369905632E-2</v>
      </c>
      <c r="BZ608" s="128">
        <f t="shared" si="911"/>
        <v>7.2969451281308814E-2</v>
      </c>
      <c r="CA608" s="129">
        <f t="shared" si="911"/>
        <v>5.0599825748944442E-2</v>
      </c>
      <c r="CB608" s="126">
        <f t="shared" si="911"/>
        <v>5.7654075546719682E-2</v>
      </c>
      <c r="CC608" s="127">
        <f t="shared" si="911"/>
        <v>6.7466266866566718E-2</v>
      </c>
      <c r="CD608" s="128">
        <f t="shared" si="911"/>
        <v>5.3148727110317102E-2</v>
      </c>
      <c r="CE608" s="129">
        <f t="shared" si="911"/>
        <v>7.1003431132273656E-2</v>
      </c>
      <c r="CF608" s="126">
        <f t="shared" si="911"/>
        <v>6.2966530219118716E-2</v>
      </c>
      <c r="CG608" s="127">
        <f t="shared" si="911"/>
        <v>4.5369900118503469E-2</v>
      </c>
      <c r="CH608" s="128">
        <f t="shared" si="911"/>
        <v>6.2016253869969042E-2</v>
      </c>
      <c r="CI608" s="126">
        <f t="shared" si="911"/>
        <v>6.0913360103450623E-2</v>
      </c>
      <c r="CJ608" s="132">
        <f t="shared" si="911"/>
        <v>6.4989647776441561E-2</v>
      </c>
      <c r="CK608" s="133">
        <f t="shared" si="911"/>
        <v>6.2319218402790706E-2</v>
      </c>
    </row>
    <row r="609" spans="1:89" ht="14.25" thickTop="1" thickBot="1" x14ac:dyDescent="0.25">
      <c r="A609" s="134" t="s">
        <v>35</v>
      </c>
      <c r="B609" s="206">
        <v>1712</v>
      </c>
      <c r="C609" s="190">
        <v>1452</v>
      </c>
      <c r="D609" s="191">
        <v>643</v>
      </c>
      <c r="E609" s="192">
        <v>429</v>
      </c>
      <c r="F609" s="189">
        <v>322</v>
      </c>
      <c r="G609" s="193">
        <v>152</v>
      </c>
      <c r="H609" s="191">
        <v>1457</v>
      </c>
      <c r="I609" s="192">
        <v>1572</v>
      </c>
      <c r="J609" s="189">
        <v>147</v>
      </c>
      <c r="K609" s="190">
        <v>168</v>
      </c>
      <c r="L609" s="191">
        <v>275</v>
      </c>
      <c r="M609" s="189">
        <v>746</v>
      </c>
      <c r="N609" s="194">
        <v>1033</v>
      </c>
      <c r="O609" s="207">
        <v>1208</v>
      </c>
      <c r="P609" s="189">
        <v>679</v>
      </c>
      <c r="Q609" s="190">
        <v>605</v>
      </c>
      <c r="R609" s="191">
        <v>921</v>
      </c>
      <c r="S609" s="192">
        <v>972</v>
      </c>
      <c r="T609" s="189">
        <v>145</v>
      </c>
      <c r="U609" s="193">
        <v>144</v>
      </c>
      <c r="V609" s="191">
        <v>714</v>
      </c>
      <c r="W609" s="208">
        <v>917</v>
      </c>
      <c r="X609" s="189">
        <v>596</v>
      </c>
      <c r="Y609" s="193">
        <v>383</v>
      </c>
      <c r="Z609" s="191">
        <v>2177</v>
      </c>
      <c r="AA609" s="189">
        <v>2155</v>
      </c>
      <c r="AB609" s="169">
        <f t="shared" si="901"/>
        <v>10821</v>
      </c>
      <c r="AC609" s="170">
        <f t="shared" si="896"/>
        <v>10903</v>
      </c>
      <c r="AE609" s="299" t="s">
        <v>26</v>
      </c>
      <c r="AF609" s="18">
        <f t="shared" ref="AF609:BG609" si="912">SUM(AF606:AF608)</f>
        <v>6643</v>
      </c>
      <c r="AG609" s="19">
        <f t="shared" si="912"/>
        <v>4346</v>
      </c>
      <c r="AH609" s="18">
        <f t="shared" si="912"/>
        <v>1843</v>
      </c>
      <c r="AI609" s="19">
        <f t="shared" si="912"/>
        <v>1853</v>
      </c>
      <c r="AJ609" s="18">
        <f t="shared" si="912"/>
        <v>1201</v>
      </c>
      <c r="AK609" s="19">
        <f t="shared" si="912"/>
        <v>648</v>
      </c>
      <c r="AL609" s="18">
        <f t="shared" si="912"/>
        <v>4459</v>
      </c>
      <c r="AM609" s="19">
        <f t="shared" si="912"/>
        <v>5725</v>
      </c>
      <c r="AN609" s="18">
        <f t="shared" si="912"/>
        <v>481</v>
      </c>
      <c r="AO609" s="19">
        <f t="shared" si="912"/>
        <v>444</v>
      </c>
      <c r="AP609" s="18">
        <f t="shared" si="912"/>
        <v>1062</v>
      </c>
      <c r="AQ609" s="19">
        <f t="shared" si="912"/>
        <v>1364</v>
      </c>
      <c r="AR609" s="18">
        <f t="shared" si="912"/>
        <v>3245</v>
      </c>
      <c r="AS609" s="19">
        <f t="shared" si="912"/>
        <v>3510</v>
      </c>
      <c r="AT609" s="18">
        <f t="shared" si="912"/>
        <v>1502</v>
      </c>
      <c r="AU609" s="19">
        <f t="shared" si="912"/>
        <v>2461</v>
      </c>
      <c r="AV609" s="18">
        <f t="shared" si="912"/>
        <v>2337</v>
      </c>
      <c r="AW609" s="19">
        <f t="shared" si="912"/>
        <v>3884</v>
      </c>
      <c r="AX609" s="18">
        <f t="shared" si="912"/>
        <v>418</v>
      </c>
      <c r="AY609" s="19">
        <f t="shared" si="912"/>
        <v>585</v>
      </c>
      <c r="AZ609" s="18">
        <f t="shared" si="912"/>
        <v>3076</v>
      </c>
      <c r="BA609" s="19">
        <f t="shared" si="912"/>
        <v>2468</v>
      </c>
      <c r="BB609" s="18">
        <f t="shared" si="912"/>
        <v>1754</v>
      </c>
      <c r="BC609" s="19">
        <f t="shared" si="912"/>
        <v>1331</v>
      </c>
      <c r="BD609" s="18">
        <f t="shared" si="912"/>
        <v>6480</v>
      </c>
      <c r="BE609" s="19">
        <f t="shared" si="912"/>
        <v>6187</v>
      </c>
      <c r="BF609" s="171">
        <f t="shared" si="912"/>
        <v>34501</v>
      </c>
      <c r="BG609" s="172">
        <f t="shared" si="912"/>
        <v>34806</v>
      </c>
      <c r="BI609" s="134" t="s">
        <v>35</v>
      </c>
      <c r="BJ609" s="126">
        <f t="shared" ref="BJ609:CK609" si="913">B609/B622</f>
        <v>5.5869203406977125E-2</v>
      </c>
      <c r="BK609" s="127">
        <f t="shared" si="913"/>
        <v>7.6012982933724216E-2</v>
      </c>
      <c r="BL609" s="128">
        <f t="shared" si="913"/>
        <v>6.4525840441545412E-2</v>
      </c>
      <c r="BM609" s="129">
        <f t="shared" si="913"/>
        <v>5.2477064220183486E-2</v>
      </c>
      <c r="BN609" s="126">
        <f t="shared" si="913"/>
        <v>6.1263318112633178E-2</v>
      </c>
      <c r="BO609" s="127">
        <f t="shared" si="913"/>
        <v>4.9592169657422511E-2</v>
      </c>
      <c r="BP609" s="128">
        <f t="shared" si="913"/>
        <v>6.86940122583687E-2</v>
      </c>
      <c r="BQ609" s="129">
        <f t="shared" si="913"/>
        <v>6.4571780653111518E-2</v>
      </c>
      <c r="BR609" s="126">
        <f t="shared" si="913"/>
        <v>7.0980202800579428E-2</v>
      </c>
      <c r="BS609" s="127">
        <f t="shared" si="913"/>
        <v>5.9342988343341577E-2</v>
      </c>
      <c r="BT609" s="128">
        <f t="shared" si="913"/>
        <v>7.7009241108933077E-2</v>
      </c>
      <c r="BU609" s="126">
        <f t="shared" si="913"/>
        <v>8.6342592592592596E-2</v>
      </c>
      <c r="BV609" s="130">
        <f t="shared" si="913"/>
        <v>7.4044871335388146E-2</v>
      </c>
      <c r="BW609" s="131">
        <f t="shared" si="913"/>
        <v>6.6585822952265464E-2</v>
      </c>
      <c r="BX609" s="126">
        <f t="shared" si="913"/>
        <v>8.1649831649831653E-2</v>
      </c>
      <c r="BY609" s="127">
        <f t="shared" si="913"/>
        <v>6.2739811262055384E-2</v>
      </c>
      <c r="BZ609" s="128">
        <f t="shared" si="913"/>
        <v>6.6671492688576806E-2</v>
      </c>
      <c r="CA609" s="129">
        <f t="shared" si="913"/>
        <v>6.5143086924468865E-2</v>
      </c>
      <c r="CB609" s="126">
        <f t="shared" si="913"/>
        <v>7.2067594433399607E-2</v>
      </c>
      <c r="CC609" s="127">
        <f t="shared" si="913"/>
        <v>5.3973013493253376E-2</v>
      </c>
      <c r="CD609" s="128">
        <f t="shared" si="913"/>
        <v>6.3778472532380531E-2</v>
      </c>
      <c r="CE609" s="129">
        <f t="shared" si="913"/>
        <v>6.4211189692598564E-2</v>
      </c>
      <c r="CF609" s="126">
        <f t="shared" si="913"/>
        <v>7.1755357572838907E-2</v>
      </c>
      <c r="CG609" s="127">
        <f t="shared" si="913"/>
        <v>6.4838327408159813E-2</v>
      </c>
      <c r="CH609" s="128">
        <f t="shared" si="913"/>
        <v>7.0207688338493293E-2</v>
      </c>
      <c r="CI609" s="126">
        <f t="shared" si="913"/>
        <v>7.3334240794936362E-2</v>
      </c>
      <c r="CJ609" s="132">
        <f t="shared" si="913"/>
        <v>6.7078689296916655E-2</v>
      </c>
      <c r="CK609" s="133">
        <f t="shared" si="913"/>
        <v>6.7675940064305481E-2</v>
      </c>
    </row>
    <row r="610" spans="1:89" ht="13.5" thickTop="1" x14ac:dyDescent="0.2">
      <c r="A610" s="143" t="s">
        <v>36</v>
      </c>
      <c r="B610" s="203">
        <v>1833</v>
      </c>
      <c r="C610" s="197">
        <v>1575</v>
      </c>
      <c r="D610" s="198">
        <v>589</v>
      </c>
      <c r="E610" s="199">
        <v>711</v>
      </c>
      <c r="F610" s="196">
        <v>404</v>
      </c>
      <c r="G610" s="200">
        <v>257</v>
      </c>
      <c r="H610" s="198">
        <v>1517</v>
      </c>
      <c r="I610" s="199">
        <v>2081</v>
      </c>
      <c r="J610" s="196">
        <v>161</v>
      </c>
      <c r="K610" s="197">
        <v>178</v>
      </c>
      <c r="L610" s="198">
        <v>325</v>
      </c>
      <c r="M610" s="196">
        <v>592</v>
      </c>
      <c r="N610" s="201">
        <v>1047</v>
      </c>
      <c r="O610" s="204">
        <v>1164</v>
      </c>
      <c r="P610" s="196">
        <v>703</v>
      </c>
      <c r="Q610" s="197">
        <v>750</v>
      </c>
      <c r="R610" s="198">
        <v>1113</v>
      </c>
      <c r="S610" s="199">
        <v>1122</v>
      </c>
      <c r="T610" s="196">
        <v>159</v>
      </c>
      <c r="U610" s="200">
        <v>143</v>
      </c>
      <c r="V610" s="198">
        <v>933</v>
      </c>
      <c r="W610" s="205">
        <v>968</v>
      </c>
      <c r="X610" s="196">
        <v>586</v>
      </c>
      <c r="Y610" s="200">
        <v>285</v>
      </c>
      <c r="Z610" s="198">
        <v>2351</v>
      </c>
      <c r="AA610" s="196">
        <v>2227</v>
      </c>
      <c r="AB610" s="169">
        <f t="shared" si="901"/>
        <v>11721</v>
      </c>
      <c r="AC610" s="170">
        <f t="shared" si="896"/>
        <v>12053</v>
      </c>
      <c r="BI610" s="143" t="s">
        <v>36</v>
      </c>
      <c r="BJ610" s="126">
        <f t="shared" ref="BJ610:CK610" si="914">B610/B622</f>
        <v>5.9817902946839412E-2</v>
      </c>
      <c r="BK610" s="127">
        <f t="shared" si="914"/>
        <v>8.2452099256622349E-2</v>
      </c>
      <c r="BL610" s="128">
        <f t="shared" si="914"/>
        <v>5.9106874059207226E-2</v>
      </c>
      <c r="BM610" s="129">
        <f t="shared" si="914"/>
        <v>8.6972477064220177E-2</v>
      </c>
      <c r="BN610" s="126">
        <f t="shared" si="914"/>
        <v>7.6864535768645353E-2</v>
      </c>
      <c r="BO610" s="127">
        <f t="shared" si="914"/>
        <v>8.3849918433931483E-2</v>
      </c>
      <c r="BP610" s="128">
        <f t="shared" si="914"/>
        <v>7.152286657237153E-2</v>
      </c>
      <c r="BQ610" s="129">
        <f t="shared" si="914"/>
        <v>8.5479564592318757E-2</v>
      </c>
      <c r="BR610" s="126">
        <f t="shared" si="914"/>
        <v>7.7740222114920335E-2</v>
      </c>
      <c r="BS610" s="127">
        <f t="shared" si="914"/>
        <v>6.2875309078064281E-2</v>
      </c>
      <c r="BT610" s="128">
        <f t="shared" si="914"/>
        <v>9.1010921310557269E-2</v>
      </c>
      <c r="BU610" s="126">
        <f t="shared" si="914"/>
        <v>6.851851851851852E-2</v>
      </c>
      <c r="BV610" s="130">
        <f t="shared" si="914"/>
        <v>7.5048383628413734E-2</v>
      </c>
      <c r="BW610" s="131">
        <f t="shared" si="914"/>
        <v>6.4160511520229307E-2</v>
      </c>
      <c r="BX610" s="126">
        <f t="shared" si="914"/>
        <v>8.4535834535834534E-2</v>
      </c>
      <c r="BY610" s="127">
        <f t="shared" si="914"/>
        <v>7.7776625531473603E-2</v>
      </c>
      <c r="BZ610" s="128">
        <f t="shared" si="914"/>
        <v>8.0570435789778488E-2</v>
      </c>
      <c r="CA610" s="129">
        <f t="shared" si="914"/>
        <v>7.5196032437504196E-2</v>
      </c>
      <c r="CB610" s="126">
        <f t="shared" si="914"/>
        <v>7.9025844930417491E-2</v>
      </c>
      <c r="CC610" s="127">
        <f t="shared" si="914"/>
        <v>5.3598200899550225E-2</v>
      </c>
      <c r="CD610" s="128">
        <f t="shared" si="914"/>
        <v>8.3340777132648508E-2</v>
      </c>
      <c r="CE610" s="129">
        <f t="shared" si="914"/>
        <v>6.7782368181499894E-2</v>
      </c>
      <c r="CF610" s="126">
        <f t="shared" si="914"/>
        <v>7.0551408620274494E-2</v>
      </c>
      <c r="CG610" s="127">
        <f t="shared" si="914"/>
        <v>4.8247841543930928E-2</v>
      </c>
      <c r="CH610" s="128">
        <f t="shared" si="914"/>
        <v>7.5819143446852422E-2</v>
      </c>
      <c r="CI610" s="126">
        <f t="shared" si="914"/>
        <v>7.5784387123119856E-2</v>
      </c>
      <c r="CJ610" s="132">
        <f t="shared" si="914"/>
        <v>7.2657731933200256E-2</v>
      </c>
      <c r="CK610" s="133">
        <f t="shared" si="914"/>
        <v>7.4814097550680914E-2</v>
      </c>
    </row>
    <row r="611" spans="1:89" x14ac:dyDescent="0.2">
      <c r="A611" s="134" t="s">
        <v>37</v>
      </c>
      <c r="B611" s="206">
        <v>1808</v>
      </c>
      <c r="C611" s="190">
        <v>1632</v>
      </c>
      <c r="D611" s="191">
        <v>674</v>
      </c>
      <c r="E611" s="192">
        <v>529</v>
      </c>
      <c r="F611" s="189">
        <v>365</v>
      </c>
      <c r="G611" s="193">
        <v>177</v>
      </c>
      <c r="H611" s="191">
        <v>1591</v>
      </c>
      <c r="I611" s="192">
        <v>2105</v>
      </c>
      <c r="J611" s="189">
        <v>173</v>
      </c>
      <c r="K611" s="190">
        <v>131</v>
      </c>
      <c r="L611" s="191">
        <v>317</v>
      </c>
      <c r="M611" s="189">
        <v>548</v>
      </c>
      <c r="N611" s="194">
        <v>1054</v>
      </c>
      <c r="O611" s="207">
        <v>1152</v>
      </c>
      <c r="P611" s="189">
        <v>594</v>
      </c>
      <c r="Q611" s="190">
        <v>705</v>
      </c>
      <c r="R611" s="191">
        <v>1027</v>
      </c>
      <c r="S611" s="192">
        <v>1166</v>
      </c>
      <c r="T611" s="189">
        <v>164</v>
      </c>
      <c r="U611" s="193">
        <v>153</v>
      </c>
      <c r="V611" s="191">
        <v>937</v>
      </c>
      <c r="W611" s="208">
        <v>823</v>
      </c>
      <c r="X611" s="189">
        <v>618</v>
      </c>
      <c r="Y611" s="193">
        <v>382</v>
      </c>
      <c r="Z611" s="191">
        <v>2318</v>
      </c>
      <c r="AA611" s="189">
        <v>2145</v>
      </c>
      <c r="AB611" s="169">
        <f t="shared" si="901"/>
        <v>11640</v>
      </c>
      <c r="AC611" s="170">
        <f t="shared" si="896"/>
        <v>11648</v>
      </c>
      <c r="BI611" s="134" t="s">
        <v>37</v>
      </c>
      <c r="BJ611" s="126">
        <f t="shared" ref="BJ611:CK611" si="915">B611/B622</f>
        <v>5.9002055934471165E-2</v>
      </c>
      <c r="BK611" s="127">
        <f t="shared" si="915"/>
        <v>8.543607999162392E-2</v>
      </c>
      <c r="BL611" s="128">
        <f t="shared" si="915"/>
        <v>6.7636728549924738E-2</v>
      </c>
      <c r="BM611" s="129">
        <f t="shared" si="915"/>
        <v>6.4709480122324164E-2</v>
      </c>
      <c r="BN611" s="126">
        <f t="shared" si="915"/>
        <v>6.9444444444444448E-2</v>
      </c>
      <c r="BO611" s="127">
        <f t="shared" si="915"/>
        <v>5.7748776508972269E-2</v>
      </c>
      <c r="BP611" s="128">
        <f t="shared" si="915"/>
        <v>7.501178689297501E-2</v>
      </c>
      <c r="BQ611" s="129">
        <f t="shared" si="915"/>
        <v>8.6465393304580002E-2</v>
      </c>
      <c r="BR611" s="126">
        <f t="shared" si="915"/>
        <v>8.353452438435538E-2</v>
      </c>
      <c r="BS611" s="127">
        <f t="shared" si="915"/>
        <v>4.6273401624867538E-2</v>
      </c>
      <c r="BT611" s="128">
        <f t="shared" si="915"/>
        <v>8.8770652478297393E-2</v>
      </c>
      <c r="BU611" s="126">
        <f t="shared" si="915"/>
        <v>6.3425925925925927E-2</v>
      </c>
      <c r="BV611" s="130">
        <f t="shared" si="915"/>
        <v>7.5550139774926528E-2</v>
      </c>
      <c r="BW611" s="131">
        <f t="shared" si="915"/>
        <v>6.3499062947855803E-2</v>
      </c>
      <c r="BX611" s="126">
        <f t="shared" si="915"/>
        <v>7.1428571428571425E-2</v>
      </c>
      <c r="BY611" s="127">
        <f t="shared" si="915"/>
        <v>7.3110027999585186E-2</v>
      </c>
      <c r="BZ611" s="128">
        <f t="shared" si="915"/>
        <v>7.4344867525698563E-2</v>
      </c>
      <c r="CA611" s="129">
        <f t="shared" si="915"/>
        <v>7.8144896454661217E-2</v>
      </c>
      <c r="CB611" s="126">
        <f t="shared" si="915"/>
        <v>8.1510934393638171E-2</v>
      </c>
      <c r="CC611" s="127">
        <f t="shared" si="915"/>
        <v>5.734632683658171E-2</v>
      </c>
      <c r="CD611" s="128">
        <f t="shared" si="915"/>
        <v>8.3698079499776687E-2</v>
      </c>
      <c r="CE611" s="129">
        <f t="shared" si="915"/>
        <v>5.7629017575800016E-2</v>
      </c>
      <c r="CF611" s="126">
        <f t="shared" si="915"/>
        <v>7.4404045268480615E-2</v>
      </c>
      <c r="CG611" s="127">
        <f t="shared" si="915"/>
        <v>6.4669036736075838E-2</v>
      </c>
      <c r="CH611" s="128">
        <f t="shared" si="915"/>
        <v>7.4754901960784312E-2</v>
      </c>
      <c r="CI611" s="126">
        <f t="shared" si="915"/>
        <v>7.2993942693799774E-2</v>
      </c>
      <c r="CJ611" s="132">
        <f t="shared" si="915"/>
        <v>7.2155618095934737E-2</v>
      </c>
      <c r="CK611" s="133">
        <f t="shared" si="915"/>
        <v>7.2300224696783488E-2</v>
      </c>
    </row>
    <row r="612" spans="1:89" x14ac:dyDescent="0.2">
      <c r="A612" s="143" t="s">
        <v>30</v>
      </c>
      <c r="B612" s="203">
        <v>2082</v>
      </c>
      <c r="C612" s="197">
        <v>1740</v>
      </c>
      <c r="D612" s="198">
        <v>721</v>
      </c>
      <c r="E612" s="199">
        <v>664</v>
      </c>
      <c r="F612" s="196">
        <v>431</v>
      </c>
      <c r="G612" s="200">
        <v>252</v>
      </c>
      <c r="H612" s="198">
        <v>1578</v>
      </c>
      <c r="I612" s="199">
        <v>1970</v>
      </c>
      <c r="J612" s="196">
        <v>146</v>
      </c>
      <c r="K612" s="197">
        <v>167</v>
      </c>
      <c r="L612" s="198">
        <v>366</v>
      </c>
      <c r="M612" s="196">
        <v>463</v>
      </c>
      <c r="N612" s="201">
        <v>1052</v>
      </c>
      <c r="O612" s="204">
        <v>1200</v>
      </c>
      <c r="P612" s="196">
        <v>573</v>
      </c>
      <c r="Q612" s="197">
        <v>807</v>
      </c>
      <c r="R612" s="198">
        <v>912</v>
      </c>
      <c r="S612" s="199">
        <v>1297</v>
      </c>
      <c r="T612" s="196">
        <v>148</v>
      </c>
      <c r="U612" s="200">
        <v>204</v>
      </c>
      <c r="V612" s="198">
        <v>853</v>
      </c>
      <c r="W612" s="205">
        <v>891</v>
      </c>
      <c r="X612" s="196">
        <v>716</v>
      </c>
      <c r="Y612" s="200">
        <v>429</v>
      </c>
      <c r="Z612" s="198">
        <v>2430</v>
      </c>
      <c r="AA612" s="196">
        <v>2096</v>
      </c>
      <c r="AB612" s="169">
        <f t="shared" si="901"/>
        <v>12008</v>
      </c>
      <c r="AC612" s="170">
        <f t="shared" si="896"/>
        <v>12180</v>
      </c>
      <c r="BI612" s="143" t="s">
        <v>30</v>
      </c>
      <c r="BJ612" s="126">
        <f t="shared" ref="BJ612:CK612" si="916">B612/B622</f>
        <v>6.794373919002708E-2</v>
      </c>
      <c r="BK612" s="127">
        <f t="shared" si="916"/>
        <v>9.1089938226363729E-2</v>
      </c>
      <c r="BL612" s="128">
        <f t="shared" si="916"/>
        <v>7.2353236327145007E-2</v>
      </c>
      <c r="BM612" s="129">
        <f t="shared" si="916"/>
        <v>8.1223241590214074E-2</v>
      </c>
      <c r="BN612" s="126">
        <f t="shared" si="916"/>
        <v>8.2001522070015223E-2</v>
      </c>
      <c r="BO612" s="127">
        <f t="shared" si="916"/>
        <v>8.2218597063621529E-2</v>
      </c>
      <c r="BP612" s="128">
        <f t="shared" si="916"/>
        <v>7.4398868458274398E-2</v>
      </c>
      <c r="BQ612" s="129">
        <f t="shared" si="916"/>
        <v>8.09201067981105E-2</v>
      </c>
      <c r="BR612" s="126">
        <f t="shared" si="916"/>
        <v>7.0497344278126511E-2</v>
      </c>
      <c r="BS612" s="127">
        <f t="shared" si="916"/>
        <v>5.8989756269869305E-2</v>
      </c>
      <c r="BT612" s="128">
        <f t="shared" si="916"/>
        <v>0.10249229907588911</v>
      </c>
      <c r="BU612" s="126">
        <f t="shared" si="916"/>
        <v>5.3587962962962962E-2</v>
      </c>
      <c r="BV612" s="130">
        <f t="shared" si="916"/>
        <v>7.5406780875922869E-2</v>
      </c>
      <c r="BW612" s="131">
        <f t="shared" si="916"/>
        <v>6.6144857237349794E-2</v>
      </c>
      <c r="BX612" s="126">
        <f t="shared" si="916"/>
        <v>6.8903318903318897E-2</v>
      </c>
      <c r="BY612" s="127">
        <f t="shared" si="916"/>
        <v>8.36876490718656E-2</v>
      </c>
      <c r="BZ612" s="128">
        <f t="shared" si="916"/>
        <v>6.6019979730707973E-2</v>
      </c>
      <c r="CA612" s="129">
        <f t="shared" si="916"/>
        <v>8.6924468869378727E-2</v>
      </c>
      <c r="CB612" s="126">
        <f t="shared" si="916"/>
        <v>7.3558648111332003E-2</v>
      </c>
      <c r="CC612" s="127">
        <f t="shared" si="916"/>
        <v>7.646176911544228E-2</v>
      </c>
      <c r="CD612" s="128">
        <f t="shared" si="916"/>
        <v>7.6194729790084861E-2</v>
      </c>
      <c r="CE612" s="129">
        <f t="shared" si="916"/>
        <v>6.2390588894335131E-2</v>
      </c>
      <c r="CF612" s="126">
        <f t="shared" si="916"/>
        <v>8.6202745003611844E-2</v>
      </c>
      <c r="CG612" s="127">
        <f t="shared" si="916"/>
        <v>7.2625698324022353E-2</v>
      </c>
      <c r="CH612" s="128">
        <f t="shared" si="916"/>
        <v>7.8366873065015483E-2</v>
      </c>
      <c r="CI612" s="126">
        <f t="shared" si="916"/>
        <v>7.1326481998230454E-2</v>
      </c>
      <c r="CJ612" s="132">
        <f t="shared" si="916"/>
        <v>7.4436826640548487E-2</v>
      </c>
      <c r="CK612" s="133">
        <f t="shared" si="916"/>
        <v>7.5602398420915429E-2</v>
      </c>
    </row>
    <row r="613" spans="1:89" x14ac:dyDescent="0.2">
      <c r="A613" s="134" t="s">
        <v>32</v>
      </c>
      <c r="B613" s="206">
        <v>2242</v>
      </c>
      <c r="C613" s="190">
        <v>1362</v>
      </c>
      <c r="D613" s="191">
        <v>602</v>
      </c>
      <c r="E613" s="192">
        <v>633</v>
      </c>
      <c r="F613" s="189">
        <v>364</v>
      </c>
      <c r="G613" s="193">
        <v>220</v>
      </c>
      <c r="H613" s="191">
        <v>1457</v>
      </c>
      <c r="I613" s="192">
        <v>1656</v>
      </c>
      <c r="J613" s="189">
        <v>192</v>
      </c>
      <c r="K613" s="190">
        <v>136</v>
      </c>
      <c r="L613" s="191">
        <v>365</v>
      </c>
      <c r="M613" s="189">
        <v>436</v>
      </c>
      <c r="N613" s="194">
        <v>1073</v>
      </c>
      <c r="O613" s="207">
        <v>983</v>
      </c>
      <c r="P613" s="189">
        <v>525</v>
      </c>
      <c r="Q613" s="190">
        <v>646</v>
      </c>
      <c r="R613" s="191">
        <v>796</v>
      </c>
      <c r="S613" s="192">
        <v>1132</v>
      </c>
      <c r="T613" s="189">
        <v>140</v>
      </c>
      <c r="U613" s="193">
        <v>135</v>
      </c>
      <c r="V613" s="191">
        <v>973</v>
      </c>
      <c r="W613" s="208">
        <v>796</v>
      </c>
      <c r="X613" s="189">
        <v>571</v>
      </c>
      <c r="Y613" s="193">
        <v>409</v>
      </c>
      <c r="Z613" s="191">
        <v>2117</v>
      </c>
      <c r="AA613" s="189">
        <v>1699</v>
      </c>
      <c r="AB613" s="169">
        <f t="shared" si="901"/>
        <v>11417</v>
      </c>
      <c r="AC613" s="170">
        <f t="shared" si="896"/>
        <v>10243</v>
      </c>
      <c r="BI613" s="134" t="s">
        <v>32</v>
      </c>
      <c r="BJ613" s="126">
        <f t="shared" ref="BJ613:CK613" si="917">B613/B622</f>
        <v>7.3165160069183832E-2</v>
      </c>
      <c r="BK613" s="127">
        <f t="shared" si="917"/>
        <v>7.1301434404774364E-2</v>
      </c>
      <c r="BL613" s="128">
        <f t="shared" si="917"/>
        <v>6.0411440040140492E-2</v>
      </c>
      <c r="BM613" s="129">
        <f t="shared" si="917"/>
        <v>7.7431192660550457E-2</v>
      </c>
      <c r="BN613" s="126">
        <f t="shared" si="917"/>
        <v>6.9254185692541853E-2</v>
      </c>
      <c r="BO613" s="127">
        <f t="shared" si="917"/>
        <v>7.177814029363784E-2</v>
      </c>
      <c r="BP613" s="128">
        <f t="shared" si="917"/>
        <v>6.86940122583687E-2</v>
      </c>
      <c r="BQ613" s="129">
        <f t="shared" si="917"/>
        <v>6.8022181146025873E-2</v>
      </c>
      <c r="BR613" s="126">
        <f t="shared" si="917"/>
        <v>9.2708836310960885E-2</v>
      </c>
      <c r="BS613" s="127">
        <f t="shared" si="917"/>
        <v>4.8039561992228898E-2</v>
      </c>
      <c r="BT613" s="128">
        <f t="shared" si="917"/>
        <v>0.10221226547185662</v>
      </c>
      <c r="BU613" s="126">
        <f t="shared" si="917"/>
        <v>5.0462962962962966E-2</v>
      </c>
      <c r="BV613" s="130">
        <f t="shared" si="917"/>
        <v>7.6912049315461251E-2</v>
      </c>
      <c r="BW613" s="131">
        <f t="shared" si="917"/>
        <v>5.4183662220262371E-2</v>
      </c>
      <c r="BX613" s="126">
        <f t="shared" si="917"/>
        <v>6.3131313131313135E-2</v>
      </c>
      <c r="BY613" s="127">
        <f t="shared" si="917"/>
        <v>6.6991600124442607E-2</v>
      </c>
      <c r="BZ613" s="128">
        <f t="shared" si="917"/>
        <v>5.7622701607065299E-2</v>
      </c>
      <c r="CA613" s="129">
        <f t="shared" si="917"/>
        <v>7.5866228805039876E-2</v>
      </c>
      <c r="CB613" s="126">
        <f t="shared" si="917"/>
        <v>6.9582504970178927E-2</v>
      </c>
      <c r="CC613" s="127">
        <f t="shared" si="917"/>
        <v>5.0599700149925035E-2</v>
      </c>
      <c r="CD613" s="128">
        <f t="shared" si="917"/>
        <v>8.6913800803930324E-2</v>
      </c>
      <c r="CE613" s="129">
        <f t="shared" si="917"/>
        <v>5.5738393669911068E-2</v>
      </c>
      <c r="CF613" s="126">
        <f t="shared" si="917"/>
        <v>6.8745485191427882E-2</v>
      </c>
      <c r="CG613" s="127">
        <f t="shared" si="917"/>
        <v>6.9239884882342978E-2</v>
      </c>
      <c r="CH613" s="128">
        <f t="shared" si="917"/>
        <v>6.827270381836946E-2</v>
      </c>
      <c r="CI613" s="126">
        <f t="shared" si="917"/>
        <v>5.78166473831076E-2</v>
      </c>
      <c r="CJ613" s="132">
        <f t="shared" si="917"/>
        <v>7.0773255309388911E-2</v>
      </c>
      <c r="CK613" s="133">
        <f t="shared" si="917"/>
        <v>6.357925837647263E-2</v>
      </c>
    </row>
    <row r="614" spans="1:89" x14ac:dyDescent="0.2">
      <c r="A614" s="143" t="s">
        <v>34</v>
      </c>
      <c r="B614" s="203">
        <v>2319</v>
      </c>
      <c r="C614" s="197">
        <v>1244</v>
      </c>
      <c r="D614" s="198">
        <v>520</v>
      </c>
      <c r="E614" s="199">
        <v>556</v>
      </c>
      <c r="F614" s="196">
        <v>406</v>
      </c>
      <c r="G614" s="200">
        <v>176</v>
      </c>
      <c r="H614" s="198">
        <v>1424</v>
      </c>
      <c r="I614" s="199">
        <v>2099</v>
      </c>
      <c r="J614" s="196">
        <v>143</v>
      </c>
      <c r="K614" s="197">
        <v>141</v>
      </c>
      <c r="L614" s="198">
        <v>331</v>
      </c>
      <c r="M614" s="196">
        <v>465</v>
      </c>
      <c r="N614" s="201">
        <v>1120</v>
      </c>
      <c r="O614" s="204">
        <v>1327</v>
      </c>
      <c r="P614" s="196">
        <v>404</v>
      </c>
      <c r="Q614" s="197">
        <v>1008</v>
      </c>
      <c r="R614" s="198">
        <v>629</v>
      </c>
      <c r="S614" s="199">
        <v>1455</v>
      </c>
      <c r="T614" s="196">
        <v>130</v>
      </c>
      <c r="U614" s="200">
        <v>246</v>
      </c>
      <c r="V614" s="198">
        <v>1250</v>
      </c>
      <c r="W614" s="205">
        <v>781</v>
      </c>
      <c r="X614" s="196">
        <v>467</v>
      </c>
      <c r="Y614" s="200">
        <v>493</v>
      </c>
      <c r="Z614" s="198">
        <v>1933</v>
      </c>
      <c r="AA614" s="196">
        <v>2392</v>
      </c>
      <c r="AB614" s="169">
        <f t="shared" si="901"/>
        <v>11076</v>
      </c>
      <c r="AC614" s="170">
        <f t="shared" si="896"/>
        <v>12383</v>
      </c>
      <c r="BI614" s="143" t="s">
        <v>34</v>
      </c>
      <c r="BJ614" s="126">
        <f t="shared" ref="BJ614:CK614" si="918">B614/B622</f>
        <v>7.5677968867278012E-2</v>
      </c>
      <c r="BK614" s="127">
        <f t="shared" si="918"/>
        <v>6.5124070777929019E-2</v>
      </c>
      <c r="BL614" s="128">
        <f t="shared" si="918"/>
        <v>5.2182639237330658E-2</v>
      </c>
      <c r="BM614" s="129">
        <f t="shared" si="918"/>
        <v>6.8012232415902138E-2</v>
      </c>
      <c r="BN614" s="126">
        <f t="shared" si="918"/>
        <v>7.7245053272450528E-2</v>
      </c>
      <c r="BO614" s="127">
        <f t="shared" si="918"/>
        <v>5.7422512234910281E-2</v>
      </c>
      <c r="BP614" s="128">
        <f t="shared" si="918"/>
        <v>6.7138142385667135E-2</v>
      </c>
      <c r="BQ614" s="129">
        <f t="shared" si="918"/>
        <v>8.6218936126514684E-2</v>
      </c>
      <c r="BR614" s="126">
        <f t="shared" si="918"/>
        <v>6.9048768710767747E-2</v>
      </c>
      <c r="BS614" s="127">
        <f t="shared" si="918"/>
        <v>4.980572235959025E-2</v>
      </c>
      <c r="BT614" s="128">
        <f t="shared" si="918"/>
        <v>9.2691122934752165E-2</v>
      </c>
      <c r="BU614" s="126">
        <f t="shared" si="918"/>
        <v>5.3819444444444448E-2</v>
      </c>
      <c r="BV614" s="130">
        <f t="shared" si="918"/>
        <v>8.0280983442047163E-2</v>
      </c>
      <c r="BW614" s="131">
        <f t="shared" si="918"/>
        <v>7.314518796163598E-2</v>
      </c>
      <c r="BX614" s="126">
        <f t="shared" si="918"/>
        <v>4.8581048581048579E-2</v>
      </c>
      <c r="BY614" s="127">
        <f t="shared" si="918"/>
        <v>0.10453178471430052</v>
      </c>
      <c r="BZ614" s="128">
        <f t="shared" si="918"/>
        <v>4.553351672216592E-2</v>
      </c>
      <c r="CA614" s="129">
        <f t="shared" si="918"/>
        <v>9.7513571476442601E-2</v>
      </c>
      <c r="CB614" s="126">
        <f t="shared" si="918"/>
        <v>6.4612326043737581E-2</v>
      </c>
      <c r="CC614" s="127">
        <f t="shared" si="918"/>
        <v>9.2203898050974509E-2</v>
      </c>
      <c r="CD614" s="128">
        <f t="shared" si="918"/>
        <v>0.11165698972755694</v>
      </c>
      <c r="CE614" s="129">
        <f t="shared" si="918"/>
        <v>5.4688047055528322E-2</v>
      </c>
      <c r="CF614" s="126">
        <f t="shared" si="918"/>
        <v>5.6224416084758005E-2</v>
      </c>
      <c r="CG614" s="127">
        <f t="shared" si="918"/>
        <v>8.3460301337396306E-2</v>
      </c>
      <c r="CH614" s="128">
        <f t="shared" si="918"/>
        <v>6.2338751289989683E-2</v>
      </c>
      <c r="CI614" s="126">
        <f t="shared" si="918"/>
        <v>8.1399305791873683E-2</v>
      </c>
      <c r="CJ614" s="132">
        <f t="shared" si="918"/>
        <v>6.8659418043863676E-2</v>
      </c>
      <c r="CK614" s="133">
        <f t="shared" si="918"/>
        <v>7.6862438394597346E-2</v>
      </c>
    </row>
    <row r="615" spans="1:89" x14ac:dyDescent="0.2">
      <c r="A615" s="134" t="s">
        <v>38</v>
      </c>
      <c r="B615" s="206">
        <v>2226</v>
      </c>
      <c r="C615" s="190">
        <v>1285</v>
      </c>
      <c r="D615" s="191">
        <v>501</v>
      </c>
      <c r="E615" s="192">
        <v>570</v>
      </c>
      <c r="F615" s="189">
        <v>347</v>
      </c>
      <c r="G615" s="193">
        <v>272</v>
      </c>
      <c r="H615" s="191">
        <v>1266</v>
      </c>
      <c r="I615" s="192">
        <v>1576</v>
      </c>
      <c r="J615" s="189">
        <v>159</v>
      </c>
      <c r="K615" s="190">
        <v>102</v>
      </c>
      <c r="L615" s="191">
        <v>320</v>
      </c>
      <c r="M615" s="189">
        <v>334</v>
      </c>
      <c r="N615" s="194">
        <v>850</v>
      </c>
      <c r="O615" s="207">
        <v>1140</v>
      </c>
      <c r="P615" s="189">
        <v>375</v>
      </c>
      <c r="Q615" s="190">
        <v>882</v>
      </c>
      <c r="R615" s="191">
        <v>577</v>
      </c>
      <c r="S615" s="192">
        <v>1176</v>
      </c>
      <c r="T615" s="189">
        <v>101</v>
      </c>
      <c r="U615" s="193">
        <v>215</v>
      </c>
      <c r="V615" s="191">
        <v>1023</v>
      </c>
      <c r="W615" s="208">
        <v>580</v>
      </c>
      <c r="X615" s="189">
        <v>493</v>
      </c>
      <c r="Y615" s="193">
        <v>404</v>
      </c>
      <c r="Z615" s="191">
        <v>1626</v>
      </c>
      <c r="AA615" s="189">
        <v>2035</v>
      </c>
      <c r="AB615" s="169">
        <f t="shared" si="901"/>
        <v>9864</v>
      </c>
      <c r="AC615" s="170">
        <f t="shared" si="896"/>
        <v>10571</v>
      </c>
      <c r="BI615" s="134" t="s">
        <v>38</v>
      </c>
      <c r="BJ615" s="126">
        <f t="shared" ref="BJ615:CK615" si="919">B615/B622</f>
        <v>7.2643017981268154E-2</v>
      </c>
      <c r="BK615" s="127">
        <f t="shared" si="919"/>
        <v>6.7270442885561721E-2</v>
      </c>
      <c r="BL615" s="128">
        <f t="shared" si="919"/>
        <v>5.0275965880582037E-2</v>
      </c>
      <c r="BM615" s="129">
        <f t="shared" si="919"/>
        <v>6.9724770642201839E-2</v>
      </c>
      <c r="BN615" s="126">
        <f t="shared" si="919"/>
        <v>6.6019786910197872E-2</v>
      </c>
      <c r="BO615" s="127">
        <f t="shared" si="919"/>
        <v>8.8743882544861333E-2</v>
      </c>
      <c r="BP615" s="128">
        <f t="shared" si="919"/>
        <v>5.968882602545969E-2</v>
      </c>
      <c r="BQ615" s="129">
        <f t="shared" si="919"/>
        <v>6.4736085438488397E-2</v>
      </c>
      <c r="BR615" s="126">
        <f t="shared" si="919"/>
        <v>7.6774505070014487E-2</v>
      </c>
      <c r="BS615" s="127">
        <f t="shared" si="919"/>
        <v>3.6029671494171668E-2</v>
      </c>
      <c r="BT615" s="128">
        <f t="shared" si="919"/>
        <v>8.9610753290394848E-2</v>
      </c>
      <c r="BU615" s="126">
        <f t="shared" si="919"/>
        <v>3.8657407407407404E-2</v>
      </c>
      <c r="BV615" s="130">
        <f t="shared" si="919"/>
        <v>6.0927532076553652E-2</v>
      </c>
      <c r="BW615" s="131">
        <f t="shared" si="919"/>
        <v>6.2837614375482312E-2</v>
      </c>
      <c r="BX615" s="126">
        <f t="shared" si="919"/>
        <v>4.5093795093795096E-2</v>
      </c>
      <c r="BY615" s="127">
        <f t="shared" si="919"/>
        <v>9.1465311625012966E-2</v>
      </c>
      <c r="BZ615" s="128">
        <f t="shared" si="919"/>
        <v>4.1769219632257132E-2</v>
      </c>
      <c r="CA615" s="129">
        <f t="shared" si="919"/>
        <v>7.8815092822196897E-2</v>
      </c>
      <c r="CB615" s="126">
        <f t="shared" si="919"/>
        <v>5.0198807157057657E-2</v>
      </c>
      <c r="CC615" s="127">
        <f t="shared" si="919"/>
        <v>8.0584707646176909E-2</v>
      </c>
      <c r="CD615" s="128">
        <f t="shared" si="919"/>
        <v>9.1380080393032609E-2</v>
      </c>
      <c r="CE615" s="129">
        <f t="shared" si="919"/>
        <v>4.0613402422799524E-2</v>
      </c>
      <c r="CF615" s="126">
        <f t="shared" si="919"/>
        <v>5.9354683361425478E-2</v>
      </c>
      <c r="CG615" s="127">
        <f t="shared" si="919"/>
        <v>6.8393431521923148E-2</v>
      </c>
      <c r="CH615" s="128">
        <f t="shared" si="919"/>
        <v>5.2438080495356039E-2</v>
      </c>
      <c r="CI615" s="126">
        <f t="shared" si="919"/>
        <v>6.9250663581297223E-2</v>
      </c>
      <c r="CJ615" s="132">
        <f t="shared" si="919"/>
        <v>6.1146307293668406E-2</v>
      </c>
      <c r="CK615" s="133">
        <f t="shared" si="919"/>
        <v>6.561518503345623E-2</v>
      </c>
    </row>
    <row r="616" spans="1:89" x14ac:dyDescent="0.2">
      <c r="A616" s="143" t="s">
        <v>39</v>
      </c>
      <c r="B616" s="203">
        <v>291</v>
      </c>
      <c r="C616" s="197">
        <v>1031</v>
      </c>
      <c r="D616" s="198">
        <v>89</v>
      </c>
      <c r="E616" s="199">
        <v>419</v>
      </c>
      <c r="F616" s="196">
        <v>82</v>
      </c>
      <c r="G616" s="200">
        <v>166</v>
      </c>
      <c r="H616" s="198">
        <v>472</v>
      </c>
      <c r="I616" s="199">
        <v>1310</v>
      </c>
      <c r="J616" s="196">
        <v>106</v>
      </c>
      <c r="K616" s="197">
        <v>110</v>
      </c>
      <c r="L616" s="198">
        <v>147</v>
      </c>
      <c r="M616" s="196">
        <v>198</v>
      </c>
      <c r="N616" s="201">
        <v>575</v>
      </c>
      <c r="O616" s="204">
        <v>724</v>
      </c>
      <c r="P616" s="196">
        <v>273</v>
      </c>
      <c r="Q616" s="197">
        <v>670</v>
      </c>
      <c r="R616" s="198">
        <v>368</v>
      </c>
      <c r="S616" s="199">
        <v>889</v>
      </c>
      <c r="T616" s="196">
        <v>65</v>
      </c>
      <c r="U616" s="200">
        <v>188</v>
      </c>
      <c r="V616" s="198">
        <v>1237</v>
      </c>
      <c r="W616" s="205">
        <v>543</v>
      </c>
      <c r="X616" s="196">
        <v>388</v>
      </c>
      <c r="Y616" s="200">
        <v>393</v>
      </c>
      <c r="Z616" s="198">
        <v>1129</v>
      </c>
      <c r="AA616" s="196">
        <v>1471</v>
      </c>
      <c r="AB616" s="169">
        <f t="shared" si="901"/>
        <v>5222</v>
      </c>
      <c r="AC616" s="170">
        <f t="shared" si="896"/>
        <v>8112</v>
      </c>
      <c r="BI616" s="143" t="s">
        <v>39</v>
      </c>
      <c r="BJ616" s="126">
        <f t="shared" ref="BJ616:CK616" si="920">B616/B622</f>
        <v>9.4964592239663217E-3</v>
      </c>
      <c r="BK616" s="127">
        <f t="shared" si="920"/>
        <v>5.397340592608104E-2</v>
      </c>
      <c r="BL616" s="128">
        <f t="shared" si="920"/>
        <v>8.9312594079277476E-3</v>
      </c>
      <c r="BM616" s="129">
        <f t="shared" si="920"/>
        <v>5.1253822629969421E-2</v>
      </c>
      <c r="BN616" s="126">
        <f t="shared" si="920"/>
        <v>1.5601217656012176E-2</v>
      </c>
      <c r="BO616" s="127">
        <f t="shared" si="920"/>
        <v>5.4159869494290372E-2</v>
      </c>
      <c r="BP616" s="128">
        <f t="shared" si="920"/>
        <v>2.2253653936822253E-2</v>
      </c>
      <c r="BQ616" s="129">
        <f t="shared" si="920"/>
        <v>5.3809817210926265E-2</v>
      </c>
      <c r="BR616" s="126">
        <f t="shared" si="920"/>
        <v>5.118300338000966E-2</v>
      </c>
      <c r="BS616" s="127">
        <f t="shared" si="920"/>
        <v>3.8855528081949843E-2</v>
      </c>
      <c r="BT616" s="128">
        <f t="shared" si="920"/>
        <v>4.1164939792775135E-2</v>
      </c>
      <c r="BU616" s="126">
        <f t="shared" si="920"/>
        <v>2.2916666666666665E-2</v>
      </c>
      <c r="BV616" s="130">
        <f t="shared" si="920"/>
        <v>4.1215683463550999E-2</v>
      </c>
      <c r="BW616" s="131">
        <f t="shared" si="920"/>
        <v>3.990739719986771E-2</v>
      </c>
      <c r="BX616" s="126">
        <f t="shared" si="920"/>
        <v>3.2828282828282832E-2</v>
      </c>
      <c r="BY616" s="127">
        <f t="shared" si="920"/>
        <v>6.9480452141449753E-2</v>
      </c>
      <c r="BZ616" s="128">
        <f t="shared" si="920"/>
        <v>2.6639640943969884E-2</v>
      </c>
      <c r="CA616" s="129">
        <f t="shared" si="920"/>
        <v>5.9580457073922656E-2</v>
      </c>
      <c r="CB616" s="126">
        <f t="shared" si="920"/>
        <v>3.230616302186879E-2</v>
      </c>
      <c r="CC616" s="127">
        <f t="shared" si="920"/>
        <v>7.0464767616191901E-2</v>
      </c>
      <c r="CD616" s="128">
        <f t="shared" si="920"/>
        <v>0.11049575703439035</v>
      </c>
      <c r="CE616" s="129">
        <f t="shared" si="920"/>
        <v>3.8022547440655419E-2</v>
      </c>
      <c r="CF616" s="126">
        <f t="shared" si="920"/>
        <v>4.671321935949916E-2</v>
      </c>
      <c r="CG616" s="127">
        <f t="shared" si="920"/>
        <v>6.6531234128999486E-2</v>
      </c>
      <c r="CH616" s="128">
        <f t="shared" si="920"/>
        <v>3.6409958720330239E-2</v>
      </c>
      <c r="CI616" s="126">
        <f t="shared" si="920"/>
        <v>5.0057850677193219E-2</v>
      </c>
      <c r="CJ616" s="132">
        <f t="shared" si="920"/>
        <v>3.2370845162970036E-2</v>
      </c>
      <c r="CK616" s="133">
        <f t="shared" si="920"/>
        <v>5.0351942199545641E-2</v>
      </c>
    </row>
    <row r="617" spans="1:89" x14ac:dyDescent="0.2">
      <c r="A617" s="134" t="s">
        <v>40</v>
      </c>
      <c r="B617" s="206">
        <v>0</v>
      </c>
      <c r="C617" s="190">
        <v>733</v>
      </c>
      <c r="D617" s="191">
        <v>2</v>
      </c>
      <c r="E617" s="192">
        <v>314</v>
      </c>
      <c r="F617" s="189">
        <v>0</v>
      </c>
      <c r="G617" s="193">
        <v>88</v>
      </c>
      <c r="H617" s="191">
        <v>19</v>
      </c>
      <c r="I617" s="192">
        <v>437</v>
      </c>
      <c r="J617" s="189">
        <v>22</v>
      </c>
      <c r="K617" s="190">
        <v>20</v>
      </c>
      <c r="L617" s="191">
        <v>25</v>
      </c>
      <c r="M617" s="189">
        <v>26</v>
      </c>
      <c r="N617" s="194">
        <v>40</v>
      </c>
      <c r="O617" s="207">
        <v>97</v>
      </c>
      <c r="P617" s="189">
        <v>37</v>
      </c>
      <c r="Q617" s="190">
        <v>56</v>
      </c>
      <c r="R617" s="191">
        <v>32</v>
      </c>
      <c r="S617" s="192">
        <v>54</v>
      </c>
      <c r="T617" s="189">
        <v>9</v>
      </c>
      <c r="U617" s="193">
        <v>4</v>
      </c>
      <c r="V617" s="191">
        <v>20</v>
      </c>
      <c r="W617" s="208">
        <v>13</v>
      </c>
      <c r="X617" s="189">
        <v>21</v>
      </c>
      <c r="Y617" s="193">
        <v>6</v>
      </c>
      <c r="Z617" s="191">
        <v>10</v>
      </c>
      <c r="AA617" s="189">
        <v>87</v>
      </c>
      <c r="AB617" s="169">
        <f t="shared" si="901"/>
        <v>237</v>
      </c>
      <c r="AC617" s="170">
        <f t="shared" si="896"/>
        <v>1935</v>
      </c>
      <c r="BI617" s="134" t="s">
        <v>40</v>
      </c>
      <c r="BJ617" s="126">
        <f t="shared" ref="BJ617:CK617" si="921">B617/B622</f>
        <v>0</v>
      </c>
      <c r="BK617" s="127">
        <f t="shared" si="921"/>
        <v>3.8372945241335985E-2</v>
      </c>
      <c r="BL617" s="128">
        <f t="shared" si="921"/>
        <v>2.0070245860511792E-4</v>
      </c>
      <c r="BM617" s="129">
        <f t="shared" si="921"/>
        <v>3.8409785932721714E-2</v>
      </c>
      <c r="BN617" s="126">
        <f t="shared" si="921"/>
        <v>0</v>
      </c>
      <c r="BO617" s="127">
        <f t="shared" si="921"/>
        <v>2.871125611745514E-2</v>
      </c>
      <c r="BP617" s="128">
        <f t="shared" si="921"/>
        <v>8.9580386610089578E-4</v>
      </c>
      <c r="BQ617" s="129">
        <f t="shared" si="921"/>
        <v>1.7950297802423496E-2</v>
      </c>
      <c r="BR617" s="126">
        <f t="shared" si="921"/>
        <v>1.0622887493964268E-2</v>
      </c>
      <c r="BS617" s="127">
        <f t="shared" si="921"/>
        <v>7.0646414694454252E-3</v>
      </c>
      <c r="BT617" s="128">
        <f t="shared" si="921"/>
        <v>7.0008401008120977E-3</v>
      </c>
      <c r="BU617" s="126">
        <f t="shared" si="921"/>
        <v>3.0092592592592593E-3</v>
      </c>
      <c r="BV617" s="130">
        <f t="shared" si="921"/>
        <v>2.8671779800731132E-3</v>
      </c>
      <c r="BW617" s="131">
        <f t="shared" si="921"/>
        <v>5.346709293352442E-3</v>
      </c>
      <c r="BX617" s="126">
        <f t="shared" si="921"/>
        <v>4.4492544492544493E-3</v>
      </c>
      <c r="BY617" s="127">
        <f t="shared" si="921"/>
        <v>5.8073213730166964E-3</v>
      </c>
      <c r="BZ617" s="128">
        <f t="shared" si="921"/>
        <v>2.3164905168669464E-3</v>
      </c>
      <c r="CA617" s="129">
        <f t="shared" si="921"/>
        <v>3.6190603846927151E-3</v>
      </c>
      <c r="CB617" s="126">
        <f t="shared" si="921"/>
        <v>4.4731610337972166E-3</v>
      </c>
      <c r="CC617" s="127">
        <f t="shared" si="921"/>
        <v>1.4992503748125937E-3</v>
      </c>
      <c r="CD617" s="128">
        <f t="shared" si="921"/>
        <v>1.786511835640911E-3</v>
      </c>
      <c r="CE617" s="129">
        <f t="shared" si="921"/>
        <v>9.1030039913171342E-4</v>
      </c>
      <c r="CF617" s="126">
        <f t="shared" si="921"/>
        <v>2.5282928003852638E-3</v>
      </c>
      <c r="CG617" s="127">
        <f t="shared" si="921"/>
        <v>1.015744032503809E-3</v>
      </c>
      <c r="CH617" s="128">
        <f t="shared" si="921"/>
        <v>3.2249742002063984E-4</v>
      </c>
      <c r="CI617" s="126">
        <f t="shared" si="921"/>
        <v>2.9605934798883821E-3</v>
      </c>
      <c r="CJ617" s="132">
        <f t="shared" si="921"/>
        <v>1.4691478942213516E-3</v>
      </c>
      <c r="CK617" s="133">
        <f t="shared" si="921"/>
        <v>1.2010725857509962E-2</v>
      </c>
    </row>
    <row r="618" spans="1:89" x14ac:dyDescent="0.2">
      <c r="A618" s="143" t="s">
        <v>41</v>
      </c>
      <c r="B618" s="203">
        <v>0</v>
      </c>
      <c r="C618" s="197">
        <v>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69">
        <f t="shared" si="901"/>
        <v>0</v>
      </c>
      <c r="AC618" s="170">
        <f t="shared" si="896"/>
        <v>0</v>
      </c>
      <c r="BI618" s="143" t="s">
        <v>41</v>
      </c>
      <c r="BJ618" s="126">
        <f t="shared" ref="BJ618:CK618" si="922">B618/B622</f>
        <v>0</v>
      </c>
      <c r="BK618" s="127">
        <f t="shared" si="922"/>
        <v>0</v>
      </c>
      <c r="BL618" s="128">
        <f t="shared" si="922"/>
        <v>0</v>
      </c>
      <c r="BM618" s="129">
        <f t="shared" si="922"/>
        <v>0</v>
      </c>
      <c r="BN618" s="126">
        <f t="shared" si="922"/>
        <v>0</v>
      </c>
      <c r="BO618" s="127">
        <f t="shared" si="922"/>
        <v>0</v>
      </c>
      <c r="BP618" s="128">
        <f t="shared" si="922"/>
        <v>0</v>
      </c>
      <c r="BQ618" s="129">
        <f t="shared" si="922"/>
        <v>0</v>
      </c>
      <c r="BR618" s="126">
        <f t="shared" si="922"/>
        <v>0</v>
      </c>
      <c r="BS618" s="127">
        <f t="shared" si="922"/>
        <v>0</v>
      </c>
      <c r="BT618" s="128">
        <f t="shared" si="922"/>
        <v>0</v>
      </c>
      <c r="BU618" s="126">
        <f t="shared" si="922"/>
        <v>0</v>
      </c>
      <c r="BV618" s="130">
        <f t="shared" si="922"/>
        <v>0</v>
      </c>
      <c r="BW618" s="131">
        <f t="shared" si="922"/>
        <v>0</v>
      </c>
      <c r="BX618" s="126">
        <f t="shared" si="922"/>
        <v>0</v>
      </c>
      <c r="BY618" s="127">
        <f t="shared" si="922"/>
        <v>0</v>
      </c>
      <c r="BZ618" s="128">
        <f t="shared" si="922"/>
        <v>0</v>
      </c>
      <c r="CA618" s="129">
        <f t="shared" si="922"/>
        <v>0</v>
      </c>
      <c r="CB618" s="126">
        <f t="shared" si="922"/>
        <v>0</v>
      </c>
      <c r="CC618" s="127">
        <f t="shared" si="922"/>
        <v>0</v>
      </c>
      <c r="CD618" s="128">
        <f t="shared" si="922"/>
        <v>0</v>
      </c>
      <c r="CE618" s="129">
        <f t="shared" si="922"/>
        <v>0</v>
      </c>
      <c r="CF618" s="126">
        <f t="shared" si="922"/>
        <v>0</v>
      </c>
      <c r="CG618" s="127">
        <f t="shared" si="922"/>
        <v>0</v>
      </c>
      <c r="CH618" s="128">
        <f t="shared" si="922"/>
        <v>0</v>
      </c>
      <c r="CI618" s="126">
        <f t="shared" si="922"/>
        <v>0</v>
      </c>
      <c r="CJ618" s="132">
        <f t="shared" si="922"/>
        <v>0</v>
      </c>
      <c r="CK618" s="133">
        <f t="shared" si="922"/>
        <v>0</v>
      </c>
    </row>
    <row r="619" spans="1:89" x14ac:dyDescent="0.2">
      <c r="A619" s="134" t="s">
        <v>42</v>
      </c>
      <c r="B619" s="58"/>
      <c r="C619" s="59"/>
      <c r="D619" s="136"/>
      <c r="E619" s="137"/>
      <c r="F619" s="135"/>
      <c r="G619" s="138"/>
      <c r="H619" s="136"/>
      <c r="I619" s="137"/>
      <c r="J619" s="135"/>
      <c r="K619" s="138"/>
      <c r="L619" s="136"/>
      <c r="M619" s="135"/>
      <c r="N619" s="139"/>
      <c r="O619" s="140"/>
      <c r="P619" s="135"/>
      <c r="Q619" s="138"/>
      <c r="R619" s="136"/>
      <c r="S619" s="137"/>
      <c r="T619" s="135"/>
      <c r="U619" s="138"/>
      <c r="V619" s="136"/>
      <c r="W619" s="137"/>
      <c r="X619" s="135"/>
      <c r="Y619" s="138"/>
      <c r="Z619" s="141"/>
      <c r="AA619" s="142"/>
      <c r="AB619" s="169"/>
      <c r="AC619" s="170"/>
      <c r="BI619" s="134" t="s">
        <v>42</v>
      </c>
      <c r="BJ619" s="126">
        <f t="shared" ref="BJ619:CK619" si="923">B619/B622</f>
        <v>0</v>
      </c>
      <c r="BK619" s="127">
        <f t="shared" si="923"/>
        <v>0</v>
      </c>
      <c r="BL619" s="128">
        <f t="shared" si="923"/>
        <v>0</v>
      </c>
      <c r="BM619" s="129">
        <f t="shared" si="923"/>
        <v>0</v>
      </c>
      <c r="BN619" s="126">
        <f t="shared" si="923"/>
        <v>0</v>
      </c>
      <c r="BO619" s="127">
        <f t="shared" si="923"/>
        <v>0</v>
      </c>
      <c r="BP619" s="128">
        <f t="shared" si="923"/>
        <v>0</v>
      </c>
      <c r="BQ619" s="129">
        <f t="shared" si="923"/>
        <v>0</v>
      </c>
      <c r="BR619" s="126">
        <f t="shared" si="923"/>
        <v>0</v>
      </c>
      <c r="BS619" s="127">
        <f t="shared" si="923"/>
        <v>0</v>
      </c>
      <c r="BT619" s="128">
        <f t="shared" si="923"/>
        <v>0</v>
      </c>
      <c r="BU619" s="126">
        <f t="shared" si="923"/>
        <v>0</v>
      </c>
      <c r="BV619" s="130">
        <f t="shared" si="923"/>
        <v>0</v>
      </c>
      <c r="BW619" s="131">
        <f t="shared" si="923"/>
        <v>0</v>
      </c>
      <c r="BX619" s="126">
        <f t="shared" si="923"/>
        <v>0</v>
      </c>
      <c r="BY619" s="127">
        <f t="shared" si="923"/>
        <v>0</v>
      </c>
      <c r="BZ619" s="128">
        <f t="shared" si="923"/>
        <v>0</v>
      </c>
      <c r="CA619" s="129">
        <f t="shared" si="923"/>
        <v>0</v>
      </c>
      <c r="CB619" s="126">
        <f t="shared" si="923"/>
        <v>0</v>
      </c>
      <c r="CC619" s="127">
        <f t="shared" si="923"/>
        <v>0</v>
      </c>
      <c r="CD619" s="128">
        <f t="shared" si="923"/>
        <v>0</v>
      </c>
      <c r="CE619" s="129">
        <f t="shared" si="923"/>
        <v>0</v>
      </c>
      <c r="CF619" s="126">
        <f t="shared" si="923"/>
        <v>0</v>
      </c>
      <c r="CG619" s="127">
        <f t="shared" si="923"/>
        <v>0</v>
      </c>
      <c r="CH619" s="128">
        <f t="shared" si="923"/>
        <v>0</v>
      </c>
      <c r="CI619" s="126">
        <f t="shared" si="923"/>
        <v>0</v>
      </c>
      <c r="CJ619" s="132">
        <f t="shared" si="923"/>
        <v>0</v>
      </c>
      <c r="CK619" s="133">
        <f t="shared" si="923"/>
        <v>0</v>
      </c>
    </row>
    <row r="620" spans="1:89" x14ac:dyDescent="0.2">
      <c r="A620" s="143" t="s">
        <v>43</v>
      </c>
      <c r="B620" s="56"/>
      <c r="C620" s="57"/>
      <c r="D620" s="149"/>
      <c r="E620" s="146"/>
      <c r="F620" s="147"/>
      <c r="G620" s="148"/>
      <c r="H620" s="149"/>
      <c r="I620" s="146"/>
      <c r="J620" s="147"/>
      <c r="K620" s="148"/>
      <c r="L620" s="149"/>
      <c r="M620" s="147"/>
      <c r="N620" s="151"/>
      <c r="O620" s="150"/>
      <c r="P620" s="147"/>
      <c r="Q620" s="148"/>
      <c r="R620" s="149"/>
      <c r="S620" s="146"/>
      <c r="T620" s="147"/>
      <c r="U620" s="148"/>
      <c r="V620" s="149"/>
      <c r="W620" s="146"/>
      <c r="X620" s="147"/>
      <c r="Y620" s="148"/>
      <c r="Z620" s="145"/>
      <c r="AA620" s="144"/>
      <c r="AB620" s="169"/>
      <c r="AC620" s="170"/>
      <c r="BI620" s="143" t="s">
        <v>43</v>
      </c>
      <c r="BJ620" s="126">
        <f t="shared" ref="BJ620:CK620" si="924">B620/B622</f>
        <v>0</v>
      </c>
      <c r="BK620" s="127">
        <f t="shared" si="924"/>
        <v>0</v>
      </c>
      <c r="BL620" s="128">
        <f t="shared" si="924"/>
        <v>0</v>
      </c>
      <c r="BM620" s="129">
        <f t="shared" si="924"/>
        <v>0</v>
      </c>
      <c r="BN620" s="126">
        <f t="shared" si="924"/>
        <v>0</v>
      </c>
      <c r="BO620" s="127">
        <f t="shared" si="924"/>
        <v>0</v>
      </c>
      <c r="BP620" s="128">
        <f t="shared" si="924"/>
        <v>0</v>
      </c>
      <c r="BQ620" s="129">
        <f t="shared" si="924"/>
        <v>0</v>
      </c>
      <c r="BR620" s="126">
        <f t="shared" si="924"/>
        <v>0</v>
      </c>
      <c r="BS620" s="127">
        <f t="shared" si="924"/>
        <v>0</v>
      </c>
      <c r="BT620" s="128">
        <f t="shared" si="924"/>
        <v>0</v>
      </c>
      <c r="BU620" s="126">
        <f t="shared" si="924"/>
        <v>0</v>
      </c>
      <c r="BV620" s="130">
        <f t="shared" si="924"/>
        <v>0</v>
      </c>
      <c r="BW620" s="131">
        <f t="shared" si="924"/>
        <v>0</v>
      </c>
      <c r="BX620" s="126">
        <f t="shared" si="924"/>
        <v>0</v>
      </c>
      <c r="BY620" s="127">
        <f t="shared" si="924"/>
        <v>0</v>
      </c>
      <c r="BZ620" s="128">
        <f t="shared" si="924"/>
        <v>0</v>
      </c>
      <c r="CA620" s="129">
        <f t="shared" si="924"/>
        <v>0</v>
      </c>
      <c r="CB620" s="126">
        <f t="shared" si="924"/>
        <v>0</v>
      </c>
      <c r="CC620" s="127">
        <f t="shared" si="924"/>
        <v>0</v>
      </c>
      <c r="CD620" s="128">
        <f t="shared" si="924"/>
        <v>0</v>
      </c>
      <c r="CE620" s="129">
        <f t="shared" si="924"/>
        <v>0</v>
      </c>
      <c r="CF620" s="126">
        <f t="shared" si="924"/>
        <v>0</v>
      </c>
      <c r="CG620" s="127">
        <f t="shared" si="924"/>
        <v>0</v>
      </c>
      <c r="CH620" s="128">
        <f t="shared" si="924"/>
        <v>0</v>
      </c>
      <c r="CI620" s="126">
        <f t="shared" si="924"/>
        <v>0</v>
      </c>
      <c r="CJ620" s="132">
        <f t="shared" si="924"/>
        <v>0</v>
      </c>
      <c r="CK620" s="133">
        <f t="shared" si="924"/>
        <v>0</v>
      </c>
    </row>
    <row r="621" spans="1:89" ht="13.5" thickBot="1" x14ac:dyDescent="0.25">
      <c r="A621" s="134" t="s">
        <v>44</v>
      </c>
      <c r="B621" s="58"/>
      <c r="C621" s="59"/>
      <c r="D621" s="136"/>
      <c r="E621" s="137"/>
      <c r="F621" s="135"/>
      <c r="G621" s="138"/>
      <c r="H621" s="136"/>
      <c r="I621" s="137"/>
      <c r="J621" s="135"/>
      <c r="K621" s="138"/>
      <c r="L621" s="136"/>
      <c r="M621" s="135"/>
      <c r="N621" s="139"/>
      <c r="O621" s="140"/>
      <c r="P621" s="135"/>
      <c r="Q621" s="138"/>
      <c r="R621" s="136"/>
      <c r="S621" s="137"/>
      <c r="T621" s="135"/>
      <c r="U621" s="138"/>
      <c r="V621" s="136"/>
      <c r="W621" s="137"/>
      <c r="X621" s="135"/>
      <c r="Y621" s="138"/>
      <c r="Z621" s="141"/>
      <c r="AA621" s="142"/>
      <c r="AB621" s="169"/>
      <c r="AC621" s="170"/>
      <c r="BI621" s="134" t="s">
        <v>44</v>
      </c>
      <c r="BJ621" s="126">
        <f t="shared" ref="BJ621:CK621" si="925">B621/B622</f>
        <v>0</v>
      </c>
      <c r="BK621" s="127">
        <f t="shared" si="925"/>
        <v>0</v>
      </c>
      <c r="BL621" s="128">
        <f t="shared" si="925"/>
        <v>0</v>
      </c>
      <c r="BM621" s="129">
        <f t="shared" si="925"/>
        <v>0</v>
      </c>
      <c r="BN621" s="126">
        <f t="shared" si="925"/>
        <v>0</v>
      </c>
      <c r="BO621" s="127">
        <f t="shared" si="925"/>
        <v>0</v>
      </c>
      <c r="BP621" s="128">
        <f t="shared" si="925"/>
        <v>0</v>
      </c>
      <c r="BQ621" s="129">
        <f t="shared" si="925"/>
        <v>0</v>
      </c>
      <c r="BR621" s="126">
        <f t="shared" si="925"/>
        <v>0</v>
      </c>
      <c r="BS621" s="127">
        <f t="shared" si="925"/>
        <v>0</v>
      </c>
      <c r="BT621" s="128">
        <f t="shared" si="925"/>
        <v>0</v>
      </c>
      <c r="BU621" s="126">
        <f t="shared" si="925"/>
        <v>0</v>
      </c>
      <c r="BV621" s="130">
        <f t="shared" si="925"/>
        <v>0</v>
      </c>
      <c r="BW621" s="131">
        <f t="shared" si="925"/>
        <v>0</v>
      </c>
      <c r="BX621" s="126">
        <f t="shared" si="925"/>
        <v>0</v>
      </c>
      <c r="BY621" s="127">
        <f t="shared" si="925"/>
        <v>0</v>
      </c>
      <c r="BZ621" s="128">
        <f t="shared" si="925"/>
        <v>0</v>
      </c>
      <c r="CA621" s="129">
        <f t="shared" si="925"/>
        <v>0</v>
      </c>
      <c r="CB621" s="126">
        <f t="shared" si="925"/>
        <v>0</v>
      </c>
      <c r="CC621" s="127">
        <f t="shared" si="925"/>
        <v>0</v>
      </c>
      <c r="CD621" s="128">
        <f t="shared" si="925"/>
        <v>0</v>
      </c>
      <c r="CE621" s="129">
        <f t="shared" si="925"/>
        <v>0</v>
      </c>
      <c r="CF621" s="126">
        <f t="shared" si="925"/>
        <v>0</v>
      </c>
      <c r="CG621" s="127">
        <f t="shared" si="925"/>
        <v>0</v>
      </c>
      <c r="CH621" s="128">
        <f t="shared" si="925"/>
        <v>0</v>
      </c>
      <c r="CI621" s="126">
        <f t="shared" si="925"/>
        <v>0</v>
      </c>
      <c r="CJ621" s="132">
        <f t="shared" si="925"/>
        <v>0</v>
      </c>
      <c r="CK621" s="133">
        <f t="shared" si="925"/>
        <v>0</v>
      </c>
    </row>
    <row r="622" spans="1:89" ht="14.25" thickTop="1" thickBot="1" x14ac:dyDescent="0.25">
      <c r="A622" s="299" t="s">
        <v>26</v>
      </c>
      <c r="B622" s="275">
        <f>SUM(B598:B621)</f>
        <v>30643</v>
      </c>
      <c r="C622" s="270">
        <f t="shared" ref="C622" si="926">SUM(C598:C621)</f>
        <v>19102</v>
      </c>
      <c r="D622" s="18">
        <f t="shared" ref="D622" si="927">SUM(D598:D621)</f>
        <v>9965</v>
      </c>
      <c r="E622" s="271">
        <f t="shared" ref="E622" si="928">SUM(E598:E621)</f>
        <v>8175</v>
      </c>
      <c r="F622" s="272">
        <f t="shared" ref="F622" si="929">SUM(F598:F621)</f>
        <v>5256</v>
      </c>
      <c r="G622" s="273">
        <f t="shared" ref="G622" si="930">SUM(G598:G621)</f>
        <v>3065</v>
      </c>
      <c r="H622" s="18">
        <f t="shared" ref="H622" si="931">SUM(H598:H621)</f>
        <v>21210</v>
      </c>
      <c r="I622" s="271">
        <f t="shared" ref="I622" si="932">SUM(I598:I621)</f>
        <v>24345</v>
      </c>
      <c r="J622" s="272">
        <f t="shared" ref="J622" si="933">SUM(J598:J621)</f>
        <v>2071</v>
      </c>
      <c r="K622" s="273">
        <f t="shared" ref="K622" si="934">SUM(K598:K621)</f>
        <v>2831</v>
      </c>
      <c r="L622" s="18">
        <f t="shared" ref="L622" si="935">SUM(L598:L621)</f>
        <v>3571</v>
      </c>
      <c r="M622" s="272">
        <f t="shared" ref="M622" si="936">SUM(M598:M621)</f>
        <v>8640</v>
      </c>
      <c r="N622" s="20">
        <f t="shared" ref="N622" si="937">SUM(N598:N621)</f>
        <v>13951</v>
      </c>
      <c r="O622" s="19">
        <f t="shared" ref="O622" si="938">SUM(O598:O621)</f>
        <v>18142</v>
      </c>
      <c r="P622" s="272">
        <f t="shared" ref="P622" si="939">SUM(P598:P621)</f>
        <v>8316</v>
      </c>
      <c r="Q622" s="273">
        <f t="shared" ref="Q622" si="940">SUM(Q598:Q621)</f>
        <v>9643</v>
      </c>
      <c r="R622" s="18">
        <f t="shared" ref="R622" si="941">SUM(R598:R621)</f>
        <v>13814</v>
      </c>
      <c r="S622" s="271">
        <f t="shared" ref="S622" si="942">SUM(S598:S621)</f>
        <v>14921</v>
      </c>
      <c r="T622" s="272">
        <f t="shared" ref="T622" si="943">SUM(T598:T621)</f>
        <v>2012</v>
      </c>
      <c r="U622" s="273">
        <f t="shared" ref="U622" si="944">SUM(U598:U621)</f>
        <v>2668</v>
      </c>
      <c r="V622" s="18">
        <f t="shared" ref="V622" si="945">SUM(V598:V621)</f>
        <v>11195</v>
      </c>
      <c r="W622" s="271">
        <f t="shared" ref="W622" si="946">SUM(W598:W621)</f>
        <v>14281</v>
      </c>
      <c r="X622" s="272">
        <f t="shared" ref="X622" si="947">SUM(X598:X621)</f>
        <v>8306</v>
      </c>
      <c r="Y622" s="273">
        <f t="shared" ref="Y622" si="948">SUM(Y598:Y621)</f>
        <v>5907</v>
      </c>
      <c r="Z622" s="18">
        <f t="shared" ref="Z622" si="949">SUM(Z598:Z621)</f>
        <v>31008</v>
      </c>
      <c r="AA622" s="271">
        <f t="shared" ref="AA622" si="950">SUM(AA598:AA621)</f>
        <v>29386</v>
      </c>
      <c r="AB622" s="171">
        <f>SUM(AB598:AB621)</f>
        <v>161318</v>
      </c>
      <c r="AC622" s="172">
        <f>SUM(AC598:AC621)</f>
        <v>161106</v>
      </c>
      <c r="BI622" s="299" t="s">
        <v>26</v>
      </c>
      <c r="BJ622" s="152">
        <f>SUM(BJ598:BJ621)</f>
        <v>1</v>
      </c>
      <c r="BK622" s="153">
        <f t="shared" ref="BK622:CK622" si="951">SUM(BK598:BK621)</f>
        <v>0.99999999999999989</v>
      </c>
      <c r="BL622" s="152">
        <f t="shared" si="951"/>
        <v>1</v>
      </c>
      <c r="BM622" s="153">
        <f t="shared" si="951"/>
        <v>1.0000000000000002</v>
      </c>
      <c r="BN622" s="152">
        <f t="shared" si="951"/>
        <v>1</v>
      </c>
      <c r="BO622" s="153">
        <f t="shared" si="951"/>
        <v>1</v>
      </c>
      <c r="BP622" s="152">
        <f t="shared" si="951"/>
        <v>0.99999999999999989</v>
      </c>
      <c r="BQ622" s="153">
        <f t="shared" si="951"/>
        <v>1</v>
      </c>
      <c r="BR622" s="152">
        <f t="shared" si="951"/>
        <v>1</v>
      </c>
      <c r="BS622" s="153">
        <f t="shared" si="951"/>
        <v>1.0000000000000002</v>
      </c>
      <c r="BT622" s="152">
        <f t="shared" si="951"/>
        <v>0.99999999999999989</v>
      </c>
      <c r="BU622" s="153">
        <f t="shared" si="951"/>
        <v>0.99999999999999989</v>
      </c>
      <c r="BV622" s="152">
        <f t="shared" si="951"/>
        <v>0.99999999999999989</v>
      </c>
      <c r="BW622" s="153">
        <f t="shared" si="951"/>
        <v>0.99999999999999989</v>
      </c>
      <c r="BX622" s="152">
        <f t="shared" si="951"/>
        <v>1</v>
      </c>
      <c r="BY622" s="153">
        <f t="shared" si="951"/>
        <v>0.99999999999999989</v>
      </c>
      <c r="BZ622" s="152">
        <f t="shared" si="951"/>
        <v>0.99999999999999989</v>
      </c>
      <c r="CA622" s="153">
        <f t="shared" si="951"/>
        <v>1</v>
      </c>
      <c r="CB622" s="152">
        <f t="shared" si="951"/>
        <v>1</v>
      </c>
      <c r="CC622" s="153">
        <f t="shared" si="951"/>
        <v>1</v>
      </c>
      <c r="CD622" s="152">
        <f t="shared" si="951"/>
        <v>1</v>
      </c>
      <c r="CE622" s="153">
        <f t="shared" si="951"/>
        <v>1</v>
      </c>
      <c r="CF622" s="152">
        <f t="shared" si="951"/>
        <v>1</v>
      </c>
      <c r="CG622" s="153">
        <f t="shared" si="951"/>
        <v>1</v>
      </c>
      <c r="CH622" s="152">
        <f t="shared" si="951"/>
        <v>1</v>
      </c>
      <c r="CI622" s="153">
        <f t="shared" si="951"/>
        <v>1</v>
      </c>
      <c r="CJ622" s="152">
        <f t="shared" si="951"/>
        <v>1</v>
      </c>
      <c r="CK622" s="153">
        <f t="shared" si="951"/>
        <v>0.99999999999999989</v>
      </c>
    </row>
    <row r="623" spans="1:89" ht="13.5" thickTop="1" x14ac:dyDescent="0.2">
      <c r="A623" s="187"/>
    </row>
    <row r="625" spans="1:89" x14ac:dyDescent="0.2">
      <c r="A625" s="306">
        <f>+A594+1</f>
        <v>43486</v>
      </c>
      <c r="B625" s="306"/>
      <c r="C625" s="306"/>
      <c r="D625" s="306"/>
      <c r="BI625" s="311">
        <f>+BI563+2</f>
        <v>43486</v>
      </c>
      <c r="BJ625" s="311"/>
      <c r="BK625" s="311"/>
      <c r="BL625" s="311"/>
    </row>
    <row r="626" spans="1:89" ht="13.5" thickBot="1" x14ac:dyDescent="0.25">
      <c r="AE626" s="242" t="s">
        <v>1</v>
      </c>
    </row>
    <row r="627" spans="1:89" ht="14.25" thickTop="1" thickBot="1" x14ac:dyDescent="0.25">
      <c r="A627" s="302" t="s">
        <v>2</v>
      </c>
      <c r="B627" s="304" t="s">
        <v>3</v>
      </c>
      <c r="C627" s="305"/>
      <c r="D627" s="304" t="s">
        <v>4</v>
      </c>
      <c r="E627" s="305"/>
      <c r="F627" s="304" t="s">
        <v>5</v>
      </c>
      <c r="G627" s="305"/>
      <c r="H627" s="304" t="s">
        <v>6</v>
      </c>
      <c r="I627" s="305"/>
      <c r="J627" s="304" t="s">
        <v>7</v>
      </c>
      <c r="K627" s="305"/>
      <c r="L627" s="304" t="s">
        <v>8</v>
      </c>
      <c r="M627" s="305"/>
      <c r="N627" s="304" t="s">
        <v>9</v>
      </c>
      <c r="O627" s="305"/>
      <c r="P627" s="304" t="s">
        <v>10</v>
      </c>
      <c r="Q627" s="305"/>
      <c r="R627" s="304" t="s">
        <v>11</v>
      </c>
      <c r="S627" s="305"/>
      <c r="T627" s="304" t="s">
        <v>12</v>
      </c>
      <c r="U627" s="305"/>
      <c r="V627" s="304" t="s">
        <v>13</v>
      </c>
      <c r="W627" s="305"/>
      <c r="X627" s="304" t="s">
        <v>14</v>
      </c>
      <c r="Y627" s="305"/>
      <c r="Z627" s="307" t="s">
        <v>15</v>
      </c>
      <c r="AA627" s="308"/>
      <c r="AB627" s="309" t="s">
        <v>16</v>
      </c>
      <c r="AC627" s="310"/>
      <c r="AE627" s="302" t="s">
        <v>2</v>
      </c>
      <c r="AF627" s="304" t="s">
        <v>3</v>
      </c>
      <c r="AG627" s="305"/>
      <c r="AH627" s="304" t="s">
        <v>4</v>
      </c>
      <c r="AI627" s="305"/>
      <c r="AJ627" s="304" t="s">
        <v>5</v>
      </c>
      <c r="AK627" s="305"/>
      <c r="AL627" s="304" t="s">
        <v>6</v>
      </c>
      <c r="AM627" s="305"/>
      <c r="AN627" s="304" t="s">
        <v>7</v>
      </c>
      <c r="AO627" s="305"/>
      <c r="AP627" s="304" t="s">
        <v>8</v>
      </c>
      <c r="AQ627" s="305"/>
      <c r="AR627" s="304" t="s">
        <v>9</v>
      </c>
      <c r="AS627" s="305"/>
      <c r="AT627" s="304" t="s">
        <v>10</v>
      </c>
      <c r="AU627" s="305"/>
      <c r="AV627" s="304" t="s">
        <v>11</v>
      </c>
      <c r="AW627" s="305"/>
      <c r="AX627" s="304" t="s">
        <v>12</v>
      </c>
      <c r="AY627" s="305"/>
      <c r="AZ627" s="304" t="s">
        <v>13</v>
      </c>
      <c r="BA627" s="305"/>
      <c r="BB627" s="304" t="s">
        <v>14</v>
      </c>
      <c r="BC627" s="305"/>
      <c r="BD627" s="307" t="s">
        <v>15</v>
      </c>
      <c r="BE627" s="308"/>
      <c r="BF627" s="309" t="s">
        <v>16</v>
      </c>
      <c r="BG627" s="310"/>
      <c r="BI627" s="302" t="s">
        <v>2</v>
      </c>
      <c r="BJ627" s="304" t="s">
        <v>3</v>
      </c>
      <c r="BK627" s="305"/>
      <c r="BL627" s="304" t="s">
        <v>4</v>
      </c>
      <c r="BM627" s="305"/>
      <c r="BN627" s="304" t="s">
        <v>5</v>
      </c>
      <c r="BO627" s="305"/>
      <c r="BP627" s="304" t="s">
        <v>6</v>
      </c>
      <c r="BQ627" s="305"/>
      <c r="BR627" s="304" t="s">
        <v>7</v>
      </c>
      <c r="BS627" s="305"/>
      <c r="BT627" s="304" t="s">
        <v>8</v>
      </c>
      <c r="BU627" s="305"/>
      <c r="BV627" s="304" t="s">
        <v>9</v>
      </c>
      <c r="BW627" s="305"/>
      <c r="BX627" s="304" t="s">
        <v>10</v>
      </c>
      <c r="BY627" s="305"/>
      <c r="BZ627" s="304" t="s">
        <v>11</v>
      </c>
      <c r="CA627" s="305"/>
      <c r="CB627" s="304" t="s">
        <v>12</v>
      </c>
      <c r="CC627" s="305"/>
      <c r="CD627" s="304" t="s">
        <v>13</v>
      </c>
      <c r="CE627" s="305"/>
      <c r="CF627" s="304" t="s">
        <v>14</v>
      </c>
      <c r="CG627" s="305"/>
      <c r="CH627" s="307" t="s">
        <v>15</v>
      </c>
      <c r="CI627" s="308"/>
      <c r="CJ627" s="304" t="s">
        <v>16</v>
      </c>
      <c r="CK627" s="305"/>
    </row>
    <row r="628" spans="1:89" ht="15" thickTop="1" thickBot="1" x14ac:dyDescent="0.3">
      <c r="A628" s="303"/>
      <c r="B628" s="113" t="s">
        <v>17</v>
      </c>
      <c r="C628" s="114" t="s">
        <v>18</v>
      </c>
      <c r="D628" s="115" t="s">
        <v>17</v>
      </c>
      <c r="E628" s="116" t="s">
        <v>18</v>
      </c>
      <c r="F628" s="113" t="s">
        <v>17</v>
      </c>
      <c r="G628" s="114" t="s">
        <v>18</v>
      </c>
      <c r="H628" s="115" t="s">
        <v>17</v>
      </c>
      <c r="I628" s="116" t="s">
        <v>18</v>
      </c>
      <c r="J628" s="113" t="s">
        <v>17</v>
      </c>
      <c r="K628" s="114" t="s">
        <v>18</v>
      </c>
      <c r="L628" s="115" t="s">
        <v>17</v>
      </c>
      <c r="M628" s="113" t="s">
        <v>18</v>
      </c>
      <c r="N628" s="117" t="s">
        <v>17</v>
      </c>
      <c r="O628" s="118" t="s">
        <v>18</v>
      </c>
      <c r="P628" s="113" t="s">
        <v>17</v>
      </c>
      <c r="Q628" s="114" t="s">
        <v>18</v>
      </c>
      <c r="R628" s="115" t="s">
        <v>17</v>
      </c>
      <c r="S628" s="116" t="s">
        <v>18</v>
      </c>
      <c r="T628" s="113" t="s">
        <v>17</v>
      </c>
      <c r="U628" s="114" t="s">
        <v>18</v>
      </c>
      <c r="V628" s="115" t="s">
        <v>17</v>
      </c>
      <c r="W628" s="116" t="s">
        <v>18</v>
      </c>
      <c r="X628" s="113" t="s">
        <v>17</v>
      </c>
      <c r="Y628" s="114" t="s">
        <v>18</v>
      </c>
      <c r="Z628" s="26" t="s">
        <v>17</v>
      </c>
      <c r="AA628" s="119" t="s">
        <v>18</v>
      </c>
      <c r="AB628" s="173" t="s">
        <v>17</v>
      </c>
      <c r="AC628" s="174" t="s">
        <v>18</v>
      </c>
      <c r="AE628" s="303"/>
      <c r="AF628" s="113" t="s">
        <v>17</v>
      </c>
      <c r="AG628" s="114" t="s">
        <v>18</v>
      </c>
      <c r="AH628" s="115" t="s">
        <v>17</v>
      </c>
      <c r="AI628" s="116" t="s">
        <v>18</v>
      </c>
      <c r="AJ628" s="113" t="s">
        <v>17</v>
      </c>
      <c r="AK628" s="114" t="s">
        <v>18</v>
      </c>
      <c r="AL628" s="115" t="s">
        <v>17</v>
      </c>
      <c r="AM628" s="116" t="s">
        <v>18</v>
      </c>
      <c r="AN628" s="113" t="s">
        <v>17</v>
      </c>
      <c r="AO628" s="114" t="s">
        <v>18</v>
      </c>
      <c r="AP628" s="115" t="s">
        <v>17</v>
      </c>
      <c r="AQ628" s="113" t="s">
        <v>18</v>
      </c>
      <c r="AR628" s="117" t="s">
        <v>17</v>
      </c>
      <c r="AS628" s="118" t="s">
        <v>18</v>
      </c>
      <c r="AT628" s="113" t="s">
        <v>17</v>
      </c>
      <c r="AU628" s="114" t="s">
        <v>18</v>
      </c>
      <c r="AV628" s="115" t="s">
        <v>17</v>
      </c>
      <c r="AW628" s="116" t="s">
        <v>18</v>
      </c>
      <c r="AX628" s="113" t="s">
        <v>17</v>
      </c>
      <c r="AY628" s="114" t="s">
        <v>18</v>
      </c>
      <c r="AZ628" s="115" t="s">
        <v>17</v>
      </c>
      <c r="BA628" s="116" t="s">
        <v>18</v>
      </c>
      <c r="BB628" s="113" t="s">
        <v>17</v>
      </c>
      <c r="BC628" s="114" t="s">
        <v>18</v>
      </c>
      <c r="BD628" s="26" t="s">
        <v>17</v>
      </c>
      <c r="BE628" s="119" t="s">
        <v>18</v>
      </c>
      <c r="BF628" s="173" t="s">
        <v>17</v>
      </c>
      <c r="BG628" s="174" t="s">
        <v>18</v>
      </c>
      <c r="BI628" s="303"/>
      <c r="BJ628" s="113" t="s">
        <v>17</v>
      </c>
      <c r="BK628" s="114" t="s">
        <v>18</v>
      </c>
      <c r="BL628" s="115" t="s">
        <v>17</v>
      </c>
      <c r="BM628" s="116" t="s">
        <v>18</v>
      </c>
      <c r="BN628" s="113" t="s">
        <v>17</v>
      </c>
      <c r="BO628" s="114" t="s">
        <v>18</v>
      </c>
      <c r="BP628" s="115" t="s">
        <v>17</v>
      </c>
      <c r="BQ628" s="116" t="s">
        <v>18</v>
      </c>
      <c r="BR628" s="113" t="s">
        <v>17</v>
      </c>
      <c r="BS628" s="114" t="s">
        <v>18</v>
      </c>
      <c r="BT628" s="115" t="s">
        <v>17</v>
      </c>
      <c r="BU628" s="113" t="s">
        <v>18</v>
      </c>
      <c r="BV628" s="117" t="s">
        <v>17</v>
      </c>
      <c r="BW628" s="118" t="s">
        <v>18</v>
      </c>
      <c r="BX628" s="113" t="s">
        <v>17</v>
      </c>
      <c r="BY628" s="114" t="s">
        <v>18</v>
      </c>
      <c r="BZ628" s="115" t="s">
        <v>17</v>
      </c>
      <c r="CA628" s="116" t="s">
        <v>18</v>
      </c>
      <c r="CB628" s="113" t="s">
        <v>17</v>
      </c>
      <c r="CC628" s="114" t="s">
        <v>18</v>
      </c>
      <c r="CD628" s="115" t="s">
        <v>17</v>
      </c>
      <c r="CE628" s="116" t="s">
        <v>18</v>
      </c>
      <c r="CF628" s="113" t="s">
        <v>17</v>
      </c>
      <c r="CG628" s="114" t="s">
        <v>18</v>
      </c>
      <c r="CH628" s="26" t="s">
        <v>17</v>
      </c>
      <c r="CI628" s="119" t="s">
        <v>18</v>
      </c>
      <c r="CJ628" s="117" t="s">
        <v>17</v>
      </c>
      <c r="CK628" s="118" t="s">
        <v>18</v>
      </c>
    </row>
    <row r="629" spans="1:89" ht="13.5" thickTop="1" x14ac:dyDescent="0.2">
      <c r="A629" s="122" t="s">
        <v>19</v>
      </c>
      <c r="B629" s="123"/>
      <c r="C629" s="186"/>
      <c r="D629" s="124"/>
      <c r="E629" s="177"/>
      <c r="F629" s="123"/>
      <c r="G629" s="125"/>
      <c r="H629" s="124"/>
      <c r="I629" s="177"/>
      <c r="J629" s="123"/>
      <c r="K629" s="125"/>
      <c r="L629" s="124"/>
      <c r="M629" s="123"/>
      <c r="N629" s="176"/>
      <c r="O629" s="178"/>
      <c r="P629" s="123"/>
      <c r="Q629" s="125"/>
      <c r="R629" s="124"/>
      <c r="S629" s="177"/>
      <c r="T629" s="123"/>
      <c r="U629" s="125"/>
      <c r="V629" s="124"/>
      <c r="W629" s="177"/>
      <c r="X629" s="123"/>
      <c r="Y629" s="125"/>
      <c r="Z629" s="183"/>
      <c r="AA629" s="184"/>
      <c r="AB629" s="167">
        <f>B629+D629+F629+H629+J629+L629+N629+P629+R629+T629+V629+X629+Z629</f>
        <v>0</v>
      </c>
      <c r="AC629" s="168">
        <f>C629+E629+G629+I629+K629+M629+O629+Q629+S629+U629+W629+Y629+AA629</f>
        <v>0</v>
      </c>
      <c r="AE629" s="249" t="str">
        <f>$AE$9</f>
        <v>07:00 - 07:59</v>
      </c>
      <c r="AF629" s="123">
        <f>SUMIF($A$9:$A$32,$AE629,B$629:B$652)</f>
        <v>5839</v>
      </c>
      <c r="AG629" s="186">
        <f t="shared" ref="AG629:BE631" si="952">SUMIF($A$9:$A$32,$AE629,C$629:C$652)</f>
        <v>861</v>
      </c>
      <c r="AH629" s="124">
        <f t="shared" si="952"/>
        <v>1913</v>
      </c>
      <c r="AI629" s="177">
        <f t="shared" si="952"/>
        <v>1291</v>
      </c>
      <c r="AJ629" s="123">
        <f t="shared" si="952"/>
        <v>1097</v>
      </c>
      <c r="AK629" s="125">
        <f t="shared" si="952"/>
        <v>712</v>
      </c>
      <c r="AL629" s="124">
        <f t="shared" si="952"/>
        <v>1310</v>
      </c>
      <c r="AM629" s="177">
        <f t="shared" si="952"/>
        <v>1547</v>
      </c>
      <c r="AN629" s="123">
        <f t="shared" si="952"/>
        <v>483</v>
      </c>
      <c r="AO629" s="125">
        <f t="shared" si="952"/>
        <v>871</v>
      </c>
      <c r="AP629" s="124">
        <f t="shared" si="952"/>
        <v>491</v>
      </c>
      <c r="AQ629" s="123">
        <f t="shared" si="952"/>
        <v>2154</v>
      </c>
      <c r="AR629" s="176">
        <f t="shared" si="952"/>
        <v>1672</v>
      </c>
      <c r="AS629" s="178">
        <f t="shared" si="952"/>
        <v>2964</v>
      </c>
      <c r="AT629" s="123">
        <f t="shared" si="952"/>
        <v>1559</v>
      </c>
      <c r="AU629" s="125">
        <f t="shared" si="952"/>
        <v>1568</v>
      </c>
      <c r="AV629" s="124">
        <f t="shared" si="952"/>
        <v>1940</v>
      </c>
      <c r="AW629" s="177">
        <f t="shared" si="952"/>
        <v>1782</v>
      </c>
      <c r="AX629" s="123">
        <f t="shared" si="952"/>
        <v>306</v>
      </c>
      <c r="AY629" s="125">
        <f t="shared" si="952"/>
        <v>1984</v>
      </c>
      <c r="AZ629" s="124">
        <f t="shared" si="952"/>
        <v>699</v>
      </c>
      <c r="BA629" s="177">
        <f t="shared" si="952"/>
        <v>2950</v>
      </c>
      <c r="BB629" s="123">
        <f t="shared" si="952"/>
        <v>1393</v>
      </c>
      <c r="BC629" s="125">
        <f t="shared" si="952"/>
        <v>1921</v>
      </c>
      <c r="BD629" s="183">
        <f t="shared" si="952"/>
        <v>4515</v>
      </c>
      <c r="BE629" s="184">
        <f t="shared" si="952"/>
        <v>2227</v>
      </c>
      <c r="BF629" s="167">
        <f>AF629+AH629+AJ629+AL629+AN629+AP629+AR629+AT629+AV629+AX629+AZ629+BB629+BD629</f>
        <v>23217</v>
      </c>
      <c r="BG629" s="168">
        <f>AG629+AI629+AK629+AM629+AO629+AQ629+AS629+AU629+AW629+AY629+BA629+BC629+BE629</f>
        <v>22832</v>
      </c>
      <c r="BI629" s="122" t="s">
        <v>19</v>
      </c>
      <c r="BJ629" s="126">
        <f t="shared" ref="BJ629:CK629" si="953">B629/B653</f>
        <v>0</v>
      </c>
      <c r="BK629" s="127">
        <f t="shared" si="953"/>
        <v>0</v>
      </c>
      <c r="BL629" s="128">
        <f t="shared" si="953"/>
        <v>0</v>
      </c>
      <c r="BM629" s="129">
        <f t="shared" si="953"/>
        <v>0</v>
      </c>
      <c r="BN629" s="126">
        <f t="shared" si="953"/>
        <v>0</v>
      </c>
      <c r="BO629" s="127">
        <f t="shared" si="953"/>
        <v>0</v>
      </c>
      <c r="BP629" s="128">
        <f t="shared" si="953"/>
        <v>0</v>
      </c>
      <c r="BQ629" s="129">
        <f t="shared" si="953"/>
        <v>0</v>
      </c>
      <c r="BR629" s="126">
        <f t="shared" si="953"/>
        <v>0</v>
      </c>
      <c r="BS629" s="127">
        <f t="shared" si="953"/>
        <v>0</v>
      </c>
      <c r="BT629" s="128">
        <f t="shared" si="953"/>
        <v>0</v>
      </c>
      <c r="BU629" s="126">
        <f t="shared" si="953"/>
        <v>0</v>
      </c>
      <c r="BV629" s="130">
        <f t="shared" si="953"/>
        <v>0</v>
      </c>
      <c r="BW629" s="131">
        <f t="shared" si="953"/>
        <v>0</v>
      </c>
      <c r="BX629" s="126">
        <f t="shared" si="953"/>
        <v>0</v>
      </c>
      <c r="BY629" s="127">
        <f t="shared" si="953"/>
        <v>0</v>
      </c>
      <c r="BZ629" s="128">
        <f t="shared" si="953"/>
        <v>0</v>
      </c>
      <c r="CA629" s="129">
        <f t="shared" si="953"/>
        <v>0</v>
      </c>
      <c r="CB629" s="126">
        <f t="shared" si="953"/>
        <v>0</v>
      </c>
      <c r="CC629" s="127">
        <f t="shared" si="953"/>
        <v>0</v>
      </c>
      <c r="CD629" s="128">
        <f t="shared" si="953"/>
        <v>0</v>
      </c>
      <c r="CE629" s="129">
        <f t="shared" si="953"/>
        <v>0</v>
      </c>
      <c r="CF629" s="126">
        <f t="shared" si="953"/>
        <v>0</v>
      </c>
      <c r="CG629" s="127">
        <f t="shared" si="953"/>
        <v>0</v>
      </c>
      <c r="CH629" s="128">
        <f t="shared" si="953"/>
        <v>0</v>
      </c>
      <c r="CI629" s="126">
        <f t="shared" si="953"/>
        <v>0</v>
      </c>
      <c r="CJ629" s="132">
        <f t="shared" si="953"/>
        <v>0</v>
      </c>
      <c r="CK629" s="133">
        <f t="shared" si="953"/>
        <v>0</v>
      </c>
    </row>
    <row r="630" spans="1:89" x14ac:dyDescent="0.2">
      <c r="A630" s="134" t="s">
        <v>21</v>
      </c>
      <c r="B630" s="189">
        <v>1009</v>
      </c>
      <c r="C630" s="190">
        <v>0</v>
      </c>
      <c r="D630" s="191">
        <v>223</v>
      </c>
      <c r="E630" s="192">
        <v>0</v>
      </c>
      <c r="F630" s="189">
        <v>218</v>
      </c>
      <c r="G630" s="193">
        <v>0</v>
      </c>
      <c r="H630" s="191">
        <v>444</v>
      </c>
      <c r="I630" s="192">
        <v>8</v>
      </c>
      <c r="J630" s="189">
        <v>20</v>
      </c>
      <c r="K630" s="193">
        <v>6</v>
      </c>
      <c r="L630" s="191">
        <v>7</v>
      </c>
      <c r="M630" s="189">
        <v>24</v>
      </c>
      <c r="N630" s="194">
        <v>86</v>
      </c>
      <c r="O630" s="195">
        <v>23</v>
      </c>
      <c r="P630" s="189">
        <v>24</v>
      </c>
      <c r="Q630" s="193">
        <v>13</v>
      </c>
      <c r="R630" s="191">
        <v>15</v>
      </c>
      <c r="S630" s="192">
        <v>26</v>
      </c>
      <c r="T630" s="189">
        <v>0</v>
      </c>
      <c r="U630" s="193">
        <v>0</v>
      </c>
      <c r="V630" s="191">
        <v>5</v>
      </c>
      <c r="W630" s="192">
        <v>0</v>
      </c>
      <c r="X630" s="189">
        <v>1</v>
      </c>
      <c r="Y630" s="193">
        <v>0</v>
      </c>
      <c r="Z630" s="191">
        <v>0</v>
      </c>
      <c r="AA630" s="189">
        <v>0</v>
      </c>
      <c r="AB630" s="169">
        <f>B630+D630+F630+H630+J630+L630+N630+P630+R630+T630+V630+X630+Z630</f>
        <v>2052</v>
      </c>
      <c r="AC630" s="170">
        <f t="shared" ref="AC630:AC649" si="954">C630+E630+G630+I630+K630+M630+O630+Q630+S630+U630+W630+Y630+AA630</f>
        <v>100</v>
      </c>
      <c r="AE630" s="250" t="str">
        <f>$AE$10</f>
        <v>08:00 - 08:59</v>
      </c>
      <c r="AF630" s="123">
        <f>SUMIF($A$9:$A$32,$AE630,B$629:B$652)</f>
        <v>7113</v>
      </c>
      <c r="AG630" s="190">
        <f t="shared" si="952"/>
        <v>1044</v>
      </c>
      <c r="AH630" s="191">
        <f t="shared" si="952"/>
        <v>1785</v>
      </c>
      <c r="AI630" s="192">
        <f t="shared" si="952"/>
        <v>1354</v>
      </c>
      <c r="AJ630" s="189">
        <f t="shared" si="952"/>
        <v>988</v>
      </c>
      <c r="AK630" s="193">
        <f t="shared" si="952"/>
        <v>596</v>
      </c>
      <c r="AL630" s="191">
        <f t="shared" si="952"/>
        <v>1567</v>
      </c>
      <c r="AM630" s="192">
        <f t="shared" si="952"/>
        <v>1691</v>
      </c>
      <c r="AN630" s="189">
        <f t="shared" si="952"/>
        <v>427</v>
      </c>
      <c r="AO630" s="193">
        <f t="shared" si="952"/>
        <v>1048</v>
      </c>
      <c r="AP630" s="191">
        <f t="shared" si="952"/>
        <v>500</v>
      </c>
      <c r="AQ630" s="189">
        <f t="shared" si="952"/>
        <v>2708</v>
      </c>
      <c r="AR630" s="194">
        <f t="shared" si="952"/>
        <v>1491</v>
      </c>
      <c r="AS630" s="195">
        <f t="shared" si="952"/>
        <v>3482</v>
      </c>
      <c r="AT630" s="189">
        <f t="shared" si="952"/>
        <v>1290</v>
      </c>
      <c r="AU630" s="193">
        <f t="shared" si="952"/>
        <v>1615</v>
      </c>
      <c r="AV630" s="191">
        <f t="shared" si="952"/>
        <v>1713</v>
      </c>
      <c r="AW630" s="192">
        <f t="shared" si="952"/>
        <v>1615</v>
      </c>
      <c r="AX630" s="189">
        <f t="shared" si="952"/>
        <v>292</v>
      </c>
      <c r="AY630" s="193">
        <f t="shared" si="952"/>
        <v>1711</v>
      </c>
      <c r="AZ630" s="191">
        <f t="shared" si="952"/>
        <v>640</v>
      </c>
      <c r="BA630" s="192">
        <f t="shared" si="952"/>
        <v>2912</v>
      </c>
      <c r="BB630" s="189">
        <f t="shared" si="952"/>
        <v>1230</v>
      </c>
      <c r="BC630" s="193">
        <f t="shared" si="952"/>
        <v>1790</v>
      </c>
      <c r="BD630" s="191">
        <f t="shared" si="952"/>
        <v>5483</v>
      </c>
      <c r="BE630" s="189">
        <f t="shared" si="952"/>
        <v>2425</v>
      </c>
      <c r="BF630" s="169">
        <f>SUM(AF630,AH630,AJ630,AL630,AN630,AP630,AR630,AT630,AV630,AX630,AZ630,BB630,BD630)</f>
        <v>24519</v>
      </c>
      <c r="BG630" s="170">
        <f>SUM(AG630,AI630,AK630,AM630,AO630,AQ630,AS630,AU630,AW630,AY630,BA630,BC630,BE630)</f>
        <v>23991</v>
      </c>
      <c r="BI630" s="134" t="s">
        <v>21</v>
      </c>
      <c r="BJ630" s="126">
        <f t="shared" ref="BJ630:CK630" si="955">B630/B653</f>
        <v>1.6198166669342279E-2</v>
      </c>
      <c r="BK630" s="127">
        <f t="shared" si="955"/>
        <v>0</v>
      </c>
      <c r="BL630" s="128">
        <f t="shared" si="955"/>
        <v>9.0050072686157327E-3</v>
      </c>
      <c r="BM630" s="129">
        <f t="shared" si="955"/>
        <v>0</v>
      </c>
      <c r="BN630" s="126">
        <f t="shared" si="955"/>
        <v>1.5837268434435163E-2</v>
      </c>
      <c r="BO630" s="127">
        <f t="shared" si="955"/>
        <v>0</v>
      </c>
      <c r="BP630" s="128">
        <f t="shared" si="955"/>
        <v>1.5034029729455186E-2</v>
      </c>
      <c r="BQ630" s="129">
        <f t="shared" si="955"/>
        <v>1.9693762000886221E-4</v>
      </c>
      <c r="BR630" s="126">
        <f t="shared" si="955"/>
        <v>2.8897558156335788E-3</v>
      </c>
      <c r="BS630" s="127">
        <f t="shared" si="955"/>
        <v>7.1081625399834142E-4</v>
      </c>
      <c r="BT630" s="128">
        <f t="shared" si="955"/>
        <v>5.5995520358371326E-4</v>
      </c>
      <c r="BU630" s="126">
        <f t="shared" si="955"/>
        <v>1.0183299389002036E-3</v>
      </c>
      <c r="BV630" s="130">
        <f t="shared" si="955"/>
        <v>3.1642076603259871E-3</v>
      </c>
      <c r="BW630" s="131">
        <f t="shared" si="955"/>
        <v>6.0844951191767411E-4</v>
      </c>
      <c r="BX630" s="126">
        <f t="shared" si="955"/>
        <v>1.4384177404854659E-3</v>
      </c>
      <c r="BY630" s="127">
        <f t="shared" si="955"/>
        <v>6.0750502359923362E-4</v>
      </c>
      <c r="BZ630" s="128">
        <f t="shared" si="955"/>
        <v>6.8312232443756263E-4</v>
      </c>
      <c r="CA630" s="129">
        <f t="shared" si="955"/>
        <v>1.0152680698192042E-3</v>
      </c>
      <c r="CB630" s="126">
        <f t="shared" si="955"/>
        <v>0</v>
      </c>
      <c r="CC630" s="127">
        <f t="shared" si="955"/>
        <v>0</v>
      </c>
      <c r="CD630" s="128">
        <f t="shared" si="955"/>
        <v>2.0522081759973731E-4</v>
      </c>
      <c r="CE630" s="129">
        <f t="shared" si="955"/>
        <v>0</v>
      </c>
      <c r="CF630" s="126">
        <f t="shared" si="955"/>
        <v>4.1630240206485995E-5</v>
      </c>
      <c r="CG630" s="127">
        <f t="shared" si="955"/>
        <v>0</v>
      </c>
      <c r="CH630" s="128">
        <f t="shared" si="955"/>
        <v>0</v>
      </c>
      <c r="CI630" s="126">
        <f t="shared" si="955"/>
        <v>0</v>
      </c>
      <c r="CJ630" s="132">
        <f t="shared" si="955"/>
        <v>6.1886077743631192E-3</v>
      </c>
      <c r="CK630" s="133">
        <f t="shared" si="955"/>
        <v>3.0206187435434273E-4</v>
      </c>
    </row>
    <row r="631" spans="1:89" ht="13.5" thickBot="1" x14ac:dyDescent="0.25">
      <c r="A631" s="143" t="s">
        <v>23</v>
      </c>
      <c r="B631" s="196">
        <v>3191</v>
      </c>
      <c r="C631" s="197">
        <v>15</v>
      </c>
      <c r="D631" s="198">
        <v>1405</v>
      </c>
      <c r="E631" s="199">
        <v>0</v>
      </c>
      <c r="F631" s="196">
        <v>683</v>
      </c>
      <c r="G631" s="200">
        <v>66</v>
      </c>
      <c r="H631" s="198">
        <v>1581</v>
      </c>
      <c r="I631" s="199">
        <v>217</v>
      </c>
      <c r="J631" s="196">
        <v>108</v>
      </c>
      <c r="K631" s="200">
        <v>115</v>
      </c>
      <c r="L631" s="198">
        <v>90</v>
      </c>
      <c r="M631" s="196">
        <v>424</v>
      </c>
      <c r="N631" s="201">
        <v>663</v>
      </c>
      <c r="O631" s="202">
        <v>673</v>
      </c>
      <c r="P631" s="196">
        <v>325</v>
      </c>
      <c r="Q631" s="200">
        <v>424</v>
      </c>
      <c r="R631" s="198">
        <v>524</v>
      </c>
      <c r="S631" s="199">
        <v>669</v>
      </c>
      <c r="T631" s="196">
        <v>65</v>
      </c>
      <c r="U631" s="200">
        <v>431</v>
      </c>
      <c r="V631" s="198">
        <v>134</v>
      </c>
      <c r="W631" s="199">
        <v>891</v>
      </c>
      <c r="X631" s="196">
        <v>439</v>
      </c>
      <c r="Y631" s="200">
        <v>602</v>
      </c>
      <c r="Z631" s="198">
        <v>1666</v>
      </c>
      <c r="AA631" s="196">
        <v>1050</v>
      </c>
      <c r="AB631" s="169">
        <f>B631+D631+F631+H631+J631+L631+N631+P631+R631+T631+V631+X631+Z631</f>
        <v>10874</v>
      </c>
      <c r="AC631" s="170">
        <f t="shared" si="954"/>
        <v>5577</v>
      </c>
      <c r="AE631" s="249" t="str">
        <f>$AE$11</f>
        <v>09:00 - 09:59</v>
      </c>
      <c r="AF631" s="123">
        <f>SUMIF($A$9:$A$32,$AE631,B$629:B$652)</f>
        <v>4795</v>
      </c>
      <c r="AG631" s="197">
        <f t="shared" si="952"/>
        <v>1225</v>
      </c>
      <c r="AH631" s="198">
        <f t="shared" si="952"/>
        <v>1571</v>
      </c>
      <c r="AI631" s="199">
        <f t="shared" si="952"/>
        <v>1122</v>
      </c>
      <c r="AJ631" s="196">
        <f t="shared" si="952"/>
        <v>893</v>
      </c>
      <c r="AK631" s="200">
        <f t="shared" si="952"/>
        <v>639</v>
      </c>
      <c r="AL631" s="198">
        <f t="shared" si="952"/>
        <v>1569</v>
      </c>
      <c r="AM631" s="199">
        <f t="shared" si="952"/>
        <v>1789</v>
      </c>
      <c r="AN631" s="196">
        <f t="shared" si="952"/>
        <v>382</v>
      </c>
      <c r="AO631" s="200">
        <f t="shared" si="952"/>
        <v>1098</v>
      </c>
      <c r="AP631" s="198">
        <f t="shared" si="952"/>
        <v>451</v>
      </c>
      <c r="AQ631" s="196">
        <f t="shared" si="952"/>
        <v>3016</v>
      </c>
      <c r="AR631" s="201">
        <f t="shared" si="952"/>
        <v>1444</v>
      </c>
      <c r="AS631" s="202">
        <f t="shared" si="952"/>
        <v>3537</v>
      </c>
      <c r="AT631" s="196">
        <f t="shared" si="952"/>
        <v>1020</v>
      </c>
      <c r="AU631" s="200">
        <f t="shared" si="952"/>
        <v>1598</v>
      </c>
      <c r="AV631" s="198">
        <f t="shared" si="952"/>
        <v>1602</v>
      </c>
      <c r="AW631" s="199">
        <f t="shared" si="952"/>
        <v>1479</v>
      </c>
      <c r="AX631" s="196">
        <f t="shared" si="952"/>
        <v>275</v>
      </c>
      <c r="AY631" s="200">
        <f t="shared" si="952"/>
        <v>1258</v>
      </c>
      <c r="AZ631" s="198">
        <f t="shared" si="952"/>
        <v>687</v>
      </c>
      <c r="BA631" s="199">
        <f t="shared" si="952"/>
        <v>2743</v>
      </c>
      <c r="BB631" s="196">
        <f t="shared" si="952"/>
        <v>1269</v>
      </c>
      <c r="BC631" s="200">
        <f t="shared" si="952"/>
        <v>1438</v>
      </c>
      <c r="BD631" s="198">
        <f t="shared" si="952"/>
        <v>4496</v>
      </c>
      <c r="BE631" s="196">
        <f t="shared" si="952"/>
        <v>2336</v>
      </c>
      <c r="BF631" s="169">
        <f>SUM(AF631,AH631,AJ631,AL631,AN631,AP631,AR631,AT631,AV631,AX631,AZ631,BB631,BD631)</f>
        <v>20454</v>
      </c>
      <c r="BG631" s="170">
        <f>SUM(AG631,AI631,AK631,AM631,AO631,AQ631,AS631,AU631,AW631,AY631,BA631,BC631,BE631)</f>
        <v>23278</v>
      </c>
      <c r="BI631" s="143" t="s">
        <v>23</v>
      </c>
      <c r="BJ631" s="126">
        <f t="shared" ref="BJ631:CK631" si="956">B631/B653</f>
        <v>5.1227304104926874E-2</v>
      </c>
      <c r="BK631" s="127">
        <f t="shared" si="956"/>
        <v>4.3026791348746484E-4</v>
      </c>
      <c r="BL631" s="128">
        <f t="shared" si="956"/>
        <v>5.6735583912130509E-2</v>
      </c>
      <c r="BM631" s="129">
        <f t="shared" si="956"/>
        <v>0</v>
      </c>
      <c r="BN631" s="126">
        <f t="shared" si="956"/>
        <v>4.9618597893207411E-2</v>
      </c>
      <c r="BO631" s="127">
        <f t="shared" si="956"/>
        <v>7.8208318521151791E-3</v>
      </c>
      <c r="BP631" s="128">
        <f t="shared" si="956"/>
        <v>5.3533335590695154E-2</v>
      </c>
      <c r="BQ631" s="129">
        <f t="shared" si="956"/>
        <v>5.3419329427403872E-3</v>
      </c>
      <c r="BR631" s="126">
        <f t="shared" si="956"/>
        <v>1.5604681404421327E-2</v>
      </c>
      <c r="BS631" s="127">
        <f t="shared" si="956"/>
        <v>1.3623978201634877E-2</v>
      </c>
      <c r="BT631" s="128">
        <f t="shared" si="956"/>
        <v>7.199424046076314E-3</v>
      </c>
      <c r="BU631" s="126">
        <f t="shared" si="956"/>
        <v>1.7990495587236931E-2</v>
      </c>
      <c r="BV631" s="130">
        <f t="shared" si="956"/>
        <v>2.4393833474373596E-2</v>
      </c>
      <c r="BW631" s="131">
        <f t="shared" si="956"/>
        <v>1.7803761805243248E-2</v>
      </c>
      <c r="BX631" s="126">
        <f t="shared" si="956"/>
        <v>1.947857356907402E-2</v>
      </c>
      <c r="BY631" s="127">
        <f t="shared" si="956"/>
        <v>1.981401000046731E-2</v>
      </c>
      <c r="BZ631" s="128">
        <f t="shared" si="956"/>
        <v>2.3863739867018854E-2</v>
      </c>
      <c r="CA631" s="129">
        <f t="shared" si="956"/>
        <v>2.6123628411886445E-2</v>
      </c>
      <c r="CB631" s="126">
        <f t="shared" si="956"/>
        <v>7.1217267448230523E-3</v>
      </c>
      <c r="CC631" s="127">
        <f t="shared" si="956"/>
        <v>3.4266179042773098E-2</v>
      </c>
      <c r="CD631" s="128">
        <f t="shared" si="956"/>
        <v>5.4999179116729602E-3</v>
      </c>
      <c r="CE631" s="129">
        <f t="shared" si="956"/>
        <v>2.8691955947704E-2</v>
      </c>
      <c r="CF631" s="126">
        <f t="shared" si="956"/>
        <v>1.8275675450647351E-2</v>
      </c>
      <c r="CG631" s="127">
        <f t="shared" si="956"/>
        <v>3.5856811007207098E-2</v>
      </c>
      <c r="CH631" s="128">
        <f t="shared" si="956"/>
        <v>2.8494219059998632E-2</v>
      </c>
      <c r="CI631" s="126">
        <f t="shared" si="956"/>
        <v>2.1460981891019089E-2</v>
      </c>
      <c r="CJ631" s="132">
        <f t="shared" si="956"/>
        <v>3.2794795778959336E-2</v>
      </c>
      <c r="CK631" s="133">
        <f t="shared" si="956"/>
        <v>1.6845990732741695E-2</v>
      </c>
    </row>
    <row r="632" spans="1:89" ht="14.25" thickTop="1" thickBot="1" x14ac:dyDescent="0.25">
      <c r="A632" s="134" t="s">
        <v>25</v>
      </c>
      <c r="B632" s="189">
        <v>6945</v>
      </c>
      <c r="C632" s="190">
        <v>514</v>
      </c>
      <c r="D632" s="191">
        <v>2248</v>
      </c>
      <c r="E632" s="192">
        <v>776</v>
      </c>
      <c r="F632" s="189">
        <v>815</v>
      </c>
      <c r="G632" s="193">
        <v>400</v>
      </c>
      <c r="H632" s="191">
        <v>894</v>
      </c>
      <c r="I632" s="192">
        <v>1150</v>
      </c>
      <c r="J632" s="189">
        <v>280</v>
      </c>
      <c r="K632" s="193">
        <v>475</v>
      </c>
      <c r="L632" s="191">
        <v>273</v>
      </c>
      <c r="M632" s="189">
        <v>1173</v>
      </c>
      <c r="N632" s="194">
        <v>1235</v>
      </c>
      <c r="O632" s="195">
        <v>1855</v>
      </c>
      <c r="P632" s="189">
        <v>892</v>
      </c>
      <c r="Q632" s="193">
        <v>906</v>
      </c>
      <c r="R632" s="191">
        <v>1308</v>
      </c>
      <c r="S632" s="192">
        <v>1124</v>
      </c>
      <c r="T632" s="189">
        <v>155</v>
      </c>
      <c r="U632" s="193">
        <v>886</v>
      </c>
      <c r="V632" s="191">
        <v>424</v>
      </c>
      <c r="W632" s="192">
        <v>1934</v>
      </c>
      <c r="X632" s="189">
        <v>927</v>
      </c>
      <c r="Y632" s="193">
        <v>1275</v>
      </c>
      <c r="Z632" s="191">
        <v>3403</v>
      </c>
      <c r="AA632" s="189">
        <v>1661</v>
      </c>
      <c r="AB632" s="169">
        <f>B632+D632+F632+H632+J632+L632+N632+P632+R632+T632+V632+X632+Z632</f>
        <v>19799</v>
      </c>
      <c r="AC632" s="170">
        <f t="shared" si="954"/>
        <v>14129</v>
      </c>
      <c r="AE632" s="299" t="s">
        <v>26</v>
      </c>
      <c r="AF632" s="18">
        <f t="shared" ref="AF632:BG632" si="957">SUM(AF629:AF631)</f>
        <v>17747</v>
      </c>
      <c r="AG632" s="19">
        <f t="shared" si="957"/>
        <v>3130</v>
      </c>
      <c r="AH632" s="18">
        <f t="shared" si="957"/>
        <v>5269</v>
      </c>
      <c r="AI632" s="19">
        <f t="shared" si="957"/>
        <v>3767</v>
      </c>
      <c r="AJ632" s="18">
        <f t="shared" si="957"/>
        <v>2978</v>
      </c>
      <c r="AK632" s="19">
        <f t="shared" si="957"/>
        <v>1947</v>
      </c>
      <c r="AL632" s="18">
        <f t="shared" si="957"/>
        <v>4446</v>
      </c>
      <c r="AM632" s="19">
        <f t="shared" si="957"/>
        <v>5027</v>
      </c>
      <c r="AN632" s="18">
        <f t="shared" si="957"/>
        <v>1292</v>
      </c>
      <c r="AO632" s="19">
        <f t="shared" si="957"/>
        <v>3017</v>
      </c>
      <c r="AP632" s="18">
        <f t="shared" si="957"/>
        <v>1442</v>
      </c>
      <c r="AQ632" s="19">
        <f t="shared" si="957"/>
        <v>7878</v>
      </c>
      <c r="AR632" s="18">
        <f t="shared" si="957"/>
        <v>4607</v>
      </c>
      <c r="AS632" s="19">
        <f t="shared" si="957"/>
        <v>9983</v>
      </c>
      <c r="AT632" s="18">
        <f t="shared" si="957"/>
        <v>3869</v>
      </c>
      <c r="AU632" s="19">
        <f t="shared" si="957"/>
        <v>4781</v>
      </c>
      <c r="AV632" s="18">
        <f t="shared" si="957"/>
        <v>5255</v>
      </c>
      <c r="AW632" s="19">
        <f t="shared" si="957"/>
        <v>4876</v>
      </c>
      <c r="AX632" s="18">
        <f t="shared" si="957"/>
        <v>873</v>
      </c>
      <c r="AY632" s="19">
        <f t="shared" si="957"/>
        <v>4953</v>
      </c>
      <c r="AZ632" s="18">
        <f t="shared" si="957"/>
        <v>2026</v>
      </c>
      <c r="BA632" s="19">
        <f t="shared" si="957"/>
        <v>8605</v>
      </c>
      <c r="BB632" s="18">
        <f t="shared" si="957"/>
        <v>3892</v>
      </c>
      <c r="BC632" s="19">
        <f t="shared" si="957"/>
        <v>5149</v>
      </c>
      <c r="BD632" s="18">
        <f t="shared" si="957"/>
        <v>14494</v>
      </c>
      <c r="BE632" s="19">
        <f t="shared" si="957"/>
        <v>6988</v>
      </c>
      <c r="BF632" s="171">
        <f t="shared" si="957"/>
        <v>68190</v>
      </c>
      <c r="BG632" s="172">
        <f t="shared" si="957"/>
        <v>70101</v>
      </c>
      <c r="BI632" s="134" t="s">
        <v>25</v>
      </c>
      <c r="BJ632" s="126">
        <f t="shared" ref="BJ632:CK632" si="958">B632/B653</f>
        <v>0.11149283203030935</v>
      </c>
      <c r="BK632" s="127">
        <f t="shared" si="958"/>
        <v>1.4743847168837129E-2</v>
      </c>
      <c r="BL632" s="128">
        <f t="shared" si="958"/>
        <v>9.0776934259408817E-2</v>
      </c>
      <c r="BM632" s="129">
        <f t="shared" si="958"/>
        <v>3.7005245588936579E-2</v>
      </c>
      <c r="BN632" s="126">
        <f t="shared" si="958"/>
        <v>5.9208136578278239E-2</v>
      </c>
      <c r="BO632" s="127">
        <f t="shared" si="958"/>
        <v>4.739898092191018E-2</v>
      </c>
      <c r="BP632" s="128">
        <f t="shared" si="958"/>
        <v>3.0271222022821929E-2</v>
      </c>
      <c r="BQ632" s="129">
        <f t="shared" si="958"/>
        <v>2.8309782876273941E-2</v>
      </c>
      <c r="BR632" s="126">
        <f t="shared" si="958"/>
        <v>4.0456581418870104E-2</v>
      </c>
      <c r="BS632" s="127">
        <f t="shared" si="958"/>
        <v>5.6272953441535364E-2</v>
      </c>
      <c r="BT632" s="128">
        <f t="shared" si="958"/>
        <v>2.183825293976482E-2</v>
      </c>
      <c r="BU632" s="126">
        <f t="shared" si="958"/>
        <v>4.9770875763747453E-2</v>
      </c>
      <c r="BV632" s="130">
        <f t="shared" si="958"/>
        <v>4.5439493726774347E-2</v>
      </c>
      <c r="BW632" s="131">
        <f t="shared" si="958"/>
        <v>4.9072775852490674E-2</v>
      </c>
      <c r="BX632" s="126">
        <f t="shared" si="958"/>
        <v>5.3461192688043155E-2</v>
      </c>
      <c r="BY632" s="127">
        <f t="shared" si="958"/>
        <v>4.2338427029300435E-2</v>
      </c>
      <c r="BZ632" s="128">
        <f t="shared" si="958"/>
        <v>5.9568266690955461E-2</v>
      </c>
      <c r="CA632" s="129">
        <f t="shared" si="958"/>
        <v>4.3890819633722516E-2</v>
      </c>
      <c r="CB632" s="126">
        <f t="shared" si="958"/>
        <v>1.6982579160731894E-2</v>
      </c>
      <c r="CC632" s="127">
        <f t="shared" si="958"/>
        <v>7.0440451582127528E-2</v>
      </c>
      <c r="CD632" s="128">
        <f t="shared" si="958"/>
        <v>1.7402725332457725E-2</v>
      </c>
      <c r="CE632" s="129">
        <f t="shared" si="958"/>
        <v>6.2278611451020802E-2</v>
      </c>
      <c r="CF632" s="126">
        <f t="shared" si="958"/>
        <v>3.8591232671412512E-2</v>
      </c>
      <c r="CG632" s="127">
        <f t="shared" si="958"/>
        <v>7.5942581452141278E-2</v>
      </c>
      <c r="CH632" s="128">
        <f t="shared" si="958"/>
        <v>5.8202777587740305E-2</v>
      </c>
      <c r="CI632" s="126">
        <f t="shared" si="958"/>
        <v>3.3949229448554961E-2</v>
      </c>
      <c r="CJ632" s="132">
        <f t="shared" si="958"/>
        <v>5.9711620528565011E-2</v>
      </c>
      <c r="CK632" s="133">
        <f t="shared" si="958"/>
        <v>4.2678322227525087E-2</v>
      </c>
    </row>
    <row r="633" spans="1:89" ht="13.5" thickTop="1" x14ac:dyDescent="0.2">
      <c r="A633" s="143" t="s">
        <v>20</v>
      </c>
      <c r="B633" s="196">
        <v>5839</v>
      </c>
      <c r="C633" s="197">
        <v>861</v>
      </c>
      <c r="D633" s="198">
        <v>1913</v>
      </c>
      <c r="E633" s="199">
        <v>1291</v>
      </c>
      <c r="F633" s="196">
        <v>1097</v>
      </c>
      <c r="G633" s="200">
        <v>712</v>
      </c>
      <c r="H633" s="198">
        <v>1310</v>
      </c>
      <c r="I633" s="199">
        <v>1547</v>
      </c>
      <c r="J633" s="196">
        <v>483</v>
      </c>
      <c r="K633" s="200">
        <v>871</v>
      </c>
      <c r="L633" s="198">
        <v>491</v>
      </c>
      <c r="M633" s="196">
        <v>2154</v>
      </c>
      <c r="N633" s="201">
        <v>1672</v>
      </c>
      <c r="O633" s="202">
        <v>2964</v>
      </c>
      <c r="P633" s="196">
        <v>1559</v>
      </c>
      <c r="Q633" s="200">
        <v>1568</v>
      </c>
      <c r="R633" s="198">
        <v>1940</v>
      </c>
      <c r="S633" s="199">
        <v>1782</v>
      </c>
      <c r="T633" s="196">
        <v>306</v>
      </c>
      <c r="U633" s="200">
        <v>1984</v>
      </c>
      <c r="V633" s="198">
        <v>699</v>
      </c>
      <c r="W633" s="199">
        <v>2950</v>
      </c>
      <c r="X633" s="196">
        <v>1393</v>
      </c>
      <c r="Y633" s="200">
        <v>1921</v>
      </c>
      <c r="Z633" s="198">
        <v>4515</v>
      </c>
      <c r="AA633" s="196">
        <v>2227</v>
      </c>
      <c r="AB633" s="169">
        <f t="shared" ref="AB633:AB649" si="959">B633+D633+F633+H633+J633+L633+N633+P633+R633+T633+V633+X633+Z633</f>
        <v>23217</v>
      </c>
      <c r="AC633" s="170">
        <f t="shared" si="954"/>
        <v>22832</v>
      </c>
      <c r="BI633" s="143" t="s">
        <v>20</v>
      </c>
      <c r="BJ633" s="126">
        <f t="shared" ref="BJ633:CK633" si="960">B633/B653</f>
        <v>9.373745805975181E-2</v>
      </c>
      <c r="BK633" s="127">
        <f t="shared" si="960"/>
        <v>2.4697378234180483E-2</v>
      </c>
      <c r="BL633" s="128">
        <f t="shared" si="960"/>
        <v>7.7249232757228239E-2</v>
      </c>
      <c r="BM633" s="129">
        <f t="shared" si="960"/>
        <v>6.1564139246542679E-2</v>
      </c>
      <c r="BN633" s="126">
        <f t="shared" si="960"/>
        <v>7.9694878314565926E-2</v>
      </c>
      <c r="BO633" s="127">
        <f t="shared" si="960"/>
        <v>8.437018604100012E-2</v>
      </c>
      <c r="BP633" s="128">
        <f t="shared" si="960"/>
        <v>4.4357159787356513E-2</v>
      </c>
      <c r="BQ633" s="129">
        <f t="shared" si="960"/>
        <v>3.8082812269213728E-2</v>
      </c>
      <c r="BR633" s="126">
        <f t="shared" si="960"/>
        <v>6.9787602947550931E-2</v>
      </c>
      <c r="BS633" s="127">
        <f t="shared" si="960"/>
        <v>0.10318682620542589</v>
      </c>
      <c r="BT633" s="128">
        <f t="shared" si="960"/>
        <v>3.9276857851371888E-2</v>
      </c>
      <c r="BU633" s="126">
        <f t="shared" si="960"/>
        <v>9.1395112016293273E-2</v>
      </c>
      <c r="BV633" s="130">
        <f t="shared" si="960"/>
        <v>6.1518083814709884E-2</v>
      </c>
      <c r="BW633" s="131">
        <f t="shared" si="960"/>
        <v>7.8410624057564618E-2</v>
      </c>
      <c r="BX633" s="126">
        <f t="shared" si="960"/>
        <v>9.3437219059035057E-2</v>
      </c>
      <c r="BY633" s="127">
        <f t="shared" si="960"/>
        <v>7.3274452077199875E-2</v>
      </c>
      <c r="BZ633" s="128">
        <f t="shared" si="960"/>
        <v>8.8350487293924765E-2</v>
      </c>
      <c r="CA633" s="129">
        <f t="shared" si="960"/>
        <v>6.9584911554531614E-2</v>
      </c>
      <c r="CB633" s="126">
        <f t="shared" si="960"/>
        <v>3.3526898214090065E-2</v>
      </c>
      <c r="CC633" s="127">
        <f t="shared" si="960"/>
        <v>0.15773572905072347</v>
      </c>
      <c r="CD633" s="128">
        <f t="shared" si="960"/>
        <v>2.8689870300443277E-2</v>
      </c>
      <c r="CE633" s="129">
        <f t="shared" si="960"/>
        <v>9.4995813743801116E-2</v>
      </c>
      <c r="CF633" s="126">
        <f t="shared" si="960"/>
        <v>5.7990924607634983E-2</v>
      </c>
      <c r="CG633" s="127">
        <f t="shared" si="960"/>
        <v>0.11442015605455953</v>
      </c>
      <c r="CH633" s="128">
        <f t="shared" si="960"/>
        <v>7.7221728124786213E-2</v>
      </c>
      <c r="CI633" s="126">
        <f t="shared" si="960"/>
        <v>4.5517720639332869E-2</v>
      </c>
      <c r="CJ633" s="132">
        <f t="shared" si="960"/>
        <v>7.0019935037713713E-2</v>
      </c>
      <c r="CK633" s="133">
        <f t="shared" si="960"/>
        <v>6.8966767152583541E-2</v>
      </c>
    </row>
    <row r="634" spans="1:89" ht="13.5" thickBot="1" x14ac:dyDescent="0.25">
      <c r="A634" s="134" t="s">
        <v>22</v>
      </c>
      <c r="B634" s="189">
        <v>7113</v>
      </c>
      <c r="C634" s="190">
        <v>1044</v>
      </c>
      <c r="D634" s="191">
        <v>1785</v>
      </c>
      <c r="E634" s="192">
        <v>1354</v>
      </c>
      <c r="F634" s="189">
        <v>988</v>
      </c>
      <c r="G634" s="193">
        <v>596</v>
      </c>
      <c r="H634" s="191">
        <v>1567</v>
      </c>
      <c r="I634" s="192">
        <v>1691</v>
      </c>
      <c r="J634" s="189">
        <v>427</v>
      </c>
      <c r="K634" s="193">
        <v>1048</v>
      </c>
      <c r="L634" s="191">
        <v>500</v>
      </c>
      <c r="M634" s="189">
        <v>2708</v>
      </c>
      <c r="N634" s="194">
        <v>1491</v>
      </c>
      <c r="O634" s="195">
        <v>3482</v>
      </c>
      <c r="P634" s="189">
        <v>1290</v>
      </c>
      <c r="Q634" s="193">
        <v>1615</v>
      </c>
      <c r="R634" s="191">
        <v>1713</v>
      </c>
      <c r="S634" s="192">
        <v>1615</v>
      </c>
      <c r="T634" s="189">
        <v>292</v>
      </c>
      <c r="U634" s="193">
        <v>1711</v>
      </c>
      <c r="V634" s="191">
        <v>640</v>
      </c>
      <c r="W634" s="192">
        <v>2912</v>
      </c>
      <c r="X634" s="189">
        <v>1230</v>
      </c>
      <c r="Y634" s="193">
        <v>1790</v>
      </c>
      <c r="Z634" s="191">
        <v>5483</v>
      </c>
      <c r="AA634" s="189">
        <v>2425</v>
      </c>
      <c r="AB634" s="169">
        <f t="shared" si="959"/>
        <v>24519</v>
      </c>
      <c r="AC634" s="170">
        <f t="shared" si="954"/>
        <v>23991</v>
      </c>
      <c r="AE634" s="242" t="s">
        <v>27</v>
      </c>
      <c r="BI634" s="134" t="s">
        <v>22</v>
      </c>
      <c r="BJ634" s="126">
        <f t="shared" ref="BJ634:CK634" si="961">B634/B653</f>
        <v>0.11418985086128013</v>
      </c>
      <c r="BK634" s="127">
        <f t="shared" si="961"/>
        <v>2.9946646778727555E-2</v>
      </c>
      <c r="BL634" s="128">
        <f t="shared" si="961"/>
        <v>7.2080439347439837E-2</v>
      </c>
      <c r="BM634" s="129">
        <f t="shared" si="961"/>
        <v>6.4568431092036235E-2</v>
      </c>
      <c r="BN634" s="126">
        <f t="shared" si="961"/>
        <v>7.1776244097348341E-2</v>
      </c>
      <c r="BO634" s="127">
        <f t="shared" si="961"/>
        <v>7.0624481573646161E-2</v>
      </c>
      <c r="BP634" s="128">
        <f t="shared" si="961"/>
        <v>5.3059289608234854E-2</v>
      </c>
      <c r="BQ634" s="129">
        <f t="shared" si="961"/>
        <v>4.1627689429373248E-2</v>
      </c>
      <c r="BR634" s="126">
        <f t="shared" si="961"/>
        <v>6.1696286663776911E-2</v>
      </c>
      <c r="BS634" s="127">
        <f t="shared" si="961"/>
        <v>0.12415590569837696</v>
      </c>
      <c r="BT634" s="128">
        <f t="shared" si="961"/>
        <v>3.9996800255979521E-2</v>
      </c>
      <c r="BU634" s="126">
        <f t="shared" si="961"/>
        <v>0.11490156143923964</v>
      </c>
      <c r="BV634" s="130">
        <f t="shared" si="961"/>
        <v>5.4858530483093568E-2</v>
      </c>
      <c r="BW634" s="131">
        <f t="shared" si="961"/>
        <v>9.2113965239014842E-2</v>
      </c>
      <c r="BX634" s="126">
        <f t="shared" si="961"/>
        <v>7.7314953551093801E-2</v>
      </c>
      <c r="BY634" s="127">
        <f t="shared" si="961"/>
        <v>7.5470816393289411E-2</v>
      </c>
      <c r="BZ634" s="128">
        <f t="shared" si="961"/>
        <v>7.8012569450769648E-2</v>
      </c>
      <c r="CA634" s="129">
        <f t="shared" si="961"/>
        <v>6.3063766644539027E-2</v>
      </c>
      <c r="CB634" s="126">
        <f t="shared" si="961"/>
        <v>3.1992987838282021E-2</v>
      </c>
      <c r="CC634" s="127">
        <f t="shared" si="961"/>
        <v>0.13603116552711084</v>
      </c>
      <c r="CD634" s="128">
        <f t="shared" si="961"/>
        <v>2.6268264652766375E-2</v>
      </c>
      <c r="CE634" s="129">
        <f t="shared" si="961"/>
        <v>9.3772138854897921E-2</v>
      </c>
      <c r="CF634" s="126">
        <f t="shared" si="961"/>
        <v>5.1205195453977767E-2</v>
      </c>
      <c r="CG634" s="127">
        <f t="shared" si="961"/>
        <v>0.10661742807790815</v>
      </c>
      <c r="CH634" s="128">
        <f t="shared" si="961"/>
        <v>9.3777792980775806E-2</v>
      </c>
      <c r="CI634" s="126">
        <f t="shared" si="961"/>
        <v>4.9564648653067901E-2</v>
      </c>
      <c r="CJ634" s="132">
        <f t="shared" si="961"/>
        <v>7.3946624765891478E-2</v>
      </c>
      <c r="CK634" s="133">
        <f t="shared" si="961"/>
        <v>7.2467664276350374E-2</v>
      </c>
    </row>
    <row r="635" spans="1:89" ht="14.25" thickTop="1" thickBot="1" x14ac:dyDescent="0.25">
      <c r="A635" s="143" t="s">
        <v>24</v>
      </c>
      <c r="B635" s="196">
        <v>4795</v>
      </c>
      <c r="C635" s="197">
        <v>1225</v>
      </c>
      <c r="D635" s="198">
        <v>1571</v>
      </c>
      <c r="E635" s="199">
        <v>1122</v>
      </c>
      <c r="F635" s="196">
        <v>893</v>
      </c>
      <c r="G635" s="200">
        <v>639</v>
      </c>
      <c r="H635" s="198">
        <v>1569</v>
      </c>
      <c r="I635" s="199">
        <v>1789</v>
      </c>
      <c r="J635" s="196">
        <v>382</v>
      </c>
      <c r="K635" s="200">
        <v>1098</v>
      </c>
      <c r="L635" s="198">
        <v>451</v>
      </c>
      <c r="M635" s="196">
        <v>3016</v>
      </c>
      <c r="N635" s="201">
        <v>1444</v>
      </c>
      <c r="O635" s="202">
        <v>3537</v>
      </c>
      <c r="P635" s="196">
        <v>1020</v>
      </c>
      <c r="Q635" s="200">
        <v>1598</v>
      </c>
      <c r="R635" s="198">
        <v>1602</v>
      </c>
      <c r="S635" s="199">
        <v>1479</v>
      </c>
      <c r="T635" s="196">
        <v>275</v>
      </c>
      <c r="U635" s="200">
        <v>1258</v>
      </c>
      <c r="V635" s="198">
        <v>687</v>
      </c>
      <c r="W635" s="199">
        <v>2743</v>
      </c>
      <c r="X635" s="196">
        <v>1269</v>
      </c>
      <c r="Y635" s="200">
        <v>1438</v>
      </c>
      <c r="Z635" s="198">
        <v>4496</v>
      </c>
      <c r="AA635" s="196">
        <v>2336</v>
      </c>
      <c r="AB635" s="169">
        <f t="shared" si="959"/>
        <v>20454</v>
      </c>
      <c r="AC635" s="170">
        <f t="shared" si="954"/>
        <v>23278</v>
      </c>
      <c r="AE635" s="302" t="s">
        <v>2</v>
      </c>
      <c r="AF635" s="304" t="s">
        <v>3</v>
      </c>
      <c r="AG635" s="305"/>
      <c r="AH635" s="304" t="s">
        <v>4</v>
      </c>
      <c r="AI635" s="305"/>
      <c r="AJ635" s="304" t="s">
        <v>5</v>
      </c>
      <c r="AK635" s="305"/>
      <c r="AL635" s="304" t="s">
        <v>6</v>
      </c>
      <c r="AM635" s="305"/>
      <c r="AN635" s="304" t="s">
        <v>7</v>
      </c>
      <c r="AO635" s="305"/>
      <c r="AP635" s="304" t="s">
        <v>8</v>
      </c>
      <c r="AQ635" s="305"/>
      <c r="AR635" s="304" t="s">
        <v>9</v>
      </c>
      <c r="AS635" s="305"/>
      <c r="AT635" s="304" t="s">
        <v>10</v>
      </c>
      <c r="AU635" s="305"/>
      <c r="AV635" s="304" t="s">
        <v>11</v>
      </c>
      <c r="AW635" s="305"/>
      <c r="AX635" s="304" t="s">
        <v>12</v>
      </c>
      <c r="AY635" s="305"/>
      <c r="AZ635" s="304" t="s">
        <v>13</v>
      </c>
      <c r="BA635" s="305"/>
      <c r="BB635" s="304" t="s">
        <v>14</v>
      </c>
      <c r="BC635" s="305"/>
      <c r="BD635" s="307" t="s">
        <v>15</v>
      </c>
      <c r="BE635" s="308"/>
      <c r="BF635" s="309" t="s">
        <v>16</v>
      </c>
      <c r="BG635" s="310"/>
      <c r="BI635" s="143" t="s">
        <v>24</v>
      </c>
      <c r="BJ635" s="126">
        <f t="shared" ref="BJ635:CK635" si="962">B635/B653</f>
        <v>7.6977412467290618E-2</v>
      </c>
      <c r="BK635" s="127">
        <f t="shared" si="962"/>
        <v>3.5138546268142966E-2</v>
      </c>
      <c r="BL635" s="128">
        <f t="shared" si="962"/>
        <v>6.3438862865449849E-2</v>
      </c>
      <c r="BM635" s="129">
        <f t="shared" si="962"/>
        <v>5.3505007153075823E-2</v>
      </c>
      <c r="BN635" s="126">
        <f t="shared" si="962"/>
        <v>6.4874682164911004E-2</v>
      </c>
      <c r="BO635" s="127">
        <f t="shared" si="962"/>
        <v>7.5719872022751517E-2</v>
      </c>
      <c r="BP635" s="128">
        <f t="shared" si="962"/>
        <v>5.3127010462872042E-2</v>
      </c>
      <c r="BQ635" s="129">
        <f t="shared" si="962"/>
        <v>4.4040175274481806E-2</v>
      </c>
      <c r="BR635" s="126">
        <f t="shared" si="962"/>
        <v>5.5194336078601358E-2</v>
      </c>
      <c r="BS635" s="127">
        <f t="shared" si="962"/>
        <v>0.13007937448169649</v>
      </c>
      <c r="BT635" s="128">
        <f t="shared" si="962"/>
        <v>3.6077113830893529E-2</v>
      </c>
      <c r="BU635" s="126">
        <f t="shared" si="962"/>
        <v>0.12797012898845891</v>
      </c>
      <c r="BV635" s="130">
        <f t="shared" si="962"/>
        <v>5.3129254203613085E-2</v>
      </c>
      <c r="BW635" s="131">
        <f t="shared" si="962"/>
        <v>9.3568953202296232E-2</v>
      </c>
      <c r="BX635" s="126">
        <f t="shared" si="962"/>
        <v>6.1132753970632302E-2</v>
      </c>
      <c r="BY635" s="127">
        <f t="shared" si="962"/>
        <v>7.4676386747044257E-2</v>
      </c>
      <c r="BZ635" s="128">
        <f t="shared" si="962"/>
        <v>7.2957464249931686E-2</v>
      </c>
      <c r="CA635" s="129">
        <f t="shared" si="962"/>
        <v>5.7753133663946271E-2</v>
      </c>
      <c r="CB635" s="126">
        <f t="shared" si="962"/>
        <v>3.0130382381943682E-2</v>
      </c>
      <c r="CC635" s="127">
        <f t="shared" si="962"/>
        <v>0.10001590077913818</v>
      </c>
      <c r="CD635" s="128">
        <f t="shared" si="962"/>
        <v>2.8197340338203907E-2</v>
      </c>
      <c r="CE635" s="129">
        <f t="shared" si="962"/>
        <v>8.8330005796354735E-2</v>
      </c>
      <c r="CF635" s="126">
        <f t="shared" si="962"/>
        <v>5.2828774822030723E-2</v>
      </c>
      <c r="CG635" s="127">
        <f t="shared" si="962"/>
        <v>8.5651319316218957E-2</v>
      </c>
      <c r="CH635" s="128">
        <f t="shared" si="962"/>
        <v>7.6896764041869056E-2</v>
      </c>
      <c r="CI635" s="126">
        <f t="shared" si="962"/>
        <v>4.7745574949924374E-2</v>
      </c>
      <c r="CJ635" s="132">
        <f t="shared" si="962"/>
        <v>6.168702895556688E-2</v>
      </c>
      <c r="CK635" s="133">
        <f t="shared" si="962"/>
        <v>7.0313963112203906E-2</v>
      </c>
    </row>
    <row r="636" spans="1:89" ht="15" thickTop="1" thickBot="1" x14ac:dyDescent="0.3">
      <c r="A636" s="134" t="s">
        <v>28</v>
      </c>
      <c r="B636" s="189">
        <v>4395</v>
      </c>
      <c r="C636" s="190">
        <v>1288</v>
      </c>
      <c r="D636" s="191">
        <v>1531</v>
      </c>
      <c r="E636" s="192">
        <v>1045</v>
      </c>
      <c r="F636" s="189">
        <v>850</v>
      </c>
      <c r="G636" s="193">
        <v>549</v>
      </c>
      <c r="H636" s="191">
        <v>1696</v>
      </c>
      <c r="I636" s="192">
        <v>2217</v>
      </c>
      <c r="J636" s="189">
        <v>312</v>
      </c>
      <c r="K636" s="193">
        <v>936</v>
      </c>
      <c r="L636" s="191">
        <v>505</v>
      </c>
      <c r="M636" s="189">
        <v>1823</v>
      </c>
      <c r="N636" s="194">
        <v>1438</v>
      </c>
      <c r="O636" s="195">
        <v>2786</v>
      </c>
      <c r="P636" s="189">
        <v>867</v>
      </c>
      <c r="Q636" s="193">
        <v>1239</v>
      </c>
      <c r="R636" s="191">
        <v>1342</v>
      </c>
      <c r="S636" s="192">
        <v>1437</v>
      </c>
      <c r="T636" s="189">
        <v>387</v>
      </c>
      <c r="U636" s="193">
        <v>870</v>
      </c>
      <c r="V636" s="191">
        <v>687</v>
      </c>
      <c r="W636" s="192">
        <v>2280</v>
      </c>
      <c r="X636" s="189">
        <v>1037</v>
      </c>
      <c r="Y636" s="193">
        <v>1203</v>
      </c>
      <c r="Z636" s="191">
        <v>3541</v>
      </c>
      <c r="AA636" s="189">
        <v>2261</v>
      </c>
      <c r="AB636" s="169">
        <f t="shared" si="959"/>
        <v>18588</v>
      </c>
      <c r="AC636" s="170">
        <f t="shared" si="954"/>
        <v>19934</v>
      </c>
      <c r="AE636" s="303"/>
      <c r="AF636" s="113" t="s">
        <v>17</v>
      </c>
      <c r="AG636" s="114" t="s">
        <v>18</v>
      </c>
      <c r="AH636" s="115" t="s">
        <v>17</v>
      </c>
      <c r="AI636" s="116" t="s">
        <v>18</v>
      </c>
      <c r="AJ636" s="113" t="s">
        <v>17</v>
      </c>
      <c r="AK636" s="114" t="s">
        <v>18</v>
      </c>
      <c r="AL636" s="115" t="s">
        <v>17</v>
      </c>
      <c r="AM636" s="116" t="s">
        <v>18</v>
      </c>
      <c r="AN636" s="113" t="s">
        <v>17</v>
      </c>
      <c r="AO636" s="114" t="s">
        <v>18</v>
      </c>
      <c r="AP636" s="115" t="s">
        <v>17</v>
      </c>
      <c r="AQ636" s="113" t="s">
        <v>18</v>
      </c>
      <c r="AR636" s="117" t="s">
        <v>17</v>
      </c>
      <c r="AS636" s="118" t="s">
        <v>18</v>
      </c>
      <c r="AT636" s="113" t="s">
        <v>17</v>
      </c>
      <c r="AU636" s="114" t="s">
        <v>18</v>
      </c>
      <c r="AV636" s="115" t="s">
        <v>17</v>
      </c>
      <c r="AW636" s="116" t="s">
        <v>18</v>
      </c>
      <c r="AX636" s="113" t="s">
        <v>17</v>
      </c>
      <c r="AY636" s="114" t="s">
        <v>18</v>
      </c>
      <c r="AZ636" s="115" t="s">
        <v>17</v>
      </c>
      <c r="BA636" s="116" t="s">
        <v>18</v>
      </c>
      <c r="BB636" s="113" t="s">
        <v>17</v>
      </c>
      <c r="BC636" s="114" t="s">
        <v>18</v>
      </c>
      <c r="BD636" s="26" t="s">
        <v>17</v>
      </c>
      <c r="BE636" s="119" t="s">
        <v>18</v>
      </c>
      <c r="BF636" s="173" t="s">
        <v>17</v>
      </c>
      <c r="BG636" s="174" t="s">
        <v>18</v>
      </c>
      <c r="BI636" s="134" t="s">
        <v>28</v>
      </c>
      <c r="BJ636" s="126">
        <f t="shared" ref="BJ636:CK636" si="963">B636/B653</f>
        <v>7.0555939060217371E-2</v>
      </c>
      <c r="BK636" s="127">
        <f t="shared" si="963"/>
        <v>3.6945671504790313E-2</v>
      </c>
      <c r="BL636" s="128">
        <f t="shared" si="963"/>
        <v>6.1823614924890968E-2</v>
      </c>
      <c r="BM636" s="129">
        <f t="shared" si="963"/>
        <v>4.9833094897472577E-2</v>
      </c>
      <c r="BN636" s="126">
        <f t="shared" si="963"/>
        <v>6.175081729022884E-2</v>
      </c>
      <c r="BO636" s="127">
        <f t="shared" si="963"/>
        <v>6.5055101315321717E-2</v>
      </c>
      <c r="BP636" s="128">
        <f t="shared" si="963"/>
        <v>5.7427284732333321E-2</v>
      </c>
      <c r="BQ636" s="129">
        <f t="shared" si="963"/>
        <v>5.4576337944955935E-2</v>
      </c>
      <c r="BR636" s="126">
        <f t="shared" si="963"/>
        <v>4.5080190723883834E-2</v>
      </c>
      <c r="BS636" s="127">
        <f t="shared" si="963"/>
        <v>0.11088733562374126</v>
      </c>
      <c r="BT636" s="128">
        <f t="shared" si="963"/>
        <v>4.0396768258539315E-2</v>
      </c>
      <c r="BU636" s="126">
        <f t="shared" si="963"/>
        <v>7.7350644942294641E-2</v>
      </c>
      <c r="BV636" s="130">
        <f t="shared" si="963"/>
        <v>5.2908495529636855E-2</v>
      </c>
      <c r="BW636" s="131">
        <f t="shared" si="963"/>
        <v>7.3701753921853921E-2</v>
      </c>
      <c r="BX636" s="126">
        <f t="shared" si="963"/>
        <v>5.1962840875037455E-2</v>
      </c>
      <c r="BY636" s="127">
        <f t="shared" si="963"/>
        <v>5.7899901864573111E-2</v>
      </c>
      <c r="BZ636" s="128">
        <f t="shared" si="963"/>
        <v>6.1116677293013934E-2</v>
      </c>
      <c r="CA636" s="129">
        <f t="shared" si="963"/>
        <v>5.6113085243469092E-2</v>
      </c>
      <c r="CB636" s="126">
        <f t="shared" si="963"/>
        <v>4.2401665388408019E-2</v>
      </c>
      <c r="CC636" s="127">
        <f t="shared" si="963"/>
        <v>6.9168389251073298E-2</v>
      </c>
      <c r="CD636" s="128">
        <f t="shared" si="963"/>
        <v>2.8197340338203907E-2</v>
      </c>
      <c r="CE636" s="129">
        <f t="shared" si="963"/>
        <v>7.3420493334192052E-2</v>
      </c>
      <c r="CF636" s="126">
        <f t="shared" si="963"/>
        <v>4.3170559094125975E-2</v>
      </c>
      <c r="CG636" s="127">
        <f t="shared" si="963"/>
        <v>7.1654059205432122E-2</v>
      </c>
      <c r="CH636" s="128">
        <f t="shared" si="963"/>
        <v>6.0563043032085928E-2</v>
      </c>
      <c r="CI636" s="126">
        <f t="shared" si="963"/>
        <v>4.6212647671994442E-2</v>
      </c>
      <c r="CJ636" s="132">
        <f t="shared" si="963"/>
        <v>5.6059376856657732E-2</v>
      </c>
      <c r="CK636" s="133">
        <f t="shared" si="963"/>
        <v>6.0213014033794685E-2</v>
      </c>
    </row>
    <row r="637" spans="1:89" ht="13.5" thickTop="1" x14ac:dyDescent="0.2">
      <c r="A637" s="143" t="s">
        <v>29</v>
      </c>
      <c r="B637" s="203">
        <v>3975</v>
      </c>
      <c r="C637" s="197">
        <v>1307</v>
      </c>
      <c r="D637" s="198">
        <v>1531</v>
      </c>
      <c r="E637" s="199">
        <v>930</v>
      </c>
      <c r="F637" s="196">
        <v>874</v>
      </c>
      <c r="G637" s="200">
        <v>478</v>
      </c>
      <c r="H637" s="198">
        <v>1943</v>
      </c>
      <c r="I637" s="199">
        <v>2116</v>
      </c>
      <c r="J637" s="196">
        <v>367</v>
      </c>
      <c r="K637" s="200">
        <v>561</v>
      </c>
      <c r="L637" s="198">
        <v>493</v>
      </c>
      <c r="M637" s="196">
        <v>1685</v>
      </c>
      <c r="N637" s="201">
        <v>1446</v>
      </c>
      <c r="O637" s="204">
        <v>2470</v>
      </c>
      <c r="P637" s="196">
        <v>825</v>
      </c>
      <c r="Q637" s="200">
        <v>1179</v>
      </c>
      <c r="R637" s="198">
        <v>1279</v>
      </c>
      <c r="S637" s="199">
        <v>1465</v>
      </c>
      <c r="T637" s="196">
        <v>382</v>
      </c>
      <c r="U637" s="200">
        <v>807</v>
      </c>
      <c r="V637" s="198">
        <v>864</v>
      </c>
      <c r="W637" s="205">
        <v>2363</v>
      </c>
      <c r="X637" s="196">
        <v>1037</v>
      </c>
      <c r="Y637" s="200">
        <v>948</v>
      </c>
      <c r="Z637" s="198">
        <v>3284</v>
      </c>
      <c r="AA637" s="196">
        <v>2736</v>
      </c>
      <c r="AB637" s="169">
        <f t="shared" si="959"/>
        <v>18300</v>
      </c>
      <c r="AC637" s="170">
        <f t="shared" si="954"/>
        <v>19045</v>
      </c>
      <c r="AE637" s="249" t="str">
        <f>$AE$17</f>
        <v>17:00 - 17:59</v>
      </c>
      <c r="AF637" s="123">
        <f t="shared" ref="AF637:AO639" si="964">SUMIF($A$9:$A$32,$AE637,B$629:B$652)</f>
        <v>2699</v>
      </c>
      <c r="AG637" s="186">
        <f t="shared" si="964"/>
        <v>3824</v>
      </c>
      <c r="AH637" s="124">
        <f t="shared" si="964"/>
        <v>1935</v>
      </c>
      <c r="AI637" s="177">
        <f t="shared" si="964"/>
        <v>1662</v>
      </c>
      <c r="AJ637" s="123">
        <f t="shared" si="964"/>
        <v>1215</v>
      </c>
      <c r="AK637" s="125">
        <f t="shared" si="964"/>
        <v>504</v>
      </c>
      <c r="AL637" s="124">
        <f t="shared" si="964"/>
        <v>2180</v>
      </c>
      <c r="AM637" s="177">
        <f t="shared" si="964"/>
        <v>3400</v>
      </c>
      <c r="AN637" s="123">
        <f t="shared" si="964"/>
        <v>784</v>
      </c>
      <c r="AO637" s="125">
        <f t="shared" si="964"/>
        <v>238</v>
      </c>
      <c r="AP637" s="124">
        <f t="shared" ref="AP637:AY639" si="965">SUMIF($A$9:$A$32,$AE637,L$629:L$652)</f>
        <v>1553</v>
      </c>
      <c r="AQ637" s="123">
        <f t="shared" si="965"/>
        <v>998</v>
      </c>
      <c r="AR637" s="176">
        <f t="shared" si="965"/>
        <v>2318</v>
      </c>
      <c r="AS637" s="178">
        <f t="shared" si="965"/>
        <v>2019</v>
      </c>
      <c r="AT637" s="123">
        <f t="shared" si="965"/>
        <v>1383</v>
      </c>
      <c r="AU637" s="125">
        <f t="shared" si="965"/>
        <v>1316</v>
      </c>
      <c r="AV637" s="124">
        <f t="shared" si="965"/>
        <v>1298</v>
      </c>
      <c r="AW637" s="177">
        <f t="shared" si="965"/>
        <v>1827</v>
      </c>
      <c r="AX637" s="123">
        <f t="shared" si="965"/>
        <v>1088</v>
      </c>
      <c r="AY637" s="125">
        <f t="shared" si="965"/>
        <v>470</v>
      </c>
      <c r="AZ637" s="124">
        <f t="shared" ref="AZ637:BE639" si="966">SUMIF($A$9:$A$32,$AE637,V$629:V$652)</f>
        <v>2295</v>
      </c>
      <c r="BA637" s="177">
        <f t="shared" si="966"/>
        <v>1438</v>
      </c>
      <c r="BB637" s="123">
        <f t="shared" si="966"/>
        <v>2858</v>
      </c>
      <c r="BC637" s="125">
        <f t="shared" si="966"/>
        <v>682</v>
      </c>
      <c r="BD637" s="183">
        <f t="shared" si="966"/>
        <v>4128</v>
      </c>
      <c r="BE637" s="184">
        <f t="shared" si="966"/>
        <v>4296</v>
      </c>
      <c r="BF637" s="167">
        <f>AF637+AH637+AJ637+AL637+AN637+AP637+AR637+AT637+AV637+AX637+AZ637+BB637+BD637</f>
        <v>25734</v>
      </c>
      <c r="BG637" s="168">
        <f>AG637+AI637+AK637+AM637+AO637+AQ637+AS637+AU637+AW637+AY637+BA637+BC637+BE637</f>
        <v>22674</v>
      </c>
      <c r="BI637" s="143" t="s">
        <v>29</v>
      </c>
      <c r="BJ637" s="126">
        <f t="shared" ref="BJ637:CK637" si="967">B637/B653</f>
        <v>6.3813391982790457E-2</v>
      </c>
      <c r="BK637" s="127">
        <f t="shared" si="967"/>
        <v>3.7490677528541107E-2</v>
      </c>
      <c r="BL637" s="128">
        <f t="shared" si="967"/>
        <v>6.1823614924890968E-2</v>
      </c>
      <c r="BM637" s="129">
        <f t="shared" si="967"/>
        <v>4.4349070100143065E-2</v>
      </c>
      <c r="BN637" s="126">
        <f t="shared" si="967"/>
        <v>6.3494369778423543E-2</v>
      </c>
      <c r="BO637" s="127">
        <f t="shared" si="967"/>
        <v>5.6641782201682665E-2</v>
      </c>
      <c r="BP637" s="128">
        <f t="shared" si="967"/>
        <v>6.579081028002573E-2</v>
      </c>
      <c r="BQ637" s="129">
        <f t="shared" si="967"/>
        <v>5.2090000492344052E-2</v>
      </c>
      <c r="BR637" s="126">
        <f t="shared" si="967"/>
        <v>5.3027019216876171E-2</v>
      </c>
      <c r="BS637" s="127">
        <f t="shared" si="967"/>
        <v>6.6461319748844921E-2</v>
      </c>
      <c r="BT637" s="128">
        <f t="shared" si="967"/>
        <v>3.9436845052395808E-2</v>
      </c>
      <c r="BU637" s="126">
        <f t="shared" si="967"/>
        <v>7.149524779361846E-2</v>
      </c>
      <c r="BV637" s="130">
        <f t="shared" si="967"/>
        <v>5.3202840428271829E-2</v>
      </c>
      <c r="BW637" s="131">
        <f t="shared" si="967"/>
        <v>6.5342186714637179E-2</v>
      </c>
      <c r="BX637" s="126">
        <f t="shared" si="967"/>
        <v>4.9445609829187893E-2</v>
      </c>
      <c r="BY637" s="127">
        <f t="shared" si="967"/>
        <v>5.509603252488434E-2</v>
      </c>
      <c r="BZ637" s="128">
        <f t="shared" si="967"/>
        <v>5.8247563530376176E-2</v>
      </c>
      <c r="CA637" s="129">
        <f t="shared" si="967"/>
        <v>5.720645085712054E-2</v>
      </c>
      <c r="CB637" s="126">
        <f t="shared" si="967"/>
        <v>4.1853840254190859E-2</v>
      </c>
      <c r="CC637" s="127">
        <f t="shared" si="967"/>
        <v>6.415964382254731E-2</v>
      </c>
      <c r="CD637" s="128">
        <f t="shared" si="967"/>
        <v>3.5462157281234606E-2</v>
      </c>
      <c r="CE637" s="129">
        <f t="shared" si="967"/>
        <v>7.6093256907322729E-2</v>
      </c>
      <c r="CF637" s="126">
        <f t="shared" si="967"/>
        <v>4.3170559094125975E-2</v>
      </c>
      <c r="CG637" s="127">
        <f t="shared" si="967"/>
        <v>5.6465542915003872E-2</v>
      </c>
      <c r="CH637" s="128">
        <f t="shared" si="967"/>
        <v>5.6167476226311831E-2</v>
      </c>
      <c r="CI637" s="126">
        <f t="shared" si="967"/>
        <v>5.592118709888403E-2</v>
      </c>
      <c r="CJ637" s="132">
        <f t="shared" si="967"/>
        <v>5.5190800326922557E-2</v>
      </c>
      <c r="CK637" s="133">
        <f t="shared" si="967"/>
        <v>5.7527683970784574E-2</v>
      </c>
    </row>
    <row r="638" spans="1:89" x14ac:dyDescent="0.2">
      <c r="A638" s="134" t="s">
        <v>31</v>
      </c>
      <c r="B638" s="206">
        <v>3742</v>
      </c>
      <c r="C638" s="190">
        <v>1430</v>
      </c>
      <c r="D638" s="191">
        <v>1423</v>
      </c>
      <c r="E638" s="192">
        <v>974</v>
      </c>
      <c r="F638" s="189">
        <v>843</v>
      </c>
      <c r="G638" s="193">
        <v>422</v>
      </c>
      <c r="H638" s="191">
        <v>2032</v>
      </c>
      <c r="I638" s="192">
        <v>2054</v>
      </c>
      <c r="J638" s="189">
        <v>383</v>
      </c>
      <c r="K638" s="190">
        <v>583</v>
      </c>
      <c r="L638" s="191">
        <v>577</v>
      </c>
      <c r="M638" s="189">
        <v>1575</v>
      </c>
      <c r="N638" s="194">
        <v>1563</v>
      </c>
      <c r="O638" s="207">
        <v>2327</v>
      </c>
      <c r="P638" s="189">
        <v>866</v>
      </c>
      <c r="Q638" s="190">
        <v>1114</v>
      </c>
      <c r="R638" s="191">
        <v>1263</v>
      </c>
      <c r="S638" s="192">
        <v>1387</v>
      </c>
      <c r="T638" s="198">
        <v>455</v>
      </c>
      <c r="U638" s="189">
        <v>725</v>
      </c>
      <c r="V638" s="191">
        <v>972</v>
      </c>
      <c r="W638" s="208">
        <v>2098</v>
      </c>
      <c r="X638" s="189">
        <v>1096</v>
      </c>
      <c r="Y638" s="193">
        <v>884</v>
      </c>
      <c r="Z638" s="191">
        <v>3355</v>
      </c>
      <c r="AA638" s="189">
        <v>2780</v>
      </c>
      <c r="AB638" s="169">
        <f t="shared" si="959"/>
        <v>18570</v>
      </c>
      <c r="AC638" s="170">
        <f t="shared" si="954"/>
        <v>18353</v>
      </c>
      <c r="AE638" s="250" t="str">
        <f>$AE$18</f>
        <v>18:00 - 18:59</v>
      </c>
      <c r="AF638" s="123">
        <f t="shared" si="964"/>
        <v>2672</v>
      </c>
      <c r="AG638" s="190">
        <f t="shared" si="964"/>
        <v>4911</v>
      </c>
      <c r="AH638" s="191">
        <f t="shared" si="964"/>
        <v>1679</v>
      </c>
      <c r="AI638" s="192">
        <f t="shared" si="964"/>
        <v>2200</v>
      </c>
      <c r="AJ638" s="189">
        <f t="shared" si="964"/>
        <v>910</v>
      </c>
      <c r="AK638" s="193">
        <f t="shared" si="964"/>
        <v>598</v>
      </c>
      <c r="AL638" s="191">
        <f t="shared" si="964"/>
        <v>2260</v>
      </c>
      <c r="AM638" s="192">
        <f t="shared" si="964"/>
        <v>4253</v>
      </c>
      <c r="AN638" s="189">
        <f t="shared" si="964"/>
        <v>666</v>
      </c>
      <c r="AO638" s="193">
        <f t="shared" si="964"/>
        <v>326</v>
      </c>
      <c r="AP638" s="191">
        <f t="shared" si="965"/>
        <v>1736</v>
      </c>
      <c r="AQ638" s="189">
        <f t="shared" si="965"/>
        <v>935</v>
      </c>
      <c r="AR638" s="194">
        <f t="shared" si="965"/>
        <v>2586</v>
      </c>
      <c r="AS638" s="195">
        <f t="shared" si="965"/>
        <v>2076</v>
      </c>
      <c r="AT638" s="189">
        <f t="shared" si="965"/>
        <v>1287</v>
      </c>
      <c r="AU638" s="193">
        <f t="shared" si="965"/>
        <v>1589</v>
      </c>
      <c r="AV638" s="191">
        <f t="shared" si="965"/>
        <v>1481</v>
      </c>
      <c r="AW638" s="192">
        <f t="shared" si="965"/>
        <v>2159</v>
      </c>
      <c r="AX638" s="189">
        <f t="shared" si="965"/>
        <v>1199</v>
      </c>
      <c r="AY638" s="193">
        <f t="shared" si="965"/>
        <v>391</v>
      </c>
      <c r="AZ638" s="191">
        <f t="shared" si="966"/>
        <v>2941</v>
      </c>
      <c r="BA638" s="192">
        <f t="shared" si="966"/>
        <v>1513</v>
      </c>
      <c r="BB638" s="189">
        <f t="shared" si="966"/>
        <v>2696</v>
      </c>
      <c r="BC638" s="193">
        <f t="shared" si="966"/>
        <v>933</v>
      </c>
      <c r="BD638" s="191">
        <f t="shared" si="966"/>
        <v>3705</v>
      </c>
      <c r="BE638" s="189">
        <f t="shared" si="966"/>
        <v>4708</v>
      </c>
      <c r="BF638" s="169">
        <f>SUM(AF638,AH638,AJ638,AL638,AN638,AP638,AR638,AT638,AV638,AX638,AZ638,BB638,BD638)</f>
        <v>25818</v>
      </c>
      <c r="BG638" s="170">
        <f>SUM(AG638,AI638,AK638,AM638,AO638,AQ638,AS638,AU638,AW638,AY638,BA638,BC638,BE638)</f>
        <v>26592</v>
      </c>
      <c r="BI638" s="134" t="s">
        <v>31</v>
      </c>
      <c r="BJ638" s="126">
        <f t="shared" ref="BJ638:CK638" si="968">B638/B653</f>
        <v>6.0072883723170281E-2</v>
      </c>
      <c r="BK638" s="127">
        <f t="shared" si="968"/>
        <v>4.1018874419138318E-2</v>
      </c>
      <c r="BL638" s="128">
        <f t="shared" si="968"/>
        <v>5.7462445485382006E-2</v>
      </c>
      <c r="BM638" s="129">
        <f t="shared" si="968"/>
        <v>4.6447305674773488E-2</v>
      </c>
      <c r="BN638" s="126">
        <f t="shared" si="968"/>
        <v>6.1242281147838723E-2</v>
      </c>
      <c r="BO638" s="127">
        <f t="shared" si="968"/>
        <v>5.0005924872615237E-2</v>
      </c>
      <c r="BP638" s="128">
        <f t="shared" si="968"/>
        <v>6.8804388311380485E-2</v>
      </c>
      <c r="BQ638" s="129">
        <f t="shared" si="968"/>
        <v>5.0563733937275368E-2</v>
      </c>
      <c r="BR638" s="126">
        <f t="shared" si="968"/>
        <v>5.533882386938304E-2</v>
      </c>
      <c r="BS638" s="127">
        <f t="shared" si="968"/>
        <v>6.9067646013505513E-2</v>
      </c>
      <c r="BT638" s="128">
        <f t="shared" si="968"/>
        <v>4.6156307495400367E-2</v>
      </c>
      <c r="BU638" s="126">
        <f t="shared" si="968"/>
        <v>6.6827902240325865E-2</v>
      </c>
      <c r="BV638" s="130">
        <f t="shared" si="968"/>
        <v>5.7507634570808347E-2</v>
      </c>
      <c r="BW638" s="131">
        <f t="shared" si="968"/>
        <v>6.1559218010105554E-2</v>
      </c>
      <c r="BX638" s="126">
        <f t="shared" si="968"/>
        <v>5.1902906802517232E-2</v>
      </c>
      <c r="BY638" s="127">
        <f t="shared" si="968"/>
        <v>5.2058507406888173E-2</v>
      </c>
      <c r="BZ638" s="128">
        <f t="shared" si="968"/>
        <v>5.751889971764277E-2</v>
      </c>
      <c r="CA638" s="129">
        <f t="shared" si="968"/>
        <v>5.416064664766293E-2</v>
      </c>
      <c r="CB638" s="126">
        <f t="shared" si="968"/>
        <v>4.9852087213761366E-2</v>
      </c>
      <c r="CC638" s="127">
        <f t="shared" si="968"/>
        <v>5.7640324375894419E-2</v>
      </c>
      <c r="CD638" s="128">
        <f t="shared" si="968"/>
        <v>3.9894926941388936E-2</v>
      </c>
      <c r="CE638" s="129">
        <f t="shared" si="968"/>
        <v>6.7559734655760928E-2</v>
      </c>
      <c r="CF638" s="126">
        <f t="shared" si="968"/>
        <v>4.5626743266308646E-2</v>
      </c>
      <c r="CG638" s="127">
        <f t="shared" si="968"/>
        <v>5.2653523140151287E-2</v>
      </c>
      <c r="CH638" s="128">
        <f t="shared" si="968"/>
        <v>5.7381815694054865E-2</v>
      </c>
      <c r="CI638" s="126">
        <f t="shared" si="968"/>
        <v>5.6820504435269592E-2</v>
      </c>
      <c r="CJ638" s="132">
        <f t="shared" si="968"/>
        <v>5.6005090823549278E-2</v>
      </c>
      <c r="CK638" s="133">
        <f t="shared" si="968"/>
        <v>5.5437415800252521E-2</v>
      </c>
    </row>
    <row r="639" spans="1:89" ht="13.5" thickBot="1" x14ac:dyDescent="0.25">
      <c r="A639" s="143" t="s">
        <v>33</v>
      </c>
      <c r="B639" s="203">
        <v>3375</v>
      </c>
      <c r="C639" s="197">
        <v>1307</v>
      </c>
      <c r="D639" s="198">
        <v>1329</v>
      </c>
      <c r="E639" s="199">
        <v>956</v>
      </c>
      <c r="F639" s="196">
        <v>678</v>
      </c>
      <c r="G639" s="200">
        <v>471</v>
      </c>
      <c r="H639" s="198">
        <v>1946</v>
      </c>
      <c r="I639" s="199">
        <v>1874</v>
      </c>
      <c r="J639" s="196">
        <v>412</v>
      </c>
      <c r="K639" s="197">
        <v>462</v>
      </c>
      <c r="L639" s="198">
        <v>672</v>
      </c>
      <c r="M639" s="196">
        <v>1527</v>
      </c>
      <c r="N639" s="201">
        <v>1476</v>
      </c>
      <c r="O639" s="204">
        <v>2104</v>
      </c>
      <c r="P639" s="196">
        <v>838</v>
      </c>
      <c r="Q639" s="197">
        <v>1167</v>
      </c>
      <c r="R639" s="198">
        <v>1220</v>
      </c>
      <c r="S639" s="199">
        <v>1497</v>
      </c>
      <c r="T639" s="196">
        <v>423</v>
      </c>
      <c r="U639" s="200">
        <v>651</v>
      </c>
      <c r="V639" s="198">
        <v>1063</v>
      </c>
      <c r="W639" s="205">
        <v>1943</v>
      </c>
      <c r="X639" s="196">
        <v>1032</v>
      </c>
      <c r="Y639" s="200">
        <v>831</v>
      </c>
      <c r="Z639" s="198">
        <v>3156</v>
      </c>
      <c r="AA639" s="196">
        <v>2891</v>
      </c>
      <c r="AB639" s="169">
        <f t="shared" si="959"/>
        <v>17620</v>
      </c>
      <c r="AC639" s="170">
        <f t="shared" si="954"/>
        <v>17681</v>
      </c>
      <c r="AE639" s="249" t="str">
        <f>$AE$19</f>
        <v>19:00 - 19:59</v>
      </c>
      <c r="AF639" s="123">
        <f t="shared" si="964"/>
        <v>2648</v>
      </c>
      <c r="AG639" s="197">
        <f t="shared" si="964"/>
        <v>4334</v>
      </c>
      <c r="AH639" s="198">
        <f t="shared" si="964"/>
        <v>1212</v>
      </c>
      <c r="AI639" s="199">
        <f t="shared" si="964"/>
        <v>1743</v>
      </c>
      <c r="AJ639" s="196">
        <f t="shared" si="964"/>
        <v>724</v>
      </c>
      <c r="AK639" s="200">
        <f t="shared" si="964"/>
        <v>519</v>
      </c>
      <c r="AL639" s="198">
        <f t="shared" si="964"/>
        <v>2012</v>
      </c>
      <c r="AM639" s="199">
        <f t="shared" si="964"/>
        <v>3844</v>
      </c>
      <c r="AN639" s="196">
        <f t="shared" si="964"/>
        <v>445</v>
      </c>
      <c r="AO639" s="200">
        <f t="shared" si="964"/>
        <v>255</v>
      </c>
      <c r="AP639" s="198">
        <f t="shared" si="965"/>
        <v>1205</v>
      </c>
      <c r="AQ639" s="196">
        <f t="shared" si="965"/>
        <v>911</v>
      </c>
      <c r="AR639" s="201">
        <f t="shared" si="965"/>
        <v>2017</v>
      </c>
      <c r="AS639" s="202">
        <f t="shared" si="965"/>
        <v>2277</v>
      </c>
      <c r="AT639" s="196">
        <f t="shared" si="965"/>
        <v>1122</v>
      </c>
      <c r="AU639" s="200">
        <f t="shared" si="965"/>
        <v>1766</v>
      </c>
      <c r="AV639" s="198">
        <f t="shared" si="965"/>
        <v>1379</v>
      </c>
      <c r="AW639" s="199">
        <f t="shared" si="965"/>
        <v>1907</v>
      </c>
      <c r="AX639" s="196">
        <f t="shared" si="965"/>
        <v>887</v>
      </c>
      <c r="AY639" s="200">
        <f t="shared" si="965"/>
        <v>392</v>
      </c>
      <c r="AZ639" s="198">
        <f t="shared" si="966"/>
        <v>2710</v>
      </c>
      <c r="BA639" s="199">
        <f t="shared" si="966"/>
        <v>1541</v>
      </c>
      <c r="BB639" s="196">
        <f t="shared" si="966"/>
        <v>2011</v>
      </c>
      <c r="BC639" s="200">
        <f t="shared" si="966"/>
        <v>892</v>
      </c>
      <c r="BD639" s="198">
        <f t="shared" si="966"/>
        <v>3071</v>
      </c>
      <c r="BE639" s="196">
        <f t="shared" si="966"/>
        <v>4702</v>
      </c>
      <c r="BF639" s="169">
        <f>SUM(AF639,AH639,AJ639,AL639,AN639,AP639,AR639,AT639,AV639,AX639,AZ639,BB639,BD639)</f>
        <v>21443</v>
      </c>
      <c r="BG639" s="170">
        <f>SUM(AG639,AI639,AK639,AM639,AO639,AQ639,AS639,AU639,AW639,AY639,BA639,BC639,BE639)</f>
        <v>25083</v>
      </c>
      <c r="BI639" s="143" t="s">
        <v>33</v>
      </c>
      <c r="BJ639" s="126">
        <f t="shared" ref="BJ639:CK639" si="969">B639/B653</f>
        <v>5.4181181872180573E-2</v>
      </c>
      <c r="BK639" s="127">
        <f t="shared" si="969"/>
        <v>3.7490677528541107E-2</v>
      </c>
      <c r="BL639" s="128">
        <f t="shared" si="969"/>
        <v>5.3666612825068648E-2</v>
      </c>
      <c r="BM639" s="129">
        <f t="shared" si="969"/>
        <v>4.5588936576061043E-2</v>
      </c>
      <c r="BN639" s="126">
        <f t="shared" si="969"/>
        <v>4.9255357791500184E-2</v>
      </c>
      <c r="BO639" s="127">
        <f t="shared" si="969"/>
        <v>5.5812300035549232E-2</v>
      </c>
      <c r="BP639" s="128">
        <f t="shared" si="969"/>
        <v>6.5892391561981511E-2</v>
      </c>
      <c r="BQ639" s="129">
        <f t="shared" si="969"/>
        <v>4.6132637487075967E-2</v>
      </c>
      <c r="BR639" s="126">
        <f t="shared" si="969"/>
        <v>5.9528969802051725E-2</v>
      </c>
      <c r="BS639" s="127">
        <f t="shared" si="969"/>
        <v>5.4732851557872289E-2</v>
      </c>
      <c r="BT639" s="128">
        <f t="shared" si="969"/>
        <v>5.375569954403648E-2</v>
      </c>
      <c r="BU639" s="126">
        <f t="shared" si="969"/>
        <v>6.4791242362525453E-2</v>
      </c>
      <c r="BV639" s="130">
        <f t="shared" si="969"/>
        <v>5.4306633798152988E-2</v>
      </c>
      <c r="BW639" s="131">
        <f t="shared" si="969"/>
        <v>5.5659903177164627E-2</v>
      </c>
      <c r="BX639" s="126">
        <f t="shared" si="969"/>
        <v>5.0224752771950855E-2</v>
      </c>
      <c r="BY639" s="127">
        <f t="shared" si="969"/>
        <v>5.4535258656946584E-2</v>
      </c>
      <c r="BZ639" s="128">
        <f t="shared" si="969"/>
        <v>5.556061572092176E-2</v>
      </c>
      <c r="CA639" s="129">
        <f t="shared" si="969"/>
        <v>5.8456011558436487E-2</v>
      </c>
      <c r="CB639" s="126">
        <f t="shared" si="969"/>
        <v>4.6346006354771555E-2</v>
      </c>
      <c r="CC639" s="127">
        <f t="shared" si="969"/>
        <v>5.1757036094768644E-2</v>
      </c>
      <c r="CD639" s="128">
        <f t="shared" si="969"/>
        <v>4.3629945821704152E-2</v>
      </c>
      <c r="CE639" s="129">
        <f t="shared" si="969"/>
        <v>6.2568429187866301E-2</v>
      </c>
      <c r="CF639" s="126">
        <f t="shared" si="969"/>
        <v>4.2962407893093545E-2</v>
      </c>
      <c r="CG639" s="127">
        <f t="shared" si="969"/>
        <v>4.9496694264101498E-2</v>
      </c>
      <c r="CH639" s="128">
        <f t="shared" si="969"/>
        <v>5.3978244509817336E-2</v>
      </c>
      <c r="CI639" s="126">
        <f t="shared" si="969"/>
        <v>5.9089236806605897E-2</v>
      </c>
      <c r="CJ639" s="132">
        <f t="shared" si="969"/>
        <v>5.3139994631714503E-2</v>
      </c>
      <c r="CK639" s="133">
        <f t="shared" si="969"/>
        <v>5.3407560004591341E-2</v>
      </c>
    </row>
    <row r="640" spans="1:89" ht="14.25" thickTop="1" thickBot="1" x14ac:dyDescent="0.25">
      <c r="A640" s="134" t="s">
        <v>35</v>
      </c>
      <c r="B640" s="206">
        <v>2761</v>
      </c>
      <c r="C640" s="190">
        <v>1692</v>
      </c>
      <c r="D640" s="191">
        <v>1190</v>
      </c>
      <c r="E640" s="192">
        <v>1059</v>
      </c>
      <c r="F640" s="189">
        <v>659</v>
      </c>
      <c r="G640" s="193">
        <v>541</v>
      </c>
      <c r="H640" s="191">
        <v>2022</v>
      </c>
      <c r="I640" s="192">
        <v>2548</v>
      </c>
      <c r="J640" s="189">
        <v>387</v>
      </c>
      <c r="K640" s="190">
        <v>418</v>
      </c>
      <c r="L640" s="191">
        <v>802</v>
      </c>
      <c r="M640" s="189">
        <v>1249</v>
      </c>
      <c r="N640" s="194">
        <v>1502</v>
      </c>
      <c r="O640" s="207">
        <v>1925</v>
      </c>
      <c r="P640" s="189">
        <v>915</v>
      </c>
      <c r="Q640" s="190">
        <v>1032</v>
      </c>
      <c r="R640" s="191">
        <v>1150</v>
      </c>
      <c r="S640" s="192">
        <v>1465</v>
      </c>
      <c r="T640" s="189">
        <v>519</v>
      </c>
      <c r="U640" s="193">
        <v>589</v>
      </c>
      <c r="V640" s="191">
        <v>1483</v>
      </c>
      <c r="W640" s="208">
        <v>1668</v>
      </c>
      <c r="X640" s="189">
        <v>1207</v>
      </c>
      <c r="Y640" s="193">
        <v>730</v>
      </c>
      <c r="Z640" s="191">
        <v>3244</v>
      </c>
      <c r="AA640" s="189">
        <v>2951</v>
      </c>
      <c r="AB640" s="169">
        <f t="shared" si="959"/>
        <v>17841</v>
      </c>
      <c r="AC640" s="170">
        <f t="shared" si="954"/>
        <v>17867</v>
      </c>
      <c r="AE640" s="299" t="s">
        <v>26</v>
      </c>
      <c r="AF640" s="18">
        <f t="shared" ref="AF640:BG640" si="970">SUM(AF637:AF639)</f>
        <v>8019</v>
      </c>
      <c r="AG640" s="19">
        <f t="shared" si="970"/>
        <v>13069</v>
      </c>
      <c r="AH640" s="18">
        <f t="shared" si="970"/>
        <v>4826</v>
      </c>
      <c r="AI640" s="19">
        <f t="shared" si="970"/>
        <v>5605</v>
      </c>
      <c r="AJ640" s="18">
        <f t="shared" si="970"/>
        <v>2849</v>
      </c>
      <c r="AK640" s="19">
        <f t="shared" si="970"/>
        <v>1621</v>
      </c>
      <c r="AL640" s="18">
        <f t="shared" si="970"/>
        <v>6452</v>
      </c>
      <c r="AM640" s="19">
        <f t="shared" si="970"/>
        <v>11497</v>
      </c>
      <c r="AN640" s="18">
        <f t="shared" si="970"/>
        <v>1895</v>
      </c>
      <c r="AO640" s="19">
        <f t="shared" si="970"/>
        <v>819</v>
      </c>
      <c r="AP640" s="18">
        <f t="shared" si="970"/>
        <v>4494</v>
      </c>
      <c r="AQ640" s="19">
        <f t="shared" si="970"/>
        <v>2844</v>
      </c>
      <c r="AR640" s="18">
        <f t="shared" si="970"/>
        <v>6921</v>
      </c>
      <c r="AS640" s="19">
        <f t="shared" si="970"/>
        <v>6372</v>
      </c>
      <c r="AT640" s="18">
        <f t="shared" si="970"/>
        <v>3792</v>
      </c>
      <c r="AU640" s="19">
        <f t="shared" si="970"/>
        <v>4671</v>
      </c>
      <c r="AV640" s="18">
        <f t="shared" si="970"/>
        <v>4158</v>
      </c>
      <c r="AW640" s="19">
        <f t="shared" si="970"/>
        <v>5893</v>
      </c>
      <c r="AX640" s="18">
        <f t="shared" si="970"/>
        <v>3174</v>
      </c>
      <c r="AY640" s="19">
        <f t="shared" si="970"/>
        <v>1253</v>
      </c>
      <c r="AZ640" s="18">
        <f t="shared" si="970"/>
        <v>7946</v>
      </c>
      <c r="BA640" s="19">
        <f t="shared" si="970"/>
        <v>4492</v>
      </c>
      <c r="BB640" s="18">
        <f t="shared" si="970"/>
        <v>7565</v>
      </c>
      <c r="BC640" s="19">
        <f t="shared" si="970"/>
        <v>2507</v>
      </c>
      <c r="BD640" s="18">
        <f t="shared" si="970"/>
        <v>10904</v>
      </c>
      <c r="BE640" s="19">
        <f t="shared" si="970"/>
        <v>13706</v>
      </c>
      <c r="BF640" s="171">
        <f t="shared" si="970"/>
        <v>72995</v>
      </c>
      <c r="BG640" s="172">
        <f t="shared" si="970"/>
        <v>74349</v>
      </c>
      <c r="BI640" s="134" t="s">
        <v>35</v>
      </c>
      <c r="BJ640" s="126">
        <f t="shared" ref="BJ640:CK640" si="971">B640/B653</f>
        <v>4.4324220192323127E-2</v>
      </c>
      <c r="BK640" s="127">
        <f t="shared" si="971"/>
        <v>4.8534220641386037E-2</v>
      </c>
      <c r="BL640" s="128">
        <f t="shared" si="971"/>
        <v>4.8053626231626553E-2</v>
      </c>
      <c r="BM640" s="129">
        <f t="shared" si="971"/>
        <v>5.050071530758226E-2</v>
      </c>
      <c r="BN640" s="126">
        <f t="shared" si="971"/>
        <v>4.7875045405012716E-2</v>
      </c>
      <c r="BO640" s="127">
        <f t="shared" si="971"/>
        <v>6.4107121696883512E-2</v>
      </c>
      <c r="BP640" s="128">
        <f t="shared" si="971"/>
        <v>6.846578403819456E-2</v>
      </c>
      <c r="BQ640" s="129">
        <f t="shared" si="971"/>
        <v>6.2724631972822603E-2</v>
      </c>
      <c r="BR640" s="126">
        <f t="shared" si="971"/>
        <v>5.5916775032509754E-2</v>
      </c>
      <c r="BS640" s="127">
        <f t="shared" si="971"/>
        <v>4.9520199028551121E-2</v>
      </c>
      <c r="BT640" s="128">
        <f t="shared" si="971"/>
        <v>6.4154867610591151E-2</v>
      </c>
      <c r="BU640" s="126">
        <f t="shared" si="971"/>
        <v>5.299558723693143E-2</v>
      </c>
      <c r="BV640" s="130">
        <f t="shared" si="971"/>
        <v>5.5263254718716653E-2</v>
      </c>
      <c r="BW640" s="131">
        <f t="shared" si="971"/>
        <v>5.092457871484881E-2</v>
      </c>
      <c r="BX640" s="126">
        <f t="shared" si="971"/>
        <v>5.4839676356008393E-2</v>
      </c>
      <c r="BY640" s="127">
        <f t="shared" si="971"/>
        <v>4.8226552642646851E-2</v>
      </c>
      <c r="BZ640" s="128">
        <f t="shared" si="971"/>
        <v>5.2372711540213134E-2</v>
      </c>
      <c r="CA640" s="129">
        <f t="shared" si="971"/>
        <v>5.720645085712054E-2</v>
      </c>
      <c r="CB640" s="126">
        <f t="shared" si="971"/>
        <v>5.6864248931740989E-2</v>
      </c>
      <c r="CC640" s="127">
        <f t="shared" si="971"/>
        <v>4.6827794561933533E-2</v>
      </c>
      <c r="CD640" s="128">
        <f t="shared" si="971"/>
        <v>6.0868494500082089E-2</v>
      </c>
      <c r="CE640" s="129">
        <f t="shared" si="971"/>
        <v>5.3712887228698394E-2</v>
      </c>
      <c r="CF640" s="126">
        <f t="shared" si="971"/>
        <v>5.024769992922859E-2</v>
      </c>
      <c r="CG640" s="127">
        <f t="shared" si="971"/>
        <v>4.3480850556912261E-2</v>
      </c>
      <c r="CH640" s="128">
        <f t="shared" si="971"/>
        <v>5.54833413149073E-2</v>
      </c>
      <c r="CI640" s="126">
        <f t="shared" si="971"/>
        <v>6.0315578628949845E-2</v>
      </c>
      <c r="CJ640" s="132">
        <f t="shared" si="971"/>
        <v>5.380650648265712E-2</v>
      </c>
      <c r="CK640" s="133">
        <f t="shared" si="971"/>
        <v>5.3969395090890417E-2</v>
      </c>
    </row>
    <row r="641" spans="1:89" ht="13.5" thickTop="1" x14ac:dyDescent="0.2">
      <c r="A641" s="143" t="s">
        <v>36</v>
      </c>
      <c r="B641" s="203">
        <v>2211</v>
      </c>
      <c r="C641" s="197">
        <v>2275</v>
      </c>
      <c r="D641" s="198">
        <v>1199</v>
      </c>
      <c r="E641" s="199">
        <v>1170</v>
      </c>
      <c r="F641" s="196">
        <v>726</v>
      </c>
      <c r="G641" s="200">
        <v>451</v>
      </c>
      <c r="H641" s="198">
        <v>1916</v>
      </c>
      <c r="I641" s="199">
        <v>2818</v>
      </c>
      <c r="J641" s="196">
        <v>467</v>
      </c>
      <c r="K641" s="197">
        <v>349</v>
      </c>
      <c r="L641" s="198">
        <v>928</v>
      </c>
      <c r="M641" s="196">
        <v>1000</v>
      </c>
      <c r="N641" s="201">
        <v>1792</v>
      </c>
      <c r="O641" s="204">
        <v>2092</v>
      </c>
      <c r="P641" s="196">
        <v>977</v>
      </c>
      <c r="Q641" s="197">
        <v>1184</v>
      </c>
      <c r="R641" s="198">
        <v>1263</v>
      </c>
      <c r="S641" s="199">
        <v>1611</v>
      </c>
      <c r="T641" s="196">
        <v>704</v>
      </c>
      <c r="U641" s="200">
        <v>454</v>
      </c>
      <c r="V641" s="198">
        <v>2001</v>
      </c>
      <c r="W641" s="205">
        <v>1412</v>
      </c>
      <c r="X641" s="196">
        <v>1479</v>
      </c>
      <c r="Y641" s="200">
        <v>597</v>
      </c>
      <c r="Z641" s="198">
        <v>3496</v>
      </c>
      <c r="AA641" s="196">
        <v>2934</v>
      </c>
      <c r="AB641" s="169">
        <f t="shared" si="959"/>
        <v>19159</v>
      </c>
      <c r="AC641" s="170">
        <f t="shared" si="954"/>
        <v>18347</v>
      </c>
      <c r="BI641" s="143" t="s">
        <v>36</v>
      </c>
      <c r="BJ641" s="126">
        <f t="shared" ref="BJ641:CK641" si="972">B641/B653</f>
        <v>3.5494694257597409E-2</v>
      </c>
      <c r="BK641" s="127">
        <f t="shared" si="972"/>
        <v>6.5257300212265501E-2</v>
      </c>
      <c r="BL641" s="128">
        <f t="shared" si="972"/>
        <v>4.8417057018252302E-2</v>
      </c>
      <c r="BM641" s="129">
        <f t="shared" si="972"/>
        <v>5.5793991416309016E-2</v>
      </c>
      <c r="BN641" s="126">
        <f t="shared" si="972"/>
        <v>5.2742462767889575E-2</v>
      </c>
      <c r="BO641" s="127">
        <f t="shared" si="972"/>
        <v>5.3442350989453727E-2</v>
      </c>
      <c r="BP641" s="128">
        <f t="shared" si="972"/>
        <v>6.4876578742423724E-2</v>
      </c>
      <c r="BQ641" s="129">
        <f t="shared" si="972"/>
        <v>6.9371276648121705E-2</v>
      </c>
      <c r="BR641" s="126">
        <f t="shared" si="972"/>
        <v>6.7475798295044062E-2</v>
      </c>
      <c r="BS641" s="127">
        <f t="shared" si="972"/>
        <v>4.1345812107570191E-2</v>
      </c>
      <c r="BT641" s="128">
        <f t="shared" si="972"/>
        <v>7.423406127509799E-2</v>
      </c>
      <c r="BU641" s="126">
        <f t="shared" si="972"/>
        <v>4.2430414120841822E-2</v>
      </c>
      <c r="BV641" s="130">
        <f t="shared" si="972"/>
        <v>6.5933257294234521E-2</v>
      </c>
      <c r="BW641" s="131">
        <f t="shared" si="972"/>
        <v>5.5342451257903227E-2</v>
      </c>
      <c r="BX641" s="126">
        <f t="shared" si="972"/>
        <v>5.8555588852262509E-2</v>
      </c>
      <c r="BY641" s="127">
        <f t="shared" si="972"/>
        <v>5.5329688303191737E-2</v>
      </c>
      <c r="BZ641" s="128">
        <f t="shared" si="972"/>
        <v>5.751889971764277E-2</v>
      </c>
      <c r="CA641" s="129">
        <f t="shared" si="972"/>
        <v>6.2907571556874542E-2</v>
      </c>
      <c r="CB641" s="126">
        <f t="shared" si="972"/>
        <v>7.7133778897775826E-2</v>
      </c>
      <c r="CC641" s="127">
        <f t="shared" si="972"/>
        <v>3.6094768643663538E-2</v>
      </c>
      <c r="CD641" s="128">
        <f t="shared" si="972"/>
        <v>8.2129371203414875E-2</v>
      </c>
      <c r="CE641" s="129">
        <f t="shared" si="972"/>
        <v>4.5469182713982093E-2</v>
      </c>
      <c r="CF641" s="126">
        <f t="shared" si="972"/>
        <v>6.1571125265392782E-2</v>
      </c>
      <c r="CG641" s="127">
        <f t="shared" si="972"/>
        <v>3.5558996962296745E-2</v>
      </c>
      <c r="CH641" s="128">
        <f t="shared" si="972"/>
        <v>5.9793391256755833E-2</v>
      </c>
      <c r="CI641" s="126">
        <f t="shared" si="972"/>
        <v>5.9968115112619055E-2</v>
      </c>
      <c r="CJ641" s="132">
        <f t="shared" si="972"/>
        <v>5.7781450462486846E-2</v>
      </c>
      <c r="CK641" s="133">
        <f t="shared" si="972"/>
        <v>5.5419292087791262E-2</v>
      </c>
    </row>
    <row r="642" spans="1:89" x14ac:dyDescent="0.2">
      <c r="A642" s="134" t="s">
        <v>37</v>
      </c>
      <c r="B642" s="206">
        <v>2215</v>
      </c>
      <c r="C642" s="190">
        <v>2694</v>
      </c>
      <c r="D642" s="191">
        <v>1468</v>
      </c>
      <c r="E642" s="192">
        <v>1353</v>
      </c>
      <c r="F642" s="189">
        <v>977</v>
      </c>
      <c r="G642" s="193">
        <v>483</v>
      </c>
      <c r="H642" s="191">
        <v>2110</v>
      </c>
      <c r="I642" s="192">
        <v>3317</v>
      </c>
      <c r="J642" s="189">
        <v>571</v>
      </c>
      <c r="K642" s="190">
        <v>324</v>
      </c>
      <c r="L642" s="191">
        <v>1054</v>
      </c>
      <c r="M642" s="189">
        <v>1031</v>
      </c>
      <c r="N642" s="194">
        <v>1993</v>
      </c>
      <c r="O642" s="207">
        <v>1932</v>
      </c>
      <c r="P642" s="189">
        <v>986</v>
      </c>
      <c r="Q642" s="190">
        <v>1169</v>
      </c>
      <c r="R642" s="191">
        <v>1406</v>
      </c>
      <c r="S642" s="192">
        <v>1753</v>
      </c>
      <c r="T642" s="189">
        <v>938</v>
      </c>
      <c r="U642" s="193">
        <v>326</v>
      </c>
      <c r="V642" s="191">
        <v>2311</v>
      </c>
      <c r="W642" s="208">
        <v>1198</v>
      </c>
      <c r="X642" s="189">
        <v>2036</v>
      </c>
      <c r="Y642" s="193">
        <v>671</v>
      </c>
      <c r="Z642" s="191">
        <v>3780</v>
      </c>
      <c r="AA642" s="189">
        <v>3410</v>
      </c>
      <c r="AB642" s="169">
        <f t="shared" si="959"/>
        <v>21845</v>
      </c>
      <c r="AC642" s="170">
        <f t="shared" si="954"/>
        <v>19661</v>
      </c>
      <c r="BI642" s="134" t="s">
        <v>37</v>
      </c>
      <c r="BJ642" s="126">
        <f t="shared" ref="BJ642:CK642" si="973">B642/B653</f>
        <v>3.5558908991668137E-2</v>
      </c>
      <c r="BK642" s="127">
        <f t="shared" si="973"/>
        <v>7.727611726234869E-2</v>
      </c>
      <c r="BL642" s="128">
        <f t="shared" si="973"/>
        <v>5.9279599418510742E-2</v>
      </c>
      <c r="BM642" s="129">
        <f t="shared" si="973"/>
        <v>6.4520743919885548E-2</v>
      </c>
      <c r="BN642" s="126">
        <f t="shared" si="973"/>
        <v>7.0977115873592442E-2</v>
      </c>
      <c r="BO642" s="127">
        <f t="shared" si="973"/>
        <v>5.723426946320654E-2</v>
      </c>
      <c r="BP642" s="128">
        <f t="shared" si="973"/>
        <v>7.1445501642230722E-2</v>
      </c>
      <c r="BQ642" s="129">
        <f t="shared" si="973"/>
        <v>8.1655260696174486E-2</v>
      </c>
      <c r="BR642" s="126">
        <f t="shared" si="973"/>
        <v>8.2502528536338673E-2</v>
      </c>
      <c r="BS642" s="127">
        <f t="shared" si="973"/>
        <v>3.8384077715910438E-2</v>
      </c>
      <c r="BT642" s="128">
        <f t="shared" si="973"/>
        <v>8.4313254939604829E-2</v>
      </c>
      <c r="BU642" s="126">
        <f t="shared" si="973"/>
        <v>4.3745756958587914E-2</v>
      </c>
      <c r="BV642" s="130">
        <f t="shared" si="973"/>
        <v>7.3328672872438286E-2</v>
      </c>
      <c r="BW642" s="131">
        <f t="shared" si="973"/>
        <v>5.110975900108463E-2</v>
      </c>
      <c r="BX642" s="126">
        <f t="shared" si="973"/>
        <v>5.9094995504944563E-2</v>
      </c>
      <c r="BY642" s="127">
        <f t="shared" si="973"/>
        <v>5.4628720968269547E-2</v>
      </c>
      <c r="BZ642" s="128">
        <f t="shared" si="973"/>
        <v>6.4031332543947536E-2</v>
      </c>
      <c r="CA642" s="129">
        <f t="shared" si="973"/>
        <v>6.8452497168964038E-2</v>
      </c>
      <c r="CB642" s="126">
        <f t="shared" si="973"/>
        <v>0.10277199517913882</v>
      </c>
      <c r="CC642" s="127">
        <f t="shared" si="973"/>
        <v>2.5918269995229767E-2</v>
      </c>
      <c r="CD642" s="128">
        <f t="shared" si="973"/>
        <v>9.4853061894598592E-2</v>
      </c>
      <c r="CE642" s="129">
        <f t="shared" si="973"/>
        <v>3.8577960971211439E-2</v>
      </c>
      <c r="CF642" s="126">
        <f t="shared" si="973"/>
        <v>8.4759169060405481E-2</v>
      </c>
      <c r="CG642" s="127">
        <f t="shared" si="973"/>
        <v>3.9966644826970037E-2</v>
      </c>
      <c r="CH642" s="128">
        <f t="shared" si="973"/>
        <v>6.4650749127727988E-2</v>
      </c>
      <c r="CI642" s="126">
        <f t="shared" si="973"/>
        <v>6.9697093569881047E-2</v>
      </c>
      <c r="CJ642" s="132">
        <f t="shared" si="973"/>
        <v>6.5882132958558645E-2</v>
      </c>
      <c r="CK642" s="133">
        <f t="shared" si="973"/>
        <v>5.938838511680733E-2</v>
      </c>
    </row>
    <row r="643" spans="1:89" x14ac:dyDescent="0.2">
      <c r="A643" s="143" t="s">
        <v>30</v>
      </c>
      <c r="B643" s="203">
        <v>2699</v>
      </c>
      <c r="C643" s="197">
        <v>3824</v>
      </c>
      <c r="D643" s="198">
        <v>1935</v>
      </c>
      <c r="E643" s="199">
        <v>1662</v>
      </c>
      <c r="F643" s="196">
        <v>1215</v>
      </c>
      <c r="G643" s="200">
        <v>504</v>
      </c>
      <c r="H643" s="198">
        <v>2180</v>
      </c>
      <c r="I643" s="199">
        <v>3400</v>
      </c>
      <c r="J643" s="196">
        <v>784</v>
      </c>
      <c r="K643" s="197">
        <v>238</v>
      </c>
      <c r="L643" s="198">
        <v>1553</v>
      </c>
      <c r="M643" s="196">
        <v>998</v>
      </c>
      <c r="N643" s="201">
        <v>2318</v>
      </c>
      <c r="O643" s="204">
        <v>2019</v>
      </c>
      <c r="P643" s="196">
        <v>1383</v>
      </c>
      <c r="Q643" s="197">
        <v>1316</v>
      </c>
      <c r="R643" s="198">
        <v>1298</v>
      </c>
      <c r="S643" s="199">
        <v>1827</v>
      </c>
      <c r="T643" s="196">
        <v>1088</v>
      </c>
      <c r="U643" s="200">
        <v>470</v>
      </c>
      <c r="V643" s="198">
        <v>2295</v>
      </c>
      <c r="W643" s="205">
        <v>1438</v>
      </c>
      <c r="X643" s="196">
        <v>2858</v>
      </c>
      <c r="Y643" s="200">
        <v>682</v>
      </c>
      <c r="Z643" s="198">
        <v>4128</v>
      </c>
      <c r="AA643" s="196">
        <v>4296</v>
      </c>
      <c r="AB643" s="169">
        <f t="shared" si="959"/>
        <v>25734</v>
      </c>
      <c r="AC643" s="170">
        <f t="shared" si="954"/>
        <v>22674</v>
      </c>
      <c r="BI643" s="143" t="s">
        <v>30</v>
      </c>
      <c r="BJ643" s="126">
        <f t="shared" ref="BJ643:CK643" si="974">B643/B653</f>
        <v>4.3328891814226778E-2</v>
      </c>
      <c r="BK643" s="127">
        <f t="shared" si="974"/>
        <v>0.10968963341173771</v>
      </c>
      <c r="BL643" s="128">
        <f t="shared" si="974"/>
        <v>7.8137619124535609E-2</v>
      </c>
      <c r="BM643" s="129">
        <f t="shared" si="974"/>
        <v>7.9256080114449207E-2</v>
      </c>
      <c r="BN643" s="126">
        <f t="shared" si="974"/>
        <v>8.8267344714856519E-2</v>
      </c>
      <c r="BO643" s="127">
        <f t="shared" si="974"/>
        <v>5.9722715961606825E-2</v>
      </c>
      <c r="BP643" s="128">
        <f t="shared" si="974"/>
        <v>7.3815731554532221E-2</v>
      </c>
      <c r="BQ643" s="129">
        <f t="shared" si="974"/>
        <v>8.3698488503766433E-2</v>
      </c>
      <c r="BR643" s="126">
        <f t="shared" si="974"/>
        <v>0.1132784279728363</v>
      </c>
      <c r="BS643" s="127">
        <f t="shared" si="974"/>
        <v>2.8195711408600877E-2</v>
      </c>
      <c r="BT643" s="128">
        <f t="shared" si="974"/>
        <v>0.1242300615950724</v>
      </c>
      <c r="BU643" s="126">
        <f t="shared" si="974"/>
        <v>4.2345553292600133E-2</v>
      </c>
      <c r="BV643" s="130">
        <f t="shared" si="974"/>
        <v>8.5286434379484161E-2</v>
      </c>
      <c r="BW643" s="131">
        <f t="shared" si="974"/>
        <v>5.3411285415729745E-2</v>
      </c>
      <c r="BX643" s="126">
        <f t="shared" si="974"/>
        <v>8.2888822295474979E-2</v>
      </c>
      <c r="BY643" s="127">
        <f t="shared" si="974"/>
        <v>6.1498200850507036E-2</v>
      </c>
      <c r="BZ643" s="128">
        <f t="shared" si="974"/>
        <v>5.9112851807997087E-2</v>
      </c>
      <c r="CA643" s="129">
        <f t="shared" si="974"/>
        <v>7.1342106290757157E-2</v>
      </c>
      <c r="CB643" s="126">
        <f t="shared" si="974"/>
        <v>0.11920674920565355</v>
      </c>
      <c r="CC643" s="127">
        <f t="shared" si="974"/>
        <v>3.7366830974717762E-2</v>
      </c>
      <c r="CD643" s="128">
        <f t="shared" si="974"/>
        <v>9.4196355278279423E-2</v>
      </c>
      <c r="CE643" s="129">
        <f t="shared" si="974"/>
        <v>4.6306433953757969E-2</v>
      </c>
      <c r="CF643" s="126">
        <f t="shared" si="974"/>
        <v>0.11897922651013697</v>
      </c>
      <c r="CG643" s="127">
        <f t="shared" si="974"/>
        <v>4.0621835725772826E-2</v>
      </c>
      <c r="CH643" s="128">
        <f t="shared" si="974"/>
        <v>7.0602722856947395E-2</v>
      </c>
      <c r="CI643" s="126">
        <f t="shared" si="974"/>
        <v>8.7806074479826676E-2</v>
      </c>
      <c r="CJ643" s="132">
        <f t="shared" si="974"/>
        <v>7.7610932000711744E-2</v>
      </c>
      <c r="CK643" s="133">
        <f t="shared" si="974"/>
        <v>6.8489509391103667E-2</v>
      </c>
    </row>
    <row r="644" spans="1:89" x14ac:dyDescent="0.2">
      <c r="A644" s="134" t="s">
        <v>32</v>
      </c>
      <c r="B644" s="206">
        <v>2672</v>
      </c>
      <c r="C644" s="190">
        <v>4911</v>
      </c>
      <c r="D644" s="191">
        <v>1679</v>
      </c>
      <c r="E644" s="192">
        <v>2200</v>
      </c>
      <c r="F644" s="189">
        <v>910</v>
      </c>
      <c r="G644" s="193">
        <v>598</v>
      </c>
      <c r="H644" s="191">
        <v>2260</v>
      </c>
      <c r="I644" s="192">
        <v>4253</v>
      </c>
      <c r="J644" s="189">
        <v>666</v>
      </c>
      <c r="K644" s="190">
        <v>326</v>
      </c>
      <c r="L644" s="191">
        <v>1736</v>
      </c>
      <c r="M644" s="189">
        <v>935</v>
      </c>
      <c r="N644" s="194">
        <v>2586</v>
      </c>
      <c r="O644" s="207">
        <v>2076</v>
      </c>
      <c r="P644" s="189">
        <v>1287</v>
      </c>
      <c r="Q644" s="190">
        <v>1589</v>
      </c>
      <c r="R644" s="191">
        <v>1481</v>
      </c>
      <c r="S644" s="192">
        <v>2159</v>
      </c>
      <c r="T644" s="189">
        <v>1199</v>
      </c>
      <c r="U644" s="193">
        <v>391</v>
      </c>
      <c r="V644" s="191">
        <v>2941</v>
      </c>
      <c r="W644" s="208">
        <v>1513</v>
      </c>
      <c r="X644" s="189">
        <v>2696</v>
      </c>
      <c r="Y644" s="193">
        <v>933</v>
      </c>
      <c r="Z644" s="191">
        <v>3705</v>
      </c>
      <c r="AA644" s="189">
        <v>4708</v>
      </c>
      <c r="AB644" s="169">
        <f t="shared" si="959"/>
        <v>25818</v>
      </c>
      <c r="AC644" s="170">
        <f t="shared" si="954"/>
        <v>26592</v>
      </c>
      <c r="BI644" s="134" t="s">
        <v>32</v>
      </c>
      <c r="BJ644" s="126">
        <f t="shared" ref="BJ644:CK644" si="975">B644/B653</f>
        <v>4.2895442359249331E-2</v>
      </c>
      <c r="BK644" s="127">
        <f t="shared" si="975"/>
        <v>0.140869714875796</v>
      </c>
      <c r="BL644" s="128">
        <f t="shared" si="975"/>
        <v>6.7800032304958804E-2</v>
      </c>
      <c r="BM644" s="129">
        <f t="shared" si="975"/>
        <v>0.10491177873152122</v>
      </c>
      <c r="BN644" s="126">
        <f t="shared" si="975"/>
        <v>6.6109698510715589E-2</v>
      </c>
      <c r="BO644" s="127">
        <f t="shared" si="975"/>
        <v>7.0861476478255719E-2</v>
      </c>
      <c r="BP644" s="128">
        <f t="shared" si="975"/>
        <v>7.6524565740019646E-2</v>
      </c>
      <c r="BQ644" s="129">
        <f t="shared" si="975"/>
        <v>0.10469696223721137</v>
      </c>
      <c r="BR644" s="126">
        <f t="shared" si="975"/>
        <v>9.6228868660598182E-2</v>
      </c>
      <c r="BS644" s="127">
        <f t="shared" si="975"/>
        <v>3.8621016467243217E-2</v>
      </c>
      <c r="BT644" s="128">
        <f t="shared" si="975"/>
        <v>0.13886889048876089</v>
      </c>
      <c r="BU644" s="126">
        <f t="shared" si="975"/>
        <v>3.9672437202987104E-2</v>
      </c>
      <c r="BV644" s="130">
        <f t="shared" si="975"/>
        <v>9.5146988483755843E-2</v>
      </c>
      <c r="BW644" s="131">
        <f t="shared" si="975"/>
        <v>5.4919182032221368E-2</v>
      </c>
      <c r="BX644" s="126">
        <f t="shared" si="975"/>
        <v>7.7135151333533117E-2</v>
      </c>
      <c r="BY644" s="127">
        <f t="shared" si="975"/>
        <v>7.4255806346090941E-2</v>
      </c>
      <c r="BZ644" s="128">
        <f t="shared" si="975"/>
        <v>6.744694416613535E-2</v>
      </c>
      <c r="CA644" s="129">
        <f t="shared" si="975"/>
        <v>8.4306298566910076E-2</v>
      </c>
      <c r="CB644" s="126">
        <f t="shared" si="975"/>
        <v>0.13136846718527445</v>
      </c>
      <c r="CC644" s="127">
        <f t="shared" si="975"/>
        <v>3.1086023215137541E-2</v>
      </c>
      <c r="CD644" s="128">
        <f t="shared" si="975"/>
        <v>0.12071088491216549</v>
      </c>
      <c r="CE644" s="129">
        <f t="shared" si="975"/>
        <v>4.872158176080376E-2</v>
      </c>
      <c r="CF644" s="126">
        <f t="shared" si="975"/>
        <v>0.11223512759668623</v>
      </c>
      <c r="CG644" s="127">
        <f t="shared" si="975"/>
        <v>5.5572100780272797E-2</v>
      </c>
      <c r="CH644" s="128">
        <f t="shared" si="975"/>
        <v>6.336799616884449E-2</v>
      </c>
      <c r="CI644" s="126">
        <f t="shared" si="975"/>
        <v>9.622695499325512E-2</v>
      </c>
      <c r="CJ644" s="132">
        <f t="shared" si="975"/>
        <v>7.7864266821884506E-2</v>
      </c>
      <c r="CK644" s="133">
        <f t="shared" si="975"/>
        <v>8.0324293628306828E-2</v>
      </c>
    </row>
    <row r="645" spans="1:89" x14ac:dyDescent="0.2">
      <c r="A645" s="143" t="s">
        <v>34</v>
      </c>
      <c r="B645" s="203">
        <v>2648</v>
      </c>
      <c r="C645" s="197">
        <v>4334</v>
      </c>
      <c r="D645" s="198">
        <v>1212</v>
      </c>
      <c r="E645" s="199">
        <v>1743</v>
      </c>
      <c r="F645" s="196">
        <v>724</v>
      </c>
      <c r="G645" s="200">
        <v>519</v>
      </c>
      <c r="H645" s="198">
        <v>2012</v>
      </c>
      <c r="I645" s="199">
        <v>3844</v>
      </c>
      <c r="J645" s="196">
        <v>445</v>
      </c>
      <c r="K645" s="197">
        <v>255</v>
      </c>
      <c r="L645" s="198">
        <v>1205</v>
      </c>
      <c r="M645" s="196">
        <v>911</v>
      </c>
      <c r="N645" s="201">
        <v>2017</v>
      </c>
      <c r="O645" s="204">
        <v>2277</v>
      </c>
      <c r="P645" s="196">
        <v>1122</v>
      </c>
      <c r="Q645" s="197">
        <v>1766</v>
      </c>
      <c r="R645" s="198">
        <v>1379</v>
      </c>
      <c r="S645" s="199">
        <v>1907</v>
      </c>
      <c r="T645" s="196">
        <v>887</v>
      </c>
      <c r="U645" s="200">
        <v>392</v>
      </c>
      <c r="V645" s="198">
        <v>2710</v>
      </c>
      <c r="W645" s="205">
        <v>1541</v>
      </c>
      <c r="X645" s="196">
        <v>2011</v>
      </c>
      <c r="Y645" s="200">
        <v>892</v>
      </c>
      <c r="Z645" s="198">
        <v>3071</v>
      </c>
      <c r="AA645" s="196">
        <v>4702</v>
      </c>
      <c r="AB645" s="169">
        <f t="shared" si="959"/>
        <v>21443</v>
      </c>
      <c r="AC645" s="170">
        <f t="shared" si="954"/>
        <v>25083</v>
      </c>
      <c r="BI645" s="143" t="s">
        <v>34</v>
      </c>
      <c r="BJ645" s="126">
        <f t="shared" ref="BJ645:CK645" si="976">B645/B653</f>
        <v>4.2510153954824936E-2</v>
      </c>
      <c r="BK645" s="127">
        <f t="shared" si="976"/>
        <v>0.12431874247031151</v>
      </c>
      <c r="BL645" s="128">
        <f t="shared" si="976"/>
        <v>4.8942012598933937E-2</v>
      </c>
      <c r="BM645" s="129">
        <f t="shared" si="976"/>
        <v>8.3118741058655216E-2</v>
      </c>
      <c r="BN645" s="126">
        <f t="shared" si="976"/>
        <v>5.2597166727206685E-2</v>
      </c>
      <c r="BO645" s="127">
        <f t="shared" si="976"/>
        <v>6.1500177746178455E-2</v>
      </c>
      <c r="BP645" s="128">
        <f t="shared" si="976"/>
        <v>6.8127179765008636E-2</v>
      </c>
      <c r="BQ645" s="129">
        <f t="shared" si="976"/>
        <v>9.4628526414258285E-2</v>
      </c>
      <c r="BR645" s="126">
        <f t="shared" si="976"/>
        <v>6.429706689784713E-2</v>
      </c>
      <c r="BS645" s="127">
        <f t="shared" si="976"/>
        <v>3.0209690794929512E-2</v>
      </c>
      <c r="BT645" s="128">
        <f t="shared" si="976"/>
        <v>9.6392288616910654E-2</v>
      </c>
      <c r="BU645" s="126">
        <f t="shared" si="976"/>
        <v>3.8654107264086898E-2</v>
      </c>
      <c r="BV645" s="130">
        <f t="shared" si="976"/>
        <v>7.4211707568343208E-2</v>
      </c>
      <c r="BW645" s="131">
        <f t="shared" si="976"/>
        <v>6.0236501679849737E-2</v>
      </c>
      <c r="BX645" s="126">
        <f t="shared" si="976"/>
        <v>6.724602936769554E-2</v>
      </c>
      <c r="BY645" s="127">
        <f t="shared" si="976"/>
        <v>8.2527220898172812E-2</v>
      </c>
      <c r="BZ645" s="128">
        <f t="shared" si="976"/>
        <v>6.2801712359959919E-2</v>
      </c>
      <c r="CA645" s="129">
        <f t="shared" si="976"/>
        <v>7.4466008044047016E-2</v>
      </c>
      <c r="CB645" s="126">
        <f t="shared" si="976"/>
        <v>9.7184178810123811E-2</v>
      </c>
      <c r="CC645" s="127">
        <f t="shared" si="976"/>
        <v>3.1165527110828432E-2</v>
      </c>
      <c r="CD645" s="128">
        <f t="shared" si="976"/>
        <v>0.11122968313905762</v>
      </c>
      <c r="CE645" s="129">
        <f t="shared" si="976"/>
        <v>4.9623236942100857E-2</v>
      </c>
      <c r="CF645" s="126">
        <f t="shared" si="976"/>
        <v>8.3718413055243329E-2</v>
      </c>
      <c r="CG645" s="127">
        <f t="shared" si="976"/>
        <v>5.3130025612007865E-2</v>
      </c>
      <c r="CH645" s="128">
        <f t="shared" si="976"/>
        <v>5.252445782308271E-2</v>
      </c>
      <c r="CI645" s="126">
        <f t="shared" si="976"/>
        <v>9.610432081102073E-2</v>
      </c>
      <c r="CJ645" s="132">
        <f t="shared" si="976"/>
        <v>6.4669744885803293E-2</v>
      </c>
      <c r="CK645" s="133">
        <f t="shared" si="976"/>
        <v>7.5766179944299794E-2</v>
      </c>
    </row>
    <row r="646" spans="1:89" x14ac:dyDescent="0.2">
      <c r="A646" s="134" t="s">
        <v>38</v>
      </c>
      <c r="B646" s="206">
        <v>2407</v>
      </c>
      <c r="C646" s="190">
        <v>3042</v>
      </c>
      <c r="D646" s="191">
        <v>939</v>
      </c>
      <c r="E646" s="192">
        <v>1610</v>
      </c>
      <c r="F646" s="189">
        <v>497</v>
      </c>
      <c r="G646" s="193">
        <v>501</v>
      </c>
      <c r="H646" s="191">
        <v>1573</v>
      </c>
      <c r="I646" s="192">
        <v>2903</v>
      </c>
      <c r="J646" s="189">
        <v>271</v>
      </c>
      <c r="K646" s="190">
        <v>194</v>
      </c>
      <c r="L646" s="191">
        <v>760</v>
      </c>
      <c r="M646" s="189">
        <v>705</v>
      </c>
      <c r="N646" s="194">
        <v>1513</v>
      </c>
      <c r="O646" s="207">
        <v>1714</v>
      </c>
      <c r="P646" s="189">
        <v>834</v>
      </c>
      <c r="Q646" s="190">
        <v>1274</v>
      </c>
      <c r="R646" s="191">
        <v>978</v>
      </c>
      <c r="S646" s="192">
        <v>1449</v>
      </c>
      <c r="T646" s="189">
        <v>619</v>
      </c>
      <c r="U646" s="193">
        <v>357</v>
      </c>
      <c r="V646" s="191">
        <v>2386</v>
      </c>
      <c r="W646" s="208">
        <v>1235</v>
      </c>
      <c r="X646" s="189">
        <v>1336</v>
      </c>
      <c r="Y646" s="193">
        <v>729</v>
      </c>
      <c r="Z646" s="191">
        <v>2526</v>
      </c>
      <c r="AA646" s="189">
        <v>2991</v>
      </c>
      <c r="AB646" s="169">
        <f t="shared" si="959"/>
        <v>16639</v>
      </c>
      <c r="AC646" s="170">
        <f t="shared" si="954"/>
        <v>18704</v>
      </c>
      <c r="BI646" s="134" t="s">
        <v>38</v>
      </c>
      <c r="BJ646" s="126">
        <f t="shared" ref="BJ646:CK646" si="977">B646/B653</f>
        <v>3.8641216227063298E-2</v>
      </c>
      <c r="BK646" s="127">
        <f t="shared" si="977"/>
        <v>8.7258332855257872E-2</v>
      </c>
      <c r="BL646" s="128">
        <f t="shared" si="977"/>
        <v>3.791794540461961E-2</v>
      </c>
      <c r="BM646" s="129">
        <f t="shared" si="977"/>
        <v>7.6776347162613251E-2</v>
      </c>
      <c r="BN646" s="126">
        <f t="shared" si="977"/>
        <v>3.6106066109698513E-2</v>
      </c>
      <c r="BO646" s="127">
        <f t="shared" si="977"/>
        <v>5.9367223604692501E-2</v>
      </c>
      <c r="BP646" s="128">
        <f t="shared" si="977"/>
        <v>5.326245217214641E-2</v>
      </c>
      <c r="BQ646" s="129">
        <f t="shared" si="977"/>
        <v>7.1463738860715872E-2</v>
      </c>
      <c r="BR646" s="126">
        <f t="shared" si="977"/>
        <v>3.9156191301834994E-2</v>
      </c>
      <c r="BS646" s="127">
        <f t="shared" si="977"/>
        <v>2.2983058879279705E-2</v>
      </c>
      <c r="BT646" s="128">
        <f t="shared" si="977"/>
        <v>6.0795136389088872E-2</v>
      </c>
      <c r="BU646" s="126">
        <f t="shared" si="977"/>
        <v>2.9913441955193482E-2</v>
      </c>
      <c r="BV646" s="130">
        <f t="shared" si="977"/>
        <v>5.5667978954339746E-2</v>
      </c>
      <c r="BW646" s="131">
        <f t="shared" si="977"/>
        <v>4.5342715801169282E-2</v>
      </c>
      <c r="BX646" s="126">
        <f t="shared" si="977"/>
        <v>4.998501648186994E-2</v>
      </c>
      <c r="BY646" s="127">
        <f t="shared" si="977"/>
        <v>5.9535492312724897E-2</v>
      </c>
      <c r="BZ646" s="128">
        <f t="shared" si="977"/>
        <v>4.4539575553329082E-2</v>
      </c>
      <c r="CA646" s="129">
        <f t="shared" si="977"/>
        <v>5.6581670506462574E-2</v>
      </c>
      <c r="CB646" s="126">
        <f t="shared" si="977"/>
        <v>6.7820751616084141E-2</v>
      </c>
      <c r="CC646" s="127">
        <f t="shared" si="977"/>
        <v>2.8382890761647319E-2</v>
      </c>
      <c r="CD646" s="128">
        <f t="shared" si="977"/>
        <v>9.7931374158594653E-2</v>
      </c>
      <c r="CE646" s="129">
        <f t="shared" si="977"/>
        <v>3.9769433889354028E-2</v>
      </c>
      <c r="CF646" s="126">
        <f t="shared" si="977"/>
        <v>5.5618000915865287E-2</v>
      </c>
      <c r="CG646" s="127">
        <f t="shared" si="977"/>
        <v>4.3421287747930193E-2</v>
      </c>
      <c r="CH646" s="128">
        <f t="shared" si="977"/>
        <v>4.3203119655196007E-2</v>
      </c>
      <c r="CI646" s="126">
        <f t="shared" si="977"/>
        <v>6.1133139843845809E-2</v>
      </c>
      <c r="CJ646" s="132">
        <f t="shared" si="977"/>
        <v>5.0181405827304064E-2</v>
      </c>
      <c r="CK646" s="133">
        <f t="shared" si="977"/>
        <v>5.6497652979236264E-2</v>
      </c>
    </row>
    <row r="647" spans="1:89" x14ac:dyDescent="0.2">
      <c r="A647" s="143" t="s">
        <v>39</v>
      </c>
      <c r="B647" s="203">
        <v>299</v>
      </c>
      <c r="C647" s="197">
        <v>2101</v>
      </c>
      <c r="D647" s="198">
        <v>180</v>
      </c>
      <c r="E647" s="199">
        <v>1299</v>
      </c>
      <c r="F647" s="196">
        <v>113</v>
      </c>
      <c r="G647" s="200">
        <v>370</v>
      </c>
      <c r="H647" s="198">
        <v>459</v>
      </c>
      <c r="I647" s="199">
        <v>2008</v>
      </c>
      <c r="J647" s="196">
        <v>138</v>
      </c>
      <c r="K647" s="197">
        <v>133</v>
      </c>
      <c r="L647" s="198">
        <v>361</v>
      </c>
      <c r="M647" s="196">
        <v>550</v>
      </c>
      <c r="N647" s="201">
        <v>859</v>
      </c>
      <c r="O647" s="204">
        <v>1387</v>
      </c>
      <c r="P647" s="196">
        <v>555</v>
      </c>
      <c r="Q647" s="197">
        <v>1149</v>
      </c>
      <c r="R647" s="198">
        <v>727</v>
      </c>
      <c r="S647" s="199">
        <v>879</v>
      </c>
      <c r="T647" s="196">
        <v>385</v>
      </c>
      <c r="U647" s="200">
        <v>269</v>
      </c>
      <c r="V647" s="198">
        <v>2016</v>
      </c>
      <c r="W647" s="205">
        <v>910</v>
      </c>
      <c r="X647" s="196">
        <v>873</v>
      </c>
      <c r="Y647" s="200">
        <v>642</v>
      </c>
      <c r="Z647" s="198">
        <v>1619</v>
      </c>
      <c r="AA647" s="196">
        <v>2567</v>
      </c>
      <c r="AB647" s="169">
        <f t="shared" si="959"/>
        <v>8584</v>
      </c>
      <c r="AC647" s="170">
        <f t="shared" si="954"/>
        <v>14264</v>
      </c>
      <c r="BI647" s="143" t="s">
        <v>39</v>
      </c>
      <c r="BJ647" s="126">
        <f t="shared" ref="BJ647:CK647" si="978">B647/B653</f>
        <v>4.8000513717872569E-3</v>
      </c>
      <c r="BK647" s="127">
        <f t="shared" si="978"/>
        <v>6.026619241581091E-2</v>
      </c>
      <c r="BL647" s="128">
        <f t="shared" si="978"/>
        <v>7.268615732514941E-3</v>
      </c>
      <c r="BM647" s="129">
        <f t="shared" si="978"/>
        <v>6.1945636623748211E-2</v>
      </c>
      <c r="BN647" s="126">
        <f t="shared" si="978"/>
        <v>8.2092262985833629E-3</v>
      </c>
      <c r="BO647" s="127">
        <f t="shared" si="978"/>
        <v>4.3844057352766919E-2</v>
      </c>
      <c r="BP647" s="128">
        <f t="shared" si="978"/>
        <v>1.5541936139234077E-2</v>
      </c>
      <c r="BQ647" s="129">
        <f t="shared" si="978"/>
        <v>4.9431342622224407E-2</v>
      </c>
      <c r="BR647" s="126">
        <f t="shared" si="978"/>
        <v>1.9939315127871695E-2</v>
      </c>
      <c r="BS647" s="127">
        <f t="shared" si="978"/>
        <v>1.5756426963629902E-2</v>
      </c>
      <c r="BT647" s="128">
        <f t="shared" si="978"/>
        <v>2.8877689784817216E-2</v>
      </c>
      <c r="BU647" s="126">
        <f t="shared" si="978"/>
        <v>2.3336727766463002E-2</v>
      </c>
      <c r="BV647" s="130">
        <f t="shared" si="978"/>
        <v>3.1605283490930496E-2</v>
      </c>
      <c r="BW647" s="131">
        <f t="shared" si="978"/>
        <v>3.6692151001296261E-2</v>
      </c>
      <c r="BX647" s="126">
        <f t="shared" si="978"/>
        <v>3.3263410248726401E-2</v>
      </c>
      <c r="BY647" s="127">
        <f t="shared" si="978"/>
        <v>5.3694097855039952E-2</v>
      </c>
      <c r="BZ647" s="128">
        <f t="shared" si="978"/>
        <v>3.3108661991073866E-2</v>
      </c>
      <c r="CA647" s="129">
        <f t="shared" si="978"/>
        <v>3.4323870514272325E-2</v>
      </c>
      <c r="CB647" s="126">
        <f t="shared" si="978"/>
        <v>4.2182535334721154E-2</v>
      </c>
      <c r="CC647" s="127">
        <f t="shared" si="978"/>
        <v>2.1386547940849102E-2</v>
      </c>
      <c r="CD647" s="128">
        <f t="shared" si="978"/>
        <v>8.2745033656214093E-2</v>
      </c>
      <c r="CE647" s="129">
        <f t="shared" si="978"/>
        <v>2.9303793392155601E-2</v>
      </c>
      <c r="CF647" s="126">
        <f t="shared" si="978"/>
        <v>3.6343199700262271E-2</v>
      </c>
      <c r="CG647" s="127">
        <f t="shared" si="978"/>
        <v>3.8239323366489962E-2</v>
      </c>
      <c r="CH647" s="128">
        <f t="shared" si="978"/>
        <v>2.7690360539098312E-2</v>
      </c>
      <c r="CI647" s="126">
        <f t="shared" si="978"/>
        <v>5.2466990965948576E-2</v>
      </c>
      <c r="CJ647" s="132">
        <f t="shared" si="978"/>
        <v>2.5888406011273398E-2</v>
      </c>
      <c r="CK647" s="133">
        <f t="shared" si="978"/>
        <v>4.3086105757903448E-2</v>
      </c>
    </row>
    <row r="648" spans="1:89" x14ac:dyDescent="0.2">
      <c r="A648" s="134" t="s">
        <v>40</v>
      </c>
      <c r="B648" s="206">
        <v>0</v>
      </c>
      <c r="C648" s="190">
        <v>998</v>
      </c>
      <c r="D648" s="191">
        <v>3</v>
      </c>
      <c r="E648" s="192">
        <v>426</v>
      </c>
      <c r="F648" s="189">
        <v>5</v>
      </c>
      <c r="G648" s="193">
        <v>139</v>
      </c>
      <c r="H648" s="191">
        <v>19</v>
      </c>
      <c r="I648" s="192">
        <v>868</v>
      </c>
      <c r="J648" s="189">
        <v>18</v>
      </c>
      <c r="K648" s="190">
        <v>49</v>
      </c>
      <c r="L648" s="191">
        <v>43</v>
      </c>
      <c r="M648" s="189">
        <v>80</v>
      </c>
      <c r="N648" s="194">
        <v>85</v>
      </c>
      <c r="O648" s="207">
        <v>158</v>
      </c>
      <c r="P648" s="189">
        <v>120</v>
      </c>
      <c r="Q648" s="190">
        <v>97</v>
      </c>
      <c r="R648" s="191">
        <v>70</v>
      </c>
      <c r="S648" s="192">
        <v>78</v>
      </c>
      <c r="T648" s="189">
        <v>48</v>
      </c>
      <c r="U648" s="193">
        <v>7</v>
      </c>
      <c r="V648" s="191">
        <v>46</v>
      </c>
      <c r="W648" s="208">
        <v>25</v>
      </c>
      <c r="X648" s="189">
        <v>64</v>
      </c>
      <c r="Y648" s="193">
        <v>21</v>
      </c>
      <c r="Z648" s="191">
        <v>0</v>
      </c>
      <c r="AA648" s="189">
        <v>0</v>
      </c>
      <c r="AB648" s="169">
        <f t="shared" si="959"/>
        <v>521</v>
      </c>
      <c r="AC648" s="170">
        <f t="shared" si="954"/>
        <v>2946</v>
      </c>
      <c r="BI648" s="134" t="s">
        <v>40</v>
      </c>
      <c r="BJ648" s="126">
        <f t="shared" ref="BJ648:CK648" si="979">B648/B653</f>
        <v>0</v>
      </c>
      <c r="BK648" s="127">
        <f t="shared" si="979"/>
        <v>2.862715851069933E-2</v>
      </c>
      <c r="BL648" s="128">
        <f t="shared" si="979"/>
        <v>1.2114359554191568E-4</v>
      </c>
      <c r="BM648" s="129">
        <f t="shared" si="979"/>
        <v>2.0314735336194562E-2</v>
      </c>
      <c r="BN648" s="126">
        <f t="shared" si="979"/>
        <v>3.6324010170722849E-4</v>
      </c>
      <c r="BO648" s="127">
        <f t="shared" si="979"/>
        <v>1.6471145870363788E-2</v>
      </c>
      <c r="BP648" s="128">
        <f t="shared" si="979"/>
        <v>6.4334811905326244E-4</v>
      </c>
      <c r="BQ648" s="129">
        <f t="shared" si="979"/>
        <v>2.1367731770961549E-2</v>
      </c>
      <c r="BR648" s="126">
        <f t="shared" si="979"/>
        <v>2.6007802340702211E-3</v>
      </c>
      <c r="BS648" s="127">
        <f t="shared" si="979"/>
        <v>5.8049994076531213E-3</v>
      </c>
      <c r="BT648" s="128">
        <f t="shared" si="979"/>
        <v>3.4397248220142387E-3</v>
      </c>
      <c r="BU648" s="126">
        <f t="shared" si="979"/>
        <v>3.3944331296673455E-3</v>
      </c>
      <c r="BV648" s="130">
        <f t="shared" si="979"/>
        <v>3.1274145479966149E-3</v>
      </c>
      <c r="BW648" s="131">
        <f t="shared" si="979"/>
        <v>4.1797836036083702E-3</v>
      </c>
      <c r="BX648" s="126">
        <f t="shared" si="979"/>
        <v>7.19208870242733E-3</v>
      </c>
      <c r="BY648" s="127">
        <f t="shared" si="979"/>
        <v>4.5329220991635125E-3</v>
      </c>
      <c r="BZ648" s="128">
        <f t="shared" si="979"/>
        <v>3.1879041807086257E-3</v>
      </c>
      <c r="CA648" s="129">
        <f t="shared" si="979"/>
        <v>3.0458042094576128E-3</v>
      </c>
      <c r="CB648" s="126">
        <f t="shared" si="979"/>
        <v>5.2591212884847156E-3</v>
      </c>
      <c r="CC648" s="127">
        <f t="shared" si="979"/>
        <v>5.5652726983622196E-4</v>
      </c>
      <c r="CD648" s="128">
        <f t="shared" si="979"/>
        <v>1.8880315219175832E-3</v>
      </c>
      <c r="CE648" s="129">
        <f t="shared" si="979"/>
        <v>8.0504926901526369E-4</v>
      </c>
      <c r="CF648" s="126">
        <f t="shared" si="979"/>
        <v>2.6643353732151037E-3</v>
      </c>
      <c r="CG648" s="127">
        <f t="shared" si="979"/>
        <v>1.2508189886235035E-3</v>
      </c>
      <c r="CH648" s="128">
        <f t="shared" si="979"/>
        <v>0</v>
      </c>
      <c r="CI648" s="126">
        <f t="shared" si="979"/>
        <v>0</v>
      </c>
      <c r="CJ648" s="132">
        <f t="shared" si="979"/>
        <v>1.5712790694167569E-3</v>
      </c>
      <c r="CK648" s="133">
        <f t="shared" si="979"/>
        <v>8.8987428184789368E-3</v>
      </c>
    </row>
    <row r="649" spans="1:89" x14ac:dyDescent="0.2">
      <c r="A649" s="143" t="s">
        <v>41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69">
        <f t="shared" si="959"/>
        <v>0</v>
      </c>
      <c r="AC649" s="170">
        <f t="shared" si="954"/>
        <v>0</v>
      </c>
      <c r="BI649" s="143" t="s">
        <v>41</v>
      </c>
      <c r="BJ649" s="126">
        <f t="shared" ref="BJ649:CK649" si="980">B649/B653</f>
        <v>0</v>
      </c>
      <c r="BK649" s="127">
        <f t="shared" si="980"/>
        <v>0</v>
      </c>
      <c r="BL649" s="128">
        <f t="shared" si="980"/>
        <v>0</v>
      </c>
      <c r="BM649" s="129">
        <f t="shared" si="980"/>
        <v>0</v>
      </c>
      <c r="BN649" s="126">
        <f t="shared" si="980"/>
        <v>0</v>
      </c>
      <c r="BO649" s="127">
        <f t="shared" si="980"/>
        <v>0</v>
      </c>
      <c r="BP649" s="128">
        <f t="shared" si="980"/>
        <v>0</v>
      </c>
      <c r="BQ649" s="129">
        <f t="shared" si="980"/>
        <v>0</v>
      </c>
      <c r="BR649" s="126">
        <f t="shared" si="980"/>
        <v>0</v>
      </c>
      <c r="BS649" s="127">
        <f t="shared" si="980"/>
        <v>0</v>
      </c>
      <c r="BT649" s="128">
        <f t="shared" si="980"/>
        <v>0</v>
      </c>
      <c r="BU649" s="126">
        <f t="shared" si="980"/>
        <v>0</v>
      </c>
      <c r="BV649" s="130">
        <f t="shared" si="980"/>
        <v>0</v>
      </c>
      <c r="BW649" s="131">
        <f t="shared" si="980"/>
        <v>0</v>
      </c>
      <c r="BX649" s="126">
        <f t="shared" si="980"/>
        <v>0</v>
      </c>
      <c r="BY649" s="127">
        <f t="shared" si="980"/>
        <v>0</v>
      </c>
      <c r="BZ649" s="128">
        <f t="shared" si="980"/>
        <v>0</v>
      </c>
      <c r="CA649" s="129">
        <f t="shared" si="980"/>
        <v>0</v>
      </c>
      <c r="CB649" s="126">
        <f t="shared" si="980"/>
        <v>0</v>
      </c>
      <c r="CC649" s="127">
        <f t="shared" si="980"/>
        <v>0</v>
      </c>
      <c r="CD649" s="128">
        <f t="shared" si="980"/>
        <v>0</v>
      </c>
      <c r="CE649" s="129">
        <f t="shared" si="980"/>
        <v>0</v>
      </c>
      <c r="CF649" s="126">
        <f t="shared" si="980"/>
        <v>0</v>
      </c>
      <c r="CG649" s="127">
        <f t="shared" si="980"/>
        <v>0</v>
      </c>
      <c r="CH649" s="128">
        <f t="shared" si="980"/>
        <v>0</v>
      </c>
      <c r="CI649" s="126">
        <f t="shared" si="980"/>
        <v>0</v>
      </c>
      <c r="CJ649" s="132">
        <f t="shared" si="980"/>
        <v>0</v>
      </c>
      <c r="CK649" s="133">
        <f t="shared" si="980"/>
        <v>0</v>
      </c>
    </row>
    <row r="650" spans="1:89" x14ac:dyDescent="0.2">
      <c r="A650" s="134" t="s">
        <v>42</v>
      </c>
      <c r="B650" s="58"/>
      <c r="C650" s="59"/>
      <c r="D650" s="136"/>
      <c r="E650" s="137"/>
      <c r="F650" s="135"/>
      <c r="G650" s="138"/>
      <c r="H650" s="136"/>
      <c r="I650" s="137"/>
      <c r="J650" s="135"/>
      <c r="K650" s="138"/>
      <c r="L650" s="136"/>
      <c r="M650" s="135"/>
      <c r="N650" s="139"/>
      <c r="O650" s="140"/>
      <c r="P650" s="135"/>
      <c r="Q650" s="138"/>
      <c r="R650" s="136"/>
      <c r="S650" s="137"/>
      <c r="T650" s="135"/>
      <c r="U650" s="138"/>
      <c r="V650" s="136"/>
      <c r="W650" s="137"/>
      <c r="X650" s="135"/>
      <c r="Y650" s="138"/>
      <c r="Z650" s="141"/>
      <c r="AA650" s="142"/>
      <c r="AB650" s="169"/>
      <c r="AC650" s="170"/>
      <c r="BI650" s="134" t="s">
        <v>42</v>
      </c>
      <c r="BJ650" s="126">
        <f t="shared" ref="BJ650:CK650" si="981">B650/B653</f>
        <v>0</v>
      </c>
      <c r="BK650" s="127">
        <f t="shared" si="981"/>
        <v>0</v>
      </c>
      <c r="BL650" s="128">
        <f t="shared" si="981"/>
        <v>0</v>
      </c>
      <c r="BM650" s="129">
        <f t="shared" si="981"/>
        <v>0</v>
      </c>
      <c r="BN650" s="126">
        <f t="shared" si="981"/>
        <v>0</v>
      </c>
      <c r="BO650" s="127">
        <f t="shared" si="981"/>
        <v>0</v>
      </c>
      <c r="BP650" s="128">
        <f t="shared" si="981"/>
        <v>0</v>
      </c>
      <c r="BQ650" s="129">
        <f t="shared" si="981"/>
        <v>0</v>
      </c>
      <c r="BR650" s="126">
        <f t="shared" si="981"/>
        <v>0</v>
      </c>
      <c r="BS650" s="127">
        <f t="shared" si="981"/>
        <v>0</v>
      </c>
      <c r="BT650" s="128">
        <f t="shared" si="981"/>
        <v>0</v>
      </c>
      <c r="BU650" s="126">
        <f t="shared" si="981"/>
        <v>0</v>
      </c>
      <c r="BV650" s="130">
        <f t="shared" si="981"/>
        <v>0</v>
      </c>
      <c r="BW650" s="131">
        <f t="shared" si="981"/>
        <v>0</v>
      </c>
      <c r="BX650" s="126">
        <f t="shared" si="981"/>
        <v>0</v>
      </c>
      <c r="BY650" s="127">
        <f t="shared" si="981"/>
        <v>0</v>
      </c>
      <c r="BZ650" s="128">
        <f t="shared" si="981"/>
        <v>0</v>
      </c>
      <c r="CA650" s="129">
        <f t="shared" si="981"/>
        <v>0</v>
      </c>
      <c r="CB650" s="126">
        <f t="shared" si="981"/>
        <v>0</v>
      </c>
      <c r="CC650" s="127">
        <f t="shared" si="981"/>
        <v>0</v>
      </c>
      <c r="CD650" s="128">
        <f t="shared" si="981"/>
        <v>0</v>
      </c>
      <c r="CE650" s="129">
        <f t="shared" si="981"/>
        <v>0</v>
      </c>
      <c r="CF650" s="126">
        <f t="shared" si="981"/>
        <v>0</v>
      </c>
      <c r="CG650" s="127">
        <f t="shared" si="981"/>
        <v>0</v>
      </c>
      <c r="CH650" s="128">
        <f t="shared" si="981"/>
        <v>0</v>
      </c>
      <c r="CI650" s="126">
        <f t="shared" si="981"/>
        <v>0</v>
      </c>
      <c r="CJ650" s="132">
        <f t="shared" si="981"/>
        <v>0</v>
      </c>
      <c r="CK650" s="133">
        <f t="shared" si="981"/>
        <v>0</v>
      </c>
    </row>
    <row r="651" spans="1:89" x14ac:dyDescent="0.2">
      <c r="A651" s="143" t="s">
        <v>43</v>
      </c>
      <c r="B651" s="56"/>
      <c r="C651" s="57"/>
      <c r="D651" s="149"/>
      <c r="E651" s="146"/>
      <c r="F651" s="147"/>
      <c r="G651" s="148"/>
      <c r="H651" s="149"/>
      <c r="I651" s="146"/>
      <c r="J651" s="147"/>
      <c r="K651" s="148"/>
      <c r="L651" s="149"/>
      <c r="M651" s="147"/>
      <c r="N651" s="151"/>
      <c r="O651" s="150"/>
      <c r="P651" s="147"/>
      <c r="Q651" s="148"/>
      <c r="R651" s="149"/>
      <c r="S651" s="146"/>
      <c r="T651" s="147"/>
      <c r="U651" s="148"/>
      <c r="V651" s="149"/>
      <c r="W651" s="146"/>
      <c r="X651" s="147"/>
      <c r="Y651" s="148"/>
      <c r="Z651" s="145"/>
      <c r="AA651" s="144"/>
      <c r="AB651" s="169"/>
      <c r="AC651" s="170"/>
      <c r="BI651" s="143" t="s">
        <v>43</v>
      </c>
      <c r="BJ651" s="126">
        <f t="shared" ref="BJ651:CK651" si="982">B651/B653</f>
        <v>0</v>
      </c>
      <c r="BK651" s="127">
        <f t="shared" si="982"/>
        <v>0</v>
      </c>
      <c r="BL651" s="128">
        <f t="shared" si="982"/>
        <v>0</v>
      </c>
      <c r="BM651" s="129">
        <f t="shared" si="982"/>
        <v>0</v>
      </c>
      <c r="BN651" s="126">
        <f t="shared" si="982"/>
        <v>0</v>
      </c>
      <c r="BO651" s="127">
        <f t="shared" si="982"/>
        <v>0</v>
      </c>
      <c r="BP651" s="128">
        <f t="shared" si="982"/>
        <v>0</v>
      </c>
      <c r="BQ651" s="129">
        <f t="shared" si="982"/>
        <v>0</v>
      </c>
      <c r="BR651" s="126">
        <f t="shared" si="982"/>
        <v>0</v>
      </c>
      <c r="BS651" s="127">
        <f t="shared" si="982"/>
        <v>0</v>
      </c>
      <c r="BT651" s="128">
        <f t="shared" si="982"/>
        <v>0</v>
      </c>
      <c r="BU651" s="126">
        <f t="shared" si="982"/>
        <v>0</v>
      </c>
      <c r="BV651" s="130">
        <f t="shared" si="982"/>
        <v>0</v>
      </c>
      <c r="BW651" s="131">
        <f t="shared" si="982"/>
        <v>0</v>
      </c>
      <c r="BX651" s="126">
        <f t="shared" si="982"/>
        <v>0</v>
      </c>
      <c r="BY651" s="127">
        <f t="shared" si="982"/>
        <v>0</v>
      </c>
      <c r="BZ651" s="128">
        <f t="shared" si="982"/>
        <v>0</v>
      </c>
      <c r="CA651" s="129">
        <f t="shared" si="982"/>
        <v>0</v>
      </c>
      <c r="CB651" s="126">
        <f t="shared" si="982"/>
        <v>0</v>
      </c>
      <c r="CC651" s="127">
        <f t="shared" si="982"/>
        <v>0</v>
      </c>
      <c r="CD651" s="128">
        <f t="shared" si="982"/>
        <v>0</v>
      </c>
      <c r="CE651" s="129">
        <f t="shared" si="982"/>
        <v>0</v>
      </c>
      <c r="CF651" s="126">
        <f t="shared" si="982"/>
        <v>0</v>
      </c>
      <c r="CG651" s="127">
        <f t="shared" si="982"/>
        <v>0</v>
      </c>
      <c r="CH651" s="128">
        <f t="shared" si="982"/>
        <v>0</v>
      </c>
      <c r="CI651" s="126">
        <f t="shared" si="982"/>
        <v>0</v>
      </c>
      <c r="CJ651" s="132">
        <f t="shared" si="982"/>
        <v>0</v>
      </c>
      <c r="CK651" s="133">
        <f t="shared" si="982"/>
        <v>0</v>
      </c>
    </row>
    <row r="652" spans="1:89" ht="13.5" thickBot="1" x14ac:dyDescent="0.25">
      <c r="A652" s="134" t="s">
        <v>44</v>
      </c>
      <c r="B652" s="58"/>
      <c r="C652" s="59"/>
      <c r="D652" s="136"/>
      <c r="E652" s="137"/>
      <c r="F652" s="135"/>
      <c r="G652" s="138"/>
      <c r="H652" s="136"/>
      <c r="I652" s="137"/>
      <c r="J652" s="135"/>
      <c r="K652" s="138"/>
      <c r="L652" s="136"/>
      <c r="M652" s="135"/>
      <c r="N652" s="139"/>
      <c r="O652" s="140"/>
      <c r="P652" s="135"/>
      <c r="Q652" s="138"/>
      <c r="R652" s="136"/>
      <c r="S652" s="137"/>
      <c r="T652" s="135"/>
      <c r="U652" s="138"/>
      <c r="V652" s="136"/>
      <c r="W652" s="137"/>
      <c r="X652" s="135"/>
      <c r="Y652" s="138"/>
      <c r="Z652" s="141"/>
      <c r="AA652" s="142"/>
      <c r="AB652" s="169"/>
      <c r="AC652" s="170"/>
      <c r="BI652" s="134" t="s">
        <v>44</v>
      </c>
      <c r="BJ652" s="126">
        <f t="shared" ref="BJ652:CK652" si="983">B652/B653</f>
        <v>0</v>
      </c>
      <c r="BK652" s="127">
        <f t="shared" si="983"/>
        <v>0</v>
      </c>
      <c r="BL652" s="128">
        <f t="shared" si="983"/>
        <v>0</v>
      </c>
      <c r="BM652" s="129">
        <f t="shared" si="983"/>
        <v>0</v>
      </c>
      <c r="BN652" s="126">
        <f t="shared" si="983"/>
        <v>0</v>
      </c>
      <c r="BO652" s="127">
        <f t="shared" si="983"/>
        <v>0</v>
      </c>
      <c r="BP652" s="128">
        <f t="shared" si="983"/>
        <v>0</v>
      </c>
      <c r="BQ652" s="129">
        <f t="shared" si="983"/>
        <v>0</v>
      </c>
      <c r="BR652" s="126">
        <f t="shared" si="983"/>
        <v>0</v>
      </c>
      <c r="BS652" s="127">
        <f t="shared" si="983"/>
        <v>0</v>
      </c>
      <c r="BT652" s="128">
        <f t="shared" si="983"/>
        <v>0</v>
      </c>
      <c r="BU652" s="126">
        <f t="shared" si="983"/>
        <v>0</v>
      </c>
      <c r="BV652" s="130">
        <f t="shared" si="983"/>
        <v>0</v>
      </c>
      <c r="BW652" s="131">
        <f t="shared" si="983"/>
        <v>0</v>
      </c>
      <c r="BX652" s="126">
        <f t="shared" si="983"/>
        <v>0</v>
      </c>
      <c r="BY652" s="127">
        <f t="shared" si="983"/>
        <v>0</v>
      </c>
      <c r="BZ652" s="128">
        <f t="shared" si="983"/>
        <v>0</v>
      </c>
      <c r="CA652" s="129">
        <f t="shared" si="983"/>
        <v>0</v>
      </c>
      <c r="CB652" s="126">
        <f t="shared" si="983"/>
        <v>0</v>
      </c>
      <c r="CC652" s="127">
        <f t="shared" si="983"/>
        <v>0</v>
      </c>
      <c r="CD652" s="128">
        <f t="shared" si="983"/>
        <v>0</v>
      </c>
      <c r="CE652" s="129">
        <f t="shared" si="983"/>
        <v>0</v>
      </c>
      <c r="CF652" s="126">
        <f t="shared" si="983"/>
        <v>0</v>
      </c>
      <c r="CG652" s="127">
        <f t="shared" si="983"/>
        <v>0</v>
      </c>
      <c r="CH652" s="128">
        <f t="shared" si="983"/>
        <v>0</v>
      </c>
      <c r="CI652" s="126">
        <f t="shared" si="983"/>
        <v>0</v>
      </c>
      <c r="CJ652" s="132">
        <f t="shared" si="983"/>
        <v>0</v>
      </c>
      <c r="CK652" s="133">
        <f t="shared" si="983"/>
        <v>0</v>
      </c>
    </row>
    <row r="653" spans="1:89" ht="14.25" thickTop="1" thickBot="1" x14ac:dyDescent="0.25">
      <c r="A653" s="299" t="s">
        <v>26</v>
      </c>
      <c r="B653" s="275">
        <f>SUM(B629:B652)</f>
        <v>62291</v>
      </c>
      <c r="C653" s="270">
        <f t="shared" ref="C653" si="984">SUM(C629:C652)</f>
        <v>34862</v>
      </c>
      <c r="D653" s="18">
        <f t="shared" ref="D653" si="985">SUM(D629:D652)</f>
        <v>24764</v>
      </c>
      <c r="E653" s="271">
        <f t="shared" ref="E653" si="986">SUM(E629:E652)</f>
        <v>20970</v>
      </c>
      <c r="F653" s="272">
        <f t="shared" ref="F653" si="987">SUM(F629:F652)</f>
        <v>13765</v>
      </c>
      <c r="G653" s="273">
        <f t="shared" ref="G653" si="988">SUM(G629:G652)</f>
        <v>8439</v>
      </c>
      <c r="H653" s="18">
        <f t="shared" ref="H653" si="989">SUM(H629:H652)</f>
        <v>29533</v>
      </c>
      <c r="I653" s="271">
        <f t="shared" ref="I653" si="990">SUM(I629:I652)</f>
        <v>40622</v>
      </c>
      <c r="J653" s="272">
        <f t="shared" ref="J653" si="991">SUM(J629:J652)</f>
        <v>6921</v>
      </c>
      <c r="K653" s="273">
        <f t="shared" ref="K653" si="992">SUM(K629:K652)</f>
        <v>8441</v>
      </c>
      <c r="L653" s="18">
        <f t="shared" ref="L653" si="993">SUM(L629:L652)</f>
        <v>12501</v>
      </c>
      <c r="M653" s="272">
        <f t="shared" ref="M653" si="994">SUM(M629:M652)</f>
        <v>23568</v>
      </c>
      <c r="N653" s="20">
        <f t="shared" ref="N653" si="995">SUM(N629:N652)</f>
        <v>27179</v>
      </c>
      <c r="O653" s="19">
        <f t="shared" ref="O653" si="996">SUM(O629:O652)</f>
        <v>37801</v>
      </c>
      <c r="P653" s="272">
        <f t="shared" ref="P653" si="997">SUM(P629:P652)</f>
        <v>16685</v>
      </c>
      <c r="Q653" s="273">
        <f t="shared" ref="Q653" si="998">SUM(Q629:Q652)</f>
        <v>21399</v>
      </c>
      <c r="R653" s="18">
        <f t="shared" ref="R653" si="999">SUM(R629:R652)</f>
        <v>21958</v>
      </c>
      <c r="S653" s="271">
        <f t="shared" ref="S653" si="1000">SUM(S629:S652)</f>
        <v>25609</v>
      </c>
      <c r="T653" s="272">
        <f t="shared" ref="T653" si="1001">SUM(T629:T652)</f>
        <v>9127</v>
      </c>
      <c r="U653" s="273">
        <f t="shared" ref="U653" si="1002">SUM(U629:U652)</f>
        <v>12578</v>
      </c>
      <c r="V653" s="18">
        <f t="shared" ref="V653" si="1003">SUM(V629:V652)</f>
        <v>24364</v>
      </c>
      <c r="W653" s="271">
        <f t="shared" ref="W653" si="1004">SUM(W629:W652)</f>
        <v>31054</v>
      </c>
      <c r="X653" s="272">
        <f t="shared" ref="X653" si="1005">SUM(X629:X652)</f>
        <v>24021</v>
      </c>
      <c r="Y653" s="273">
        <f t="shared" ref="Y653" si="1006">SUM(Y629:Y652)</f>
        <v>16789</v>
      </c>
      <c r="Z653" s="18">
        <f t="shared" ref="Z653" si="1007">SUM(Z629:Z652)</f>
        <v>58468</v>
      </c>
      <c r="AA653" s="271">
        <f t="shared" ref="AA653" si="1008">SUM(AA629:AA652)</f>
        <v>48926</v>
      </c>
      <c r="AB653" s="171">
        <f>SUM(AB629:AB652)</f>
        <v>331577</v>
      </c>
      <c r="AC653" s="172">
        <f>SUM(AC629:AC652)</f>
        <v>331058</v>
      </c>
      <c r="BI653" s="299" t="s">
        <v>26</v>
      </c>
      <c r="BJ653" s="152">
        <f>SUM(BJ629:BJ652)</f>
        <v>1</v>
      </c>
      <c r="BK653" s="153">
        <f t="shared" ref="BK653:CK653" si="1009">SUM(BK629:BK652)</f>
        <v>0.99999999999999989</v>
      </c>
      <c r="BL653" s="152">
        <f t="shared" si="1009"/>
        <v>1</v>
      </c>
      <c r="BM653" s="153">
        <f t="shared" si="1009"/>
        <v>0.99999999999999989</v>
      </c>
      <c r="BN653" s="152">
        <f t="shared" si="1009"/>
        <v>1</v>
      </c>
      <c r="BO653" s="153">
        <f t="shared" si="1009"/>
        <v>0.99999999999999989</v>
      </c>
      <c r="BP653" s="152">
        <f t="shared" si="1009"/>
        <v>1</v>
      </c>
      <c r="BQ653" s="153">
        <f t="shared" si="1009"/>
        <v>0.99999999999999989</v>
      </c>
      <c r="BR653" s="152">
        <f t="shared" si="1009"/>
        <v>1</v>
      </c>
      <c r="BS653" s="153">
        <f t="shared" si="1009"/>
        <v>0.99999999999999989</v>
      </c>
      <c r="BT653" s="152">
        <f t="shared" si="1009"/>
        <v>1</v>
      </c>
      <c r="BU653" s="153">
        <f t="shared" si="1009"/>
        <v>1</v>
      </c>
      <c r="BV653" s="152">
        <f t="shared" si="1009"/>
        <v>0.99999999999999978</v>
      </c>
      <c r="BW653" s="153">
        <f t="shared" si="1009"/>
        <v>1</v>
      </c>
      <c r="BX653" s="152">
        <f t="shared" si="1009"/>
        <v>1</v>
      </c>
      <c r="BY653" s="153">
        <f t="shared" si="1009"/>
        <v>1</v>
      </c>
      <c r="BZ653" s="152">
        <f t="shared" si="1009"/>
        <v>1.0000000000000002</v>
      </c>
      <c r="CA653" s="153">
        <f t="shared" si="1009"/>
        <v>1</v>
      </c>
      <c r="CB653" s="152">
        <f t="shared" si="1009"/>
        <v>0.99999999999999989</v>
      </c>
      <c r="CC653" s="153">
        <f t="shared" si="1009"/>
        <v>1</v>
      </c>
      <c r="CD653" s="152">
        <f t="shared" si="1009"/>
        <v>1</v>
      </c>
      <c r="CE653" s="153">
        <f t="shared" si="1009"/>
        <v>1.0000000000000002</v>
      </c>
      <c r="CF653" s="152">
        <f t="shared" si="1009"/>
        <v>0.99999999999999989</v>
      </c>
      <c r="CG653" s="153">
        <f t="shared" si="1009"/>
        <v>0.99999999999999989</v>
      </c>
      <c r="CH653" s="152">
        <f t="shared" si="1009"/>
        <v>1</v>
      </c>
      <c r="CI653" s="153">
        <f t="shared" si="1009"/>
        <v>1</v>
      </c>
      <c r="CJ653" s="152">
        <f t="shared" si="1009"/>
        <v>1</v>
      </c>
      <c r="CK653" s="153">
        <f t="shared" si="1009"/>
        <v>0.99999999999999989</v>
      </c>
    </row>
    <row r="654" spans="1:89" ht="13.5" thickTop="1" x14ac:dyDescent="0.2">
      <c r="A654" s="187"/>
    </row>
    <row r="656" spans="1:89" x14ac:dyDescent="0.2">
      <c r="A656" s="306">
        <f>+A625+1</f>
        <v>43487</v>
      </c>
      <c r="B656" s="306"/>
      <c r="C656" s="306"/>
      <c r="D656" s="306"/>
      <c r="BI656" s="311">
        <f>+BI594+2</f>
        <v>43487</v>
      </c>
      <c r="BJ656" s="311"/>
      <c r="BK656" s="311"/>
      <c r="BL656" s="311"/>
    </row>
    <row r="657" spans="1:89" ht="13.5" thickBot="1" x14ac:dyDescent="0.25">
      <c r="AE657" s="242" t="s">
        <v>1</v>
      </c>
    </row>
    <row r="658" spans="1:89" ht="14.25" thickTop="1" thickBot="1" x14ac:dyDescent="0.25">
      <c r="A658" s="302" t="s">
        <v>2</v>
      </c>
      <c r="B658" s="304" t="s">
        <v>3</v>
      </c>
      <c r="C658" s="305"/>
      <c r="D658" s="304" t="s">
        <v>4</v>
      </c>
      <c r="E658" s="305"/>
      <c r="F658" s="304" t="s">
        <v>5</v>
      </c>
      <c r="G658" s="305"/>
      <c r="H658" s="304" t="s">
        <v>6</v>
      </c>
      <c r="I658" s="305"/>
      <c r="J658" s="304" t="s">
        <v>7</v>
      </c>
      <c r="K658" s="305"/>
      <c r="L658" s="304" t="s">
        <v>8</v>
      </c>
      <c r="M658" s="305"/>
      <c r="N658" s="304" t="s">
        <v>9</v>
      </c>
      <c r="O658" s="305"/>
      <c r="P658" s="304" t="s">
        <v>10</v>
      </c>
      <c r="Q658" s="305"/>
      <c r="R658" s="304" t="s">
        <v>11</v>
      </c>
      <c r="S658" s="305"/>
      <c r="T658" s="304" t="s">
        <v>12</v>
      </c>
      <c r="U658" s="305"/>
      <c r="V658" s="304" t="s">
        <v>13</v>
      </c>
      <c r="W658" s="305"/>
      <c r="X658" s="304" t="s">
        <v>14</v>
      </c>
      <c r="Y658" s="305"/>
      <c r="Z658" s="307" t="s">
        <v>15</v>
      </c>
      <c r="AA658" s="308"/>
      <c r="AB658" s="309" t="s">
        <v>16</v>
      </c>
      <c r="AC658" s="310"/>
      <c r="AE658" s="302" t="s">
        <v>2</v>
      </c>
      <c r="AF658" s="304" t="s">
        <v>3</v>
      </c>
      <c r="AG658" s="305"/>
      <c r="AH658" s="304" t="s">
        <v>4</v>
      </c>
      <c r="AI658" s="305"/>
      <c r="AJ658" s="304" t="s">
        <v>5</v>
      </c>
      <c r="AK658" s="305"/>
      <c r="AL658" s="304" t="s">
        <v>6</v>
      </c>
      <c r="AM658" s="305"/>
      <c r="AN658" s="304" t="s">
        <v>7</v>
      </c>
      <c r="AO658" s="305"/>
      <c r="AP658" s="304" t="s">
        <v>8</v>
      </c>
      <c r="AQ658" s="305"/>
      <c r="AR658" s="304" t="s">
        <v>9</v>
      </c>
      <c r="AS658" s="305"/>
      <c r="AT658" s="304" t="s">
        <v>10</v>
      </c>
      <c r="AU658" s="305"/>
      <c r="AV658" s="304" t="s">
        <v>11</v>
      </c>
      <c r="AW658" s="305"/>
      <c r="AX658" s="304" t="s">
        <v>12</v>
      </c>
      <c r="AY658" s="305"/>
      <c r="AZ658" s="304" t="s">
        <v>13</v>
      </c>
      <c r="BA658" s="305"/>
      <c r="BB658" s="304" t="s">
        <v>14</v>
      </c>
      <c r="BC658" s="305"/>
      <c r="BD658" s="307" t="s">
        <v>15</v>
      </c>
      <c r="BE658" s="308"/>
      <c r="BF658" s="309" t="s">
        <v>16</v>
      </c>
      <c r="BG658" s="310"/>
      <c r="BI658" s="302" t="s">
        <v>2</v>
      </c>
      <c r="BJ658" s="304" t="s">
        <v>3</v>
      </c>
      <c r="BK658" s="305"/>
      <c r="BL658" s="304" t="s">
        <v>4</v>
      </c>
      <c r="BM658" s="305"/>
      <c r="BN658" s="304" t="s">
        <v>5</v>
      </c>
      <c r="BO658" s="305"/>
      <c r="BP658" s="304" t="s">
        <v>6</v>
      </c>
      <c r="BQ658" s="305"/>
      <c r="BR658" s="304" t="s">
        <v>7</v>
      </c>
      <c r="BS658" s="305"/>
      <c r="BT658" s="304" t="s">
        <v>8</v>
      </c>
      <c r="BU658" s="305"/>
      <c r="BV658" s="304" t="s">
        <v>9</v>
      </c>
      <c r="BW658" s="305"/>
      <c r="BX658" s="304" t="s">
        <v>10</v>
      </c>
      <c r="BY658" s="305"/>
      <c r="BZ658" s="304" t="s">
        <v>11</v>
      </c>
      <c r="CA658" s="305"/>
      <c r="CB658" s="304" t="s">
        <v>12</v>
      </c>
      <c r="CC658" s="305"/>
      <c r="CD658" s="304" t="s">
        <v>13</v>
      </c>
      <c r="CE658" s="305"/>
      <c r="CF658" s="304" t="s">
        <v>14</v>
      </c>
      <c r="CG658" s="305"/>
      <c r="CH658" s="307" t="s">
        <v>15</v>
      </c>
      <c r="CI658" s="308"/>
      <c r="CJ658" s="304" t="s">
        <v>16</v>
      </c>
      <c r="CK658" s="305"/>
    </row>
    <row r="659" spans="1:89" ht="15" thickTop="1" thickBot="1" x14ac:dyDescent="0.3">
      <c r="A659" s="303"/>
      <c r="B659" s="113" t="s">
        <v>17</v>
      </c>
      <c r="C659" s="114" t="s">
        <v>18</v>
      </c>
      <c r="D659" s="115" t="s">
        <v>17</v>
      </c>
      <c r="E659" s="116" t="s">
        <v>18</v>
      </c>
      <c r="F659" s="113" t="s">
        <v>17</v>
      </c>
      <c r="G659" s="114" t="s">
        <v>18</v>
      </c>
      <c r="H659" s="115" t="s">
        <v>17</v>
      </c>
      <c r="I659" s="116" t="s">
        <v>18</v>
      </c>
      <c r="J659" s="113" t="s">
        <v>17</v>
      </c>
      <c r="K659" s="114" t="s">
        <v>18</v>
      </c>
      <c r="L659" s="115" t="s">
        <v>17</v>
      </c>
      <c r="M659" s="113" t="s">
        <v>18</v>
      </c>
      <c r="N659" s="117" t="s">
        <v>17</v>
      </c>
      <c r="O659" s="118" t="s">
        <v>18</v>
      </c>
      <c r="P659" s="113" t="s">
        <v>17</v>
      </c>
      <c r="Q659" s="114" t="s">
        <v>18</v>
      </c>
      <c r="R659" s="115" t="s">
        <v>17</v>
      </c>
      <c r="S659" s="116" t="s">
        <v>18</v>
      </c>
      <c r="T659" s="113" t="s">
        <v>17</v>
      </c>
      <c r="U659" s="114" t="s">
        <v>18</v>
      </c>
      <c r="V659" s="115" t="s">
        <v>17</v>
      </c>
      <c r="W659" s="116" t="s">
        <v>18</v>
      </c>
      <c r="X659" s="113" t="s">
        <v>17</v>
      </c>
      <c r="Y659" s="114" t="s">
        <v>18</v>
      </c>
      <c r="Z659" s="26" t="s">
        <v>17</v>
      </c>
      <c r="AA659" s="119" t="s">
        <v>18</v>
      </c>
      <c r="AB659" s="173" t="s">
        <v>17</v>
      </c>
      <c r="AC659" s="174" t="s">
        <v>18</v>
      </c>
      <c r="AE659" s="303"/>
      <c r="AF659" s="113" t="s">
        <v>17</v>
      </c>
      <c r="AG659" s="114" t="s">
        <v>18</v>
      </c>
      <c r="AH659" s="115" t="s">
        <v>17</v>
      </c>
      <c r="AI659" s="116" t="s">
        <v>18</v>
      </c>
      <c r="AJ659" s="113" t="s">
        <v>17</v>
      </c>
      <c r="AK659" s="114" t="s">
        <v>18</v>
      </c>
      <c r="AL659" s="115" t="s">
        <v>17</v>
      </c>
      <c r="AM659" s="116" t="s">
        <v>18</v>
      </c>
      <c r="AN659" s="113" t="s">
        <v>17</v>
      </c>
      <c r="AO659" s="114" t="s">
        <v>18</v>
      </c>
      <c r="AP659" s="115" t="s">
        <v>17</v>
      </c>
      <c r="AQ659" s="113" t="s">
        <v>18</v>
      </c>
      <c r="AR659" s="117" t="s">
        <v>17</v>
      </c>
      <c r="AS659" s="118" t="s">
        <v>18</v>
      </c>
      <c r="AT659" s="113" t="s">
        <v>17</v>
      </c>
      <c r="AU659" s="114" t="s">
        <v>18</v>
      </c>
      <c r="AV659" s="115" t="s">
        <v>17</v>
      </c>
      <c r="AW659" s="116" t="s">
        <v>18</v>
      </c>
      <c r="AX659" s="113" t="s">
        <v>17</v>
      </c>
      <c r="AY659" s="114" t="s">
        <v>18</v>
      </c>
      <c r="AZ659" s="115" t="s">
        <v>17</v>
      </c>
      <c r="BA659" s="116" t="s">
        <v>18</v>
      </c>
      <c r="BB659" s="113" t="s">
        <v>17</v>
      </c>
      <c r="BC659" s="114" t="s">
        <v>18</v>
      </c>
      <c r="BD659" s="26" t="s">
        <v>17</v>
      </c>
      <c r="BE659" s="119" t="s">
        <v>18</v>
      </c>
      <c r="BF659" s="173" t="s">
        <v>17</v>
      </c>
      <c r="BG659" s="174" t="s">
        <v>18</v>
      </c>
      <c r="BI659" s="303"/>
      <c r="BJ659" s="113" t="s">
        <v>17</v>
      </c>
      <c r="BK659" s="114" t="s">
        <v>18</v>
      </c>
      <c r="BL659" s="115" t="s">
        <v>17</v>
      </c>
      <c r="BM659" s="116" t="s">
        <v>18</v>
      </c>
      <c r="BN659" s="113" t="s">
        <v>17</v>
      </c>
      <c r="BO659" s="114" t="s">
        <v>18</v>
      </c>
      <c r="BP659" s="115" t="s">
        <v>17</v>
      </c>
      <c r="BQ659" s="116" t="s">
        <v>18</v>
      </c>
      <c r="BR659" s="113" t="s">
        <v>17</v>
      </c>
      <c r="BS659" s="114" t="s">
        <v>18</v>
      </c>
      <c r="BT659" s="115" t="s">
        <v>17</v>
      </c>
      <c r="BU659" s="113" t="s">
        <v>18</v>
      </c>
      <c r="BV659" s="117" t="s">
        <v>17</v>
      </c>
      <c r="BW659" s="118" t="s">
        <v>18</v>
      </c>
      <c r="BX659" s="113" t="s">
        <v>17</v>
      </c>
      <c r="BY659" s="114" t="s">
        <v>18</v>
      </c>
      <c r="BZ659" s="115" t="s">
        <v>17</v>
      </c>
      <c r="CA659" s="116" t="s">
        <v>18</v>
      </c>
      <c r="CB659" s="113" t="s">
        <v>17</v>
      </c>
      <c r="CC659" s="114" t="s">
        <v>18</v>
      </c>
      <c r="CD659" s="115" t="s">
        <v>17</v>
      </c>
      <c r="CE659" s="116" t="s">
        <v>18</v>
      </c>
      <c r="CF659" s="113" t="s">
        <v>17</v>
      </c>
      <c r="CG659" s="114" t="s">
        <v>18</v>
      </c>
      <c r="CH659" s="26" t="s">
        <v>17</v>
      </c>
      <c r="CI659" s="119" t="s">
        <v>18</v>
      </c>
      <c r="CJ659" s="117" t="s">
        <v>17</v>
      </c>
      <c r="CK659" s="118" t="s">
        <v>18</v>
      </c>
    </row>
    <row r="660" spans="1:89" ht="13.5" thickTop="1" x14ac:dyDescent="0.2">
      <c r="A660" s="122" t="s">
        <v>19</v>
      </c>
      <c r="B660" s="123"/>
      <c r="C660" s="186"/>
      <c r="D660" s="124"/>
      <c r="E660" s="177"/>
      <c r="F660" s="123"/>
      <c r="G660" s="125"/>
      <c r="H660" s="124"/>
      <c r="I660" s="177"/>
      <c r="J660" s="123"/>
      <c r="K660" s="125"/>
      <c r="L660" s="124"/>
      <c r="M660" s="123"/>
      <c r="N660" s="176"/>
      <c r="O660" s="178"/>
      <c r="P660" s="123"/>
      <c r="Q660" s="125"/>
      <c r="R660" s="124"/>
      <c r="S660" s="177"/>
      <c r="T660" s="123"/>
      <c r="U660" s="125"/>
      <c r="V660" s="124"/>
      <c r="W660" s="177"/>
      <c r="X660" s="123"/>
      <c r="Y660" s="125"/>
      <c r="Z660" s="183"/>
      <c r="AA660" s="184"/>
      <c r="AB660" s="167">
        <f>B660+D660+F660+H660+J660+L660+N660+P660+R660+T660+V660+X660+Z660</f>
        <v>0</v>
      </c>
      <c r="AC660" s="168">
        <f>C660+E660+G660+I660+K660+M660+O660+Q660+S660+U660+W660+Y660+AA660</f>
        <v>0</v>
      </c>
      <c r="AE660" s="249" t="str">
        <f>$AE$9</f>
        <v>07:00 - 07:59</v>
      </c>
      <c r="AF660" s="123">
        <f>SUMIF($A$9:$A$32,$AE660,B$660:B$683)</f>
        <v>5946</v>
      </c>
      <c r="AG660" s="186">
        <f t="shared" ref="AG660:BE662" si="1010">SUMIF($A$9:$A$32,$AE660,C$660:C$683)</f>
        <v>1053</v>
      </c>
      <c r="AH660" s="124">
        <f t="shared" si="1010"/>
        <v>1745</v>
      </c>
      <c r="AI660" s="177">
        <f t="shared" si="1010"/>
        <v>1413</v>
      </c>
      <c r="AJ660" s="123">
        <f t="shared" si="1010"/>
        <v>1091</v>
      </c>
      <c r="AK660" s="125">
        <f t="shared" si="1010"/>
        <v>644</v>
      </c>
      <c r="AL660" s="124">
        <f t="shared" si="1010"/>
        <v>1358</v>
      </c>
      <c r="AM660" s="177">
        <f t="shared" si="1010"/>
        <v>1826</v>
      </c>
      <c r="AN660" s="123">
        <f t="shared" si="1010"/>
        <v>433</v>
      </c>
      <c r="AO660" s="125">
        <f t="shared" si="1010"/>
        <v>1051</v>
      </c>
      <c r="AP660" s="124">
        <f t="shared" si="1010"/>
        <v>568</v>
      </c>
      <c r="AQ660" s="123">
        <f t="shared" si="1010"/>
        <v>2330</v>
      </c>
      <c r="AR660" s="176">
        <f t="shared" si="1010"/>
        <v>1847</v>
      </c>
      <c r="AS660" s="178">
        <f t="shared" si="1010"/>
        <v>3175</v>
      </c>
      <c r="AT660" s="123">
        <f t="shared" si="1010"/>
        <v>1671</v>
      </c>
      <c r="AU660" s="125">
        <f t="shared" si="1010"/>
        <v>1556</v>
      </c>
      <c r="AV660" s="124">
        <f t="shared" si="1010"/>
        <v>2087</v>
      </c>
      <c r="AW660" s="177">
        <f t="shared" si="1010"/>
        <v>1669</v>
      </c>
      <c r="AX660" s="123">
        <f t="shared" si="1010"/>
        <v>397</v>
      </c>
      <c r="AY660" s="125">
        <f t="shared" si="1010"/>
        <v>1653</v>
      </c>
      <c r="AZ660" s="124">
        <f t="shared" si="1010"/>
        <v>1065</v>
      </c>
      <c r="BA660" s="177">
        <f t="shared" si="1010"/>
        <v>2831</v>
      </c>
      <c r="BB660" s="123">
        <f t="shared" si="1010"/>
        <v>1604</v>
      </c>
      <c r="BC660" s="125">
        <f t="shared" si="1010"/>
        <v>1778</v>
      </c>
      <c r="BD660" s="183">
        <f t="shared" si="1010"/>
        <v>5381</v>
      </c>
      <c r="BE660" s="184">
        <f t="shared" si="1010"/>
        <v>2420</v>
      </c>
      <c r="BF660" s="167">
        <f>AF660+AH660+AJ660+AL660+AN660+AP660+AR660+AT660+AV660+AX660+AZ660+BB660+BD660</f>
        <v>25193</v>
      </c>
      <c r="BG660" s="168">
        <f>AG660+AI660+AK660+AM660+AO660+AQ660+AS660+AU660+AW660+AY660+BA660+BC660+BE660</f>
        <v>23399</v>
      </c>
      <c r="BI660" s="122" t="s">
        <v>19</v>
      </c>
      <c r="BJ660" s="126">
        <f t="shared" ref="BJ660:CK660" si="1011">B660/B684</f>
        <v>0</v>
      </c>
      <c r="BK660" s="127">
        <f t="shared" si="1011"/>
        <v>0</v>
      </c>
      <c r="BL660" s="128">
        <f t="shared" si="1011"/>
        <v>0</v>
      </c>
      <c r="BM660" s="129">
        <f t="shared" si="1011"/>
        <v>0</v>
      </c>
      <c r="BN660" s="126">
        <f t="shared" si="1011"/>
        <v>0</v>
      </c>
      <c r="BO660" s="127">
        <f t="shared" si="1011"/>
        <v>0</v>
      </c>
      <c r="BP660" s="128">
        <f t="shared" si="1011"/>
        <v>0</v>
      </c>
      <c r="BQ660" s="129">
        <f t="shared" si="1011"/>
        <v>0</v>
      </c>
      <c r="BR660" s="126">
        <f t="shared" si="1011"/>
        <v>0</v>
      </c>
      <c r="BS660" s="127">
        <f t="shared" si="1011"/>
        <v>0</v>
      </c>
      <c r="BT660" s="128">
        <f t="shared" si="1011"/>
        <v>0</v>
      </c>
      <c r="BU660" s="126">
        <f t="shared" si="1011"/>
        <v>0</v>
      </c>
      <c r="BV660" s="130">
        <f t="shared" si="1011"/>
        <v>0</v>
      </c>
      <c r="BW660" s="131">
        <f t="shared" si="1011"/>
        <v>0</v>
      </c>
      <c r="BX660" s="126">
        <f t="shared" si="1011"/>
        <v>0</v>
      </c>
      <c r="BY660" s="127">
        <f t="shared" si="1011"/>
        <v>0</v>
      </c>
      <c r="BZ660" s="128">
        <f t="shared" si="1011"/>
        <v>0</v>
      </c>
      <c r="CA660" s="129">
        <f t="shared" si="1011"/>
        <v>0</v>
      </c>
      <c r="CB660" s="126">
        <f t="shared" si="1011"/>
        <v>0</v>
      </c>
      <c r="CC660" s="127">
        <f t="shared" si="1011"/>
        <v>0</v>
      </c>
      <c r="CD660" s="128">
        <f t="shared" si="1011"/>
        <v>0</v>
      </c>
      <c r="CE660" s="129">
        <f t="shared" si="1011"/>
        <v>0</v>
      </c>
      <c r="CF660" s="126">
        <f t="shared" si="1011"/>
        <v>0</v>
      </c>
      <c r="CG660" s="127">
        <f t="shared" si="1011"/>
        <v>0</v>
      </c>
      <c r="CH660" s="128">
        <f t="shared" si="1011"/>
        <v>0</v>
      </c>
      <c r="CI660" s="126">
        <f t="shared" si="1011"/>
        <v>0</v>
      </c>
      <c r="CJ660" s="132">
        <f t="shared" si="1011"/>
        <v>0</v>
      </c>
      <c r="CK660" s="133">
        <f t="shared" si="1011"/>
        <v>0</v>
      </c>
    </row>
    <row r="661" spans="1:89" x14ac:dyDescent="0.2">
      <c r="A661" s="134" t="s">
        <v>21</v>
      </c>
      <c r="B661" s="189">
        <v>704</v>
      </c>
      <c r="C661" s="190">
        <v>0</v>
      </c>
      <c r="D661" s="191">
        <v>222</v>
      </c>
      <c r="E661" s="192">
        <v>1</v>
      </c>
      <c r="F661" s="189">
        <v>92</v>
      </c>
      <c r="G661" s="193">
        <v>0</v>
      </c>
      <c r="H661" s="191">
        <v>320</v>
      </c>
      <c r="I661" s="192">
        <v>9</v>
      </c>
      <c r="J661" s="189">
        <v>13</v>
      </c>
      <c r="K661" s="193">
        <v>1</v>
      </c>
      <c r="L661" s="191">
        <v>9</v>
      </c>
      <c r="M661" s="189">
        <v>22</v>
      </c>
      <c r="N661" s="194">
        <v>66</v>
      </c>
      <c r="O661" s="195">
        <v>12</v>
      </c>
      <c r="P661" s="189">
        <v>21</v>
      </c>
      <c r="Q661" s="193">
        <v>11</v>
      </c>
      <c r="R661" s="191">
        <v>16</v>
      </c>
      <c r="S661" s="192">
        <v>28</v>
      </c>
      <c r="T661" s="189">
        <v>0</v>
      </c>
      <c r="U661" s="193">
        <v>0</v>
      </c>
      <c r="V661" s="191">
        <v>6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69">
        <f>B661+D661+F661+H661+J661+L661+N661+P661+R661+T661+V661+X661+Z661</f>
        <v>1469</v>
      </c>
      <c r="AC661" s="170">
        <f t="shared" ref="AC661:AC680" si="1012">C661+E661+G661+I661+K661+M661+O661+Q661+S661+U661+W661+Y661+AA661</f>
        <v>84</v>
      </c>
      <c r="AE661" s="250" t="str">
        <f>$AE$10</f>
        <v>08:00 - 08:59</v>
      </c>
      <c r="AF661" s="123">
        <f>SUMIF($A$9:$A$32,$AE661,B$660:B$683)</f>
        <v>5412</v>
      </c>
      <c r="AG661" s="190">
        <f t="shared" si="1010"/>
        <v>1090</v>
      </c>
      <c r="AH661" s="191">
        <f t="shared" si="1010"/>
        <v>1492</v>
      </c>
      <c r="AI661" s="192">
        <f t="shared" si="1010"/>
        <v>1393</v>
      </c>
      <c r="AJ661" s="189">
        <f t="shared" si="1010"/>
        <v>625</v>
      </c>
      <c r="AK661" s="193">
        <f t="shared" si="1010"/>
        <v>668</v>
      </c>
      <c r="AL661" s="191">
        <f t="shared" si="1010"/>
        <v>893</v>
      </c>
      <c r="AM661" s="192">
        <f t="shared" si="1010"/>
        <v>2123</v>
      </c>
      <c r="AN661" s="189">
        <f t="shared" si="1010"/>
        <v>403</v>
      </c>
      <c r="AO661" s="193">
        <f t="shared" si="1010"/>
        <v>1052</v>
      </c>
      <c r="AP661" s="191">
        <f t="shared" si="1010"/>
        <v>558</v>
      </c>
      <c r="AQ661" s="189">
        <f t="shared" si="1010"/>
        <v>2702</v>
      </c>
      <c r="AR661" s="194">
        <f t="shared" si="1010"/>
        <v>1711</v>
      </c>
      <c r="AS661" s="195">
        <f t="shared" si="1010"/>
        <v>3148</v>
      </c>
      <c r="AT661" s="189">
        <f t="shared" si="1010"/>
        <v>1420</v>
      </c>
      <c r="AU661" s="193">
        <f t="shared" si="1010"/>
        <v>1641</v>
      </c>
      <c r="AV661" s="191">
        <f t="shared" si="1010"/>
        <v>1981</v>
      </c>
      <c r="AW661" s="192">
        <f t="shared" si="1010"/>
        <v>1365</v>
      </c>
      <c r="AX661" s="189">
        <f t="shared" si="1010"/>
        <v>346</v>
      </c>
      <c r="AY661" s="193">
        <f t="shared" si="1010"/>
        <v>1753</v>
      </c>
      <c r="AZ661" s="191">
        <f t="shared" si="1010"/>
        <v>915</v>
      </c>
      <c r="BA661" s="192">
        <f t="shared" si="1010"/>
        <v>2751</v>
      </c>
      <c r="BB661" s="189">
        <f t="shared" si="1010"/>
        <v>1431</v>
      </c>
      <c r="BC661" s="193">
        <f t="shared" si="1010"/>
        <v>1813</v>
      </c>
      <c r="BD661" s="191">
        <f t="shared" si="1010"/>
        <v>4764</v>
      </c>
      <c r="BE661" s="189">
        <f t="shared" si="1010"/>
        <v>2724</v>
      </c>
      <c r="BF661" s="169">
        <f>SUM(AF661,AH661,AJ661,AL661,AN661,AP661,AR661,AT661,AV661,AX661,AZ661,BB661,BD661)</f>
        <v>21951</v>
      </c>
      <c r="BG661" s="170">
        <f>SUM(AG661,AI661,AK661,AM661,AO661,AQ661,AS661,AU661,AW661,AY661,BA661,BC661,BE661)</f>
        <v>24223</v>
      </c>
      <c r="BI661" s="134" t="s">
        <v>21</v>
      </c>
      <c r="BJ661" s="126">
        <f t="shared" ref="BJ661:CK661" si="1013">B661/B684</f>
        <v>1.1620805202951421E-2</v>
      </c>
      <c r="BK661" s="127">
        <f t="shared" si="1013"/>
        <v>0</v>
      </c>
      <c r="BL661" s="128">
        <f t="shared" si="1013"/>
        <v>8.8344144215846236E-3</v>
      </c>
      <c r="BM661" s="129">
        <f t="shared" si="1013"/>
        <v>4.6242774566473991E-5</v>
      </c>
      <c r="BN661" s="126">
        <f t="shared" si="1013"/>
        <v>7.0400979491888581E-3</v>
      </c>
      <c r="BO661" s="127">
        <f t="shared" si="1013"/>
        <v>0</v>
      </c>
      <c r="BP661" s="128">
        <f t="shared" si="1013"/>
        <v>1.0458199882345252E-2</v>
      </c>
      <c r="BQ661" s="129">
        <f t="shared" si="1013"/>
        <v>2.0845879464492518E-4</v>
      </c>
      <c r="BR661" s="126">
        <f t="shared" si="1013"/>
        <v>1.8468532461997443E-3</v>
      </c>
      <c r="BS661" s="127">
        <f t="shared" si="1013"/>
        <v>1.1461318051575932E-4</v>
      </c>
      <c r="BT661" s="128">
        <f t="shared" si="1013"/>
        <v>6.9524913093858636E-4</v>
      </c>
      <c r="BU661" s="126">
        <f t="shared" si="1013"/>
        <v>9.2305110346563735E-4</v>
      </c>
      <c r="BV661" s="130">
        <f t="shared" si="1013"/>
        <v>2.3278781038374718E-3</v>
      </c>
      <c r="BW661" s="131">
        <f t="shared" si="1013"/>
        <v>3.1559845356757754E-4</v>
      </c>
      <c r="BX661" s="126">
        <f t="shared" si="1013"/>
        <v>1.1591962905718701E-3</v>
      </c>
      <c r="BY661" s="127">
        <f t="shared" si="1013"/>
        <v>4.961883711489016E-4</v>
      </c>
      <c r="BZ661" s="128">
        <f t="shared" si="1013"/>
        <v>6.9363159491914856E-4</v>
      </c>
      <c r="CA661" s="129">
        <f t="shared" si="1013"/>
        <v>1.1009318601816539E-3</v>
      </c>
      <c r="CB661" s="126">
        <f t="shared" si="1013"/>
        <v>0</v>
      </c>
      <c r="CC661" s="127">
        <f t="shared" si="1013"/>
        <v>0</v>
      </c>
      <c r="CD661" s="128">
        <f t="shared" si="1013"/>
        <v>2.1919409637233771E-4</v>
      </c>
      <c r="CE661" s="129">
        <f t="shared" si="1013"/>
        <v>0</v>
      </c>
      <c r="CF661" s="126">
        <f t="shared" si="1013"/>
        <v>0</v>
      </c>
      <c r="CG661" s="127">
        <f t="shared" si="1013"/>
        <v>0</v>
      </c>
      <c r="CH661" s="128">
        <f t="shared" si="1013"/>
        <v>0</v>
      </c>
      <c r="CI661" s="126">
        <f t="shared" si="1013"/>
        <v>0</v>
      </c>
      <c r="CJ661" s="132">
        <f t="shared" si="1013"/>
        <v>4.3146365748423501E-3</v>
      </c>
      <c r="CK661" s="133">
        <f t="shared" si="1013"/>
        <v>2.4703194064175371E-4</v>
      </c>
    </row>
    <row r="662" spans="1:89" ht="13.5" thickBot="1" x14ac:dyDescent="0.25">
      <c r="A662" s="143" t="s">
        <v>23</v>
      </c>
      <c r="B662" s="196">
        <v>3621</v>
      </c>
      <c r="C662" s="197">
        <v>61</v>
      </c>
      <c r="D662" s="198">
        <v>1317</v>
      </c>
      <c r="E662" s="199">
        <v>51</v>
      </c>
      <c r="F662" s="196">
        <v>490</v>
      </c>
      <c r="G662" s="200">
        <v>15</v>
      </c>
      <c r="H662" s="198">
        <v>1397</v>
      </c>
      <c r="I662" s="199">
        <v>288</v>
      </c>
      <c r="J662" s="196">
        <v>90</v>
      </c>
      <c r="K662" s="200">
        <v>98</v>
      </c>
      <c r="L662" s="198">
        <v>81</v>
      </c>
      <c r="M662" s="196">
        <v>528</v>
      </c>
      <c r="N662" s="201">
        <v>555</v>
      </c>
      <c r="O662" s="202">
        <v>777</v>
      </c>
      <c r="P662" s="196">
        <v>316</v>
      </c>
      <c r="Q662" s="200">
        <v>486</v>
      </c>
      <c r="R662" s="198">
        <v>532</v>
      </c>
      <c r="S662" s="199">
        <v>552</v>
      </c>
      <c r="T662" s="196">
        <v>101</v>
      </c>
      <c r="U662" s="200">
        <v>379</v>
      </c>
      <c r="V662" s="198">
        <v>250</v>
      </c>
      <c r="W662" s="199">
        <v>973</v>
      </c>
      <c r="X662" s="196">
        <v>358</v>
      </c>
      <c r="Y662" s="200">
        <v>531</v>
      </c>
      <c r="Z662" s="198">
        <v>1452</v>
      </c>
      <c r="AA662" s="196">
        <v>701</v>
      </c>
      <c r="AB662" s="169">
        <f>B662+D662+F662+H662+J662+L662+N662+P662+R662+T662+V662+X662+Z662</f>
        <v>10560</v>
      </c>
      <c r="AC662" s="170">
        <f t="shared" si="1012"/>
        <v>5440</v>
      </c>
      <c r="AE662" s="249" t="str">
        <f>$AE$11</f>
        <v>09:00 - 09:59</v>
      </c>
      <c r="AF662" s="123">
        <f>SUMIF($A$9:$A$32,$AE662,B$660:B$683)</f>
        <v>5367</v>
      </c>
      <c r="AG662" s="197">
        <f t="shared" si="1010"/>
        <v>1382</v>
      </c>
      <c r="AH662" s="198">
        <f t="shared" si="1010"/>
        <v>1771</v>
      </c>
      <c r="AI662" s="199">
        <f t="shared" si="1010"/>
        <v>1267</v>
      </c>
      <c r="AJ662" s="196">
        <f t="shared" si="1010"/>
        <v>939</v>
      </c>
      <c r="AK662" s="200">
        <f t="shared" si="1010"/>
        <v>691</v>
      </c>
      <c r="AL662" s="198">
        <f t="shared" si="1010"/>
        <v>2140</v>
      </c>
      <c r="AM662" s="199">
        <f t="shared" si="1010"/>
        <v>1888</v>
      </c>
      <c r="AN662" s="196">
        <f t="shared" si="1010"/>
        <v>366</v>
      </c>
      <c r="AO662" s="200">
        <f t="shared" si="1010"/>
        <v>1146</v>
      </c>
      <c r="AP662" s="198">
        <f t="shared" si="1010"/>
        <v>537</v>
      </c>
      <c r="AQ662" s="196">
        <f t="shared" si="1010"/>
        <v>2567</v>
      </c>
      <c r="AR662" s="201">
        <f t="shared" si="1010"/>
        <v>1697</v>
      </c>
      <c r="AS662" s="202">
        <f t="shared" si="1010"/>
        <v>3152</v>
      </c>
      <c r="AT662" s="196">
        <f t="shared" si="1010"/>
        <v>1043</v>
      </c>
      <c r="AU662" s="200">
        <f t="shared" si="1010"/>
        <v>1423</v>
      </c>
      <c r="AV662" s="198">
        <f t="shared" si="1010"/>
        <v>1625</v>
      </c>
      <c r="AW662" s="199">
        <f t="shared" si="1010"/>
        <v>1270</v>
      </c>
      <c r="AX662" s="196">
        <f t="shared" si="1010"/>
        <v>307</v>
      </c>
      <c r="AY662" s="200">
        <f t="shared" si="1010"/>
        <v>1179</v>
      </c>
      <c r="AZ662" s="198">
        <f t="shared" si="1010"/>
        <v>842</v>
      </c>
      <c r="BA662" s="199">
        <f t="shared" si="1010"/>
        <v>2565</v>
      </c>
      <c r="BB662" s="196">
        <f t="shared" si="1010"/>
        <v>1246</v>
      </c>
      <c r="BC662" s="200">
        <f t="shared" si="1010"/>
        <v>1375</v>
      </c>
      <c r="BD662" s="198">
        <f t="shared" si="1010"/>
        <v>4212</v>
      </c>
      <c r="BE662" s="196">
        <f t="shared" si="1010"/>
        <v>2032</v>
      </c>
      <c r="BF662" s="169">
        <f>SUM(AF662,AH662,AJ662,AL662,AN662,AP662,AR662,AT662,AV662,AX662,AZ662,BB662,BD662)</f>
        <v>22092</v>
      </c>
      <c r="BG662" s="170">
        <f>SUM(AG662,AI662,AK662,AM662,AO662,AQ662,AS662,AU662,AW662,AY662,BA662,BC662,BE662)</f>
        <v>21937</v>
      </c>
      <c r="BI662" s="143" t="s">
        <v>23</v>
      </c>
      <c r="BJ662" s="126">
        <f t="shared" ref="BJ662:CK662" si="1014">B662/B684</f>
        <v>5.9771215397566892E-2</v>
      </c>
      <c r="BK662" s="127">
        <f t="shared" si="1014"/>
        <v>1.6521315205026814E-3</v>
      </c>
      <c r="BL662" s="128">
        <f t="shared" si="1014"/>
        <v>5.240956663615743E-2</v>
      </c>
      <c r="BM662" s="129">
        <f t="shared" si="1014"/>
        <v>2.3583815028901736E-3</v>
      </c>
      <c r="BN662" s="126">
        <f t="shared" si="1014"/>
        <v>3.7496173859810224E-2</v>
      </c>
      <c r="BO662" s="127">
        <f t="shared" si="1014"/>
        <v>1.7001020061203672E-3</v>
      </c>
      <c r="BP662" s="128">
        <f t="shared" si="1014"/>
        <v>4.5656578861363491E-2</v>
      </c>
      <c r="BQ662" s="129">
        <f t="shared" si="1014"/>
        <v>6.6706814286376058E-3</v>
      </c>
      <c r="BR662" s="126">
        <f t="shared" si="1014"/>
        <v>1.2785907089075153E-2</v>
      </c>
      <c r="BS662" s="127">
        <f t="shared" si="1014"/>
        <v>1.1232091690544413E-2</v>
      </c>
      <c r="BT662" s="128">
        <f t="shared" si="1014"/>
        <v>6.2572421784472766E-3</v>
      </c>
      <c r="BU662" s="126">
        <f t="shared" si="1014"/>
        <v>2.2153226483175296E-2</v>
      </c>
      <c r="BV662" s="130">
        <f t="shared" si="1014"/>
        <v>1.9575338600451467E-2</v>
      </c>
      <c r="BW662" s="131">
        <f t="shared" si="1014"/>
        <v>2.0434999868500645E-2</v>
      </c>
      <c r="BX662" s="126">
        <f t="shared" si="1014"/>
        <v>1.7443144181938618E-2</v>
      </c>
      <c r="BY662" s="127">
        <f t="shared" si="1014"/>
        <v>2.1922504398033289E-2</v>
      </c>
      <c r="BZ662" s="128">
        <f t="shared" si="1014"/>
        <v>2.3063250531061692E-2</v>
      </c>
      <c r="CA662" s="129">
        <f t="shared" si="1014"/>
        <v>2.1704085243581174E-2</v>
      </c>
      <c r="CB662" s="126">
        <f t="shared" si="1014"/>
        <v>1.0156878519710378E-2</v>
      </c>
      <c r="CC662" s="127">
        <f t="shared" si="1014"/>
        <v>3.0103256552819698E-2</v>
      </c>
      <c r="CD662" s="128">
        <f t="shared" si="1014"/>
        <v>9.1330873488474039E-3</v>
      </c>
      <c r="CE662" s="129">
        <f t="shared" si="1014"/>
        <v>3.0812591044397999E-2</v>
      </c>
      <c r="CF662" s="126">
        <f t="shared" si="1014"/>
        <v>1.3820792958344593E-2</v>
      </c>
      <c r="CG662" s="127">
        <f t="shared" si="1014"/>
        <v>3.1307116325688347E-2</v>
      </c>
      <c r="CH662" s="128">
        <f t="shared" si="1014"/>
        <v>2.4882613017102512E-2</v>
      </c>
      <c r="CI662" s="126">
        <f t="shared" si="1014"/>
        <v>1.3969709047429255E-2</v>
      </c>
      <c r="CJ662" s="132">
        <f t="shared" si="1014"/>
        <v>3.1016039639438539E-2</v>
      </c>
      <c r="CK662" s="133">
        <f t="shared" si="1014"/>
        <v>1.5998259012989763E-2</v>
      </c>
    </row>
    <row r="663" spans="1:89" ht="14.25" thickTop="1" thickBot="1" x14ac:dyDescent="0.25">
      <c r="A663" s="134" t="s">
        <v>25</v>
      </c>
      <c r="B663" s="189">
        <v>6520</v>
      </c>
      <c r="C663" s="190">
        <v>588</v>
      </c>
      <c r="D663" s="191">
        <v>2504</v>
      </c>
      <c r="E663" s="192">
        <v>784</v>
      </c>
      <c r="F663" s="189">
        <v>891</v>
      </c>
      <c r="G663" s="193">
        <v>380</v>
      </c>
      <c r="H663" s="191">
        <v>1386</v>
      </c>
      <c r="I663" s="192">
        <v>996</v>
      </c>
      <c r="J663" s="189">
        <v>216</v>
      </c>
      <c r="K663" s="193">
        <v>400</v>
      </c>
      <c r="L663" s="191">
        <v>318</v>
      </c>
      <c r="M663" s="189">
        <v>1327</v>
      </c>
      <c r="N663" s="194">
        <v>1225</v>
      </c>
      <c r="O663" s="195">
        <v>1882</v>
      </c>
      <c r="P663" s="189">
        <v>1053</v>
      </c>
      <c r="Q663" s="193">
        <v>1103</v>
      </c>
      <c r="R663" s="191">
        <v>1361</v>
      </c>
      <c r="S663" s="192">
        <v>1410</v>
      </c>
      <c r="T663" s="189">
        <v>230</v>
      </c>
      <c r="U663" s="193">
        <v>1157</v>
      </c>
      <c r="V663" s="191">
        <v>714</v>
      </c>
      <c r="W663" s="192">
        <v>1989</v>
      </c>
      <c r="X663" s="189">
        <v>1178</v>
      </c>
      <c r="Y663" s="193">
        <v>1378</v>
      </c>
      <c r="Z663" s="191">
        <v>3442</v>
      </c>
      <c r="AA663" s="189">
        <v>1883</v>
      </c>
      <c r="AB663" s="169">
        <f>B663+D663+F663+H663+J663+L663+N663+P663+R663+T663+V663+X663+Z663</f>
        <v>21038</v>
      </c>
      <c r="AC663" s="170">
        <f t="shared" si="1012"/>
        <v>15277</v>
      </c>
      <c r="AE663" s="299" t="s">
        <v>26</v>
      </c>
      <c r="AF663" s="18">
        <f t="shared" ref="AF663:BG663" si="1015">SUM(AF660:AF662)</f>
        <v>16725</v>
      </c>
      <c r="AG663" s="19">
        <f t="shared" si="1015"/>
        <v>3525</v>
      </c>
      <c r="AH663" s="18">
        <f t="shared" si="1015"/>
        <v>5008</v>
      </c>
      <c r="AI663" s="19">
        <f t="shared" si="1015"/>
        <v>4073</v>
      </c>
      <c r="AJ663" s="18">
        <f t="shared" si="1015"/>
        <v>2655</v>
      </c>
      <c r="AK663" s="19">
        <f t="shared" si="1015"/>
        <v>2003</v>
      </c>
      <c r="AL663" s="18">
        <f t="shared" si="1015"/>
        <v>4391</v>
      </c>
      <c r="AM663" s="19">
        <f t="shared" si="1015"/>
        <v>5837</v>
      </c>
      <c r="AN663" s="18">
        <f t="shared" si="1015"/>
        <v>1202</v>
      </c>
      <c r="AO663" s="19">
        <f t="shared" si="1015"/>
        <v>3249</v>
      </c>
      <c r="AP663" s="18">
        <f t="shared" si="1015"/>
        <v>1663</v>
      </c>
      <c r="AQ663" s="19">
        <f t="shared" si="1015"/>
        <v>7599</v>
      </c>
      <c r="AR663" s="18">
        <f t="shared" si="1015"/>
        <v>5255</v>
      </c>
      <c r="AS663" s="19">
        <f t="shared" si="1015"/>
        <v>9475</v>
      </c>
      <c r="AT663" s="18">
        <f t="shared" si="1015"/>
        <v>4134</v>
      </c>
      <c r="AU663" s="19">
        <f t="shared" si="1015"/>
        <v>4620</v>
      </c>
      <c r="AV663" s="18">
        <f t="shared" si="1015"/>
        <v>5693</v>
      </c>
      <c r="AW663" s="19">
        <f t="shared" si="1015"/>
        <v>4304</v>
      </c>
      <c r="AX663" s="18">
        <f t="shared" si="1015"/>
        <v>1050</v>
      </c>
      <c r="AY663" s="19">
        <f t="shared" si="1015"/>
        <v>4585</v>
      </c>
      <c r="AZ663" s="18">
        <f t="shared" si="1015"/>
        <v>2822</v>
      </c>
      <c r="BA663" s="19">
        <f t="shared" si="1015"/>
        <v>8147</v>
      </c>
      <c r="BB663" s="18">
        <f t="shared" si="1015"/>
        <v>4281</v>
      </c>
      <c r="BC663" s="19">
        <f t="shared" si="1015"/>
        <v>4966</v>
      </c>
      <c r="BD663" s="18">
        <f t="shared" si="1015"/>
        <v>14357</v>
      </c>
      <c r="BE663" s="19">
        <f t="shared" si="1015"/>
        <v>7176</v>
      </c>
      <c r="BF663" s="171">
        <f t="shared" si="1015"/>
        <v>69236</v>
      </c>
      <c r="BG663" s="172">
        <f t="shared" si="1015"/>
        <v>69559</v>
      </c>
      <c r="BI663" s="134" t="s">
        <v>25</v>
      </c>
      <c r="BJ663" s="126">
        <f t="shared" ref="BJ663:CK663" si="1016">B663/B684</f>
        <v>0.10762450273187964</v>
      </c>
      <c r="BK663" s="127">
        <f t="shared" si="1016"/>
        <v>1.592546449271437E-2</v>
      </c>
      <c r="BL663" s="128">
        <f t="shared" si="1016"/>
        <v>9.9645827529945483E-2</v>
      </c>
      <c r="BM663" s="129">
        <f t="shared" si="1016"/>
        <v>3.6254335260115608E-2</v>
      </c>
      <c r="BN663" s="126">
        <f t="shared" si="1016"/>
        <v>6.8181818181818177E-2</v>
      </c>
      <c r="BO663" s="127">
        <f t="shared" si="1016"/>
        <v>4.3069250821715969E-2</v>
      </c>
      <c r="BP663" s="128">
        <f t="shared" si="1016"/>
        <v>4.5297078240407872E-2</v>
      </c>
      <c r="BQ663" s="129">
        <f t="shared" si="1016"/>
        <v>2.3069439940705053E-2</v>
      </c>
      <c r="BR663" s="126">
        <f t="shared" si="1016"/>
        <v>3.0686177013780368E-2</v>
      </c>
      <c r="BS663" s="127">
        <f t="shared" si="1016"/>
        <v>4.5845272206303724E-2</v>
      </c>
      <c r="BT663" s="128">
        <f t="shared" si="1016"/>
        <v>2.4565469293163382E-2</v>
      </c>
      <c r="BU663" s="126">
        <f t="shared" si="1016"/>
        <v>5.5676764286313671E-2</v>
      </c>
      <c r="BV663" s="130">
        <f t="shared" si="1016"/>
        <v>4.3206828442437922E-2</v>
      </c>
      <c r="BW663" s="131">
        <f t="shared" si="1016"/>
        <v>4.9496357467848411E-2</v>
      </c>
      <c r="BX663" s="126">
        <f t="shared" si="1016"/>
        <v>5.8125413998675206E-2</v>
      </c>
      <c r="BY663" s="127">
        <f t="shared" si="1016"/>
        <v>4.9754161216112591E-2</v>
      </c>
      <c r="BZ663" s="128">
        <f t="shared" si="1016"/>
        <v>5.9002037542810075E-2</v>
      </c>
      <c r="CA663" s="129">
        <f t="shared" si="1016"/>
        <v>5.5439782959147567E-2</v>
      </c>
      <c r="CB663" s="126">
        <f t="shared" si="1016"/>
        <v>2.3129525341914724E-2</v>
      </c>
      <c r="CC663" s="127">
        <f t="shared" si="1016"/>
        <v>9.1898332009531375E-2</v>
      </c>
      <c r="CD663" s="128">
        <f t="shared" si="1016"/>
        <v>2.6084097468308188E-2</v>
      </c>
      <c r="CE663" s="129">
        <f t="shared" si="1016"/>
        <v>6.2986889606688204E-2</v>
      </c>
      <c r="CF663" s="126">
        <f t="shared" si="1016"/>
        <v>4.5477357834999808E-2</v>
      </c>
      <c r="CG663" s="127">
        <f t="shared" si="1016"/>
        <v>8.1245209598490659E-2</v>
      </c>
      <c r="CH663" s="128">
        <f t="shared" si="1016"/>
        <v>5.8984816807759535E-2</v>
      </c>
      <c r="CI663" s="126">
        <f t="shared" si="1016"/>
        <v>3.7524910322837786E-2</v>
      </c>
      <c r="CJ663" s="132">
        <f t="shared" si="1016"/>
        <v>6.179123503167689E-2</v>
      </c>
      <c r="CK663" s="133">
        <f t="shared" si="1016"/>
        <v>4.4927463776000848E-2</v>
      </c>
    </row>
    <row r="664" spans="1:89" ht="13.5" thickTop="1" x14ac:dyDescent="0.2">
      <c r="A664" s="143" t="s">
        <v>20</v>
      </c>
      <c r="B664" s="196">
        <v>5946</v>
      </c>
      <c r="C664" s="197">
        <v>1053</v>
      </c>
      <c r="D664" s="198">
        <v>1745</v>
      </c>
      <c r="E664" s="199">
        <v>1413</v>
      </c>
      <c r="F664" s="196">
        <v>1091</v>
      </c>
      <c r="G664" s="200">
        <v>644</v>
      </c>
      <c r="H664" s="198">
        <v>1358</v>
      </c>
      <c r="I664" s="199">
        <v>1826</v>
      </c>
      <c r="J664" s="196">
        <v>433</v>
      </c>
      <c r="K664" s="200">
        <v>1051</v>
      </c>
      <c r="L664" s="198">
        <v>568</v>
      </c>
      <c r="M664" s="196">
        <v>2330</v>
      </c>
      <c r="N664" s="201">
        <v>1847</v>
      </c>
      <c r="O664" s="202">
        <v>3175</v>
      </c>
      <c r="P664" s="196">
        <v>1671</v>
      </c>
      <c r="Q664" s="200">
        <v>1556</v>
      </c>
      <c r="R664" s="198">
        <v>2087</v>
      </c>
      <c r="S664" s="199">
        <v>1669</v>
      </c>
      <c r="T664" s="196">
        <v>397</v>
      </c>
      <c r="U664" s="200">
        <v>1653</v>
      </c>
      <c r="V664" s="198">
        <v>1065</v>
      </c>
      <c r="W664" s="199">
        <v>2831</v>
      </c>
      <c r="X664" s="196">
        <v>1604</v>
      </c>
      <c r="Y664" s="200">
        <v>1778</v>
      </c>
      <c r="Z664" s="198">
        <v>5381</v>
      </c>
      <c r="AA664" s="196">
        <v>2420</v>
      </c>
      <c r="AB664" s="169">
        <f t="shared" ref="AB664:AB680" si="1017">B664+D664+F664+H664+J664+L664+N664+P664+R664+T664+V664+X664+Z664</f>
        <v>25193</v>
      </c>
      <c r="AC664" s="170">
        <f t="shared" si="1012"/>
        <v>23399</v>
      </c>
      <c r="BI664" s="143" t="s">
        <v>20</v>
      </c>
      <c r="BJ664" s="126">
        <f t="shared" ref="BJ664:CK664" si="1018">B664/B684</f>
        <v>9.8149584853336858E-2</v>
      </c>
      <c r="BK664" s="127">
        <f t="shared" si="1018"/>
        <v>2.8519581821136449E-2</v>
      </c>
      <c r="BL664" s="128">
        <f t="shared" si="1018"/>
        <v>6.9441680926419669E-2</v>
      </c>
      <c r="BM664" s="129">
        <f t="shared" si="1018"/>
        <v>6.5341040462427752E-2</v>
      </c>
      <c r="BN664" s="126">
        <f t="shared" si="1018"/>
        <v>8.3486378940924394E-2</v>
      </c>
      <c r="BO664" s="127">
        <f t="shared" si="1018"/>
        <v>7.2991046129434439E-2</v>
      </c>
      <c r="BP664" s="128">
        <f t="shared" si="1018"/>
        <v>4.4381985750702659E-2</v>
      </c>
      <c r="BQ664" s="129">
        <f t="shared" si="1018"/>
        <v>4.2293973224625935E-2</v>
      </c>
      <c r="BR664" s="126">
        <f t="shared" si="1018"/>
        <v>6.1514419661883792E-2</v>
      </c>
      <c r="BS664" s="127">
        <f t="shared" si="1018"/>
        <v>0.12045845272206304</v>
      </c>
      <c r="BT664" s="128">
        <f t="shared" si="1018"/>
        <v>4.3877945152568557E-2</v>
      </c>
      <c r="BU664" s="126">
        <f t="shared" si="1018"/>
        <v>9.7759503230678862E-2</v>
      </c>
      <c r="BV664" s="130">
        <f t="shared" si="1018"/>
        <v>6.5145316027088035E-2</v>
      </c>
      <c r="BW664" s="131">
        <f t="shared" si="1018"/>
        <v>8.3502090839754892E-2</v>
      </c>
      <c r="BX664" s="126">
        <f t="shared" si="1018"/>
        <v>9.2238904835504523E-2</v>
      </c>
      <c r="BY664" s="127">
        <f t="shared" si="1018"/>
        <v>7.018810050069918E-2</v>
      </c>
      <c r="BZ664" s="128">
        <f t="shared" si="1018"/>
        <v>9.0475571162266441E-2</v>
      </c>
      <c r="CA664" s="129">
        <f t="shared" si="1018"/>
        <v>6.5623402665827862E-2</v>
      </c>
      <c r="CB664" s="126">
        <f t="shared" si="1018"/>
        <v>3.9923572003218021E-2</v>
      </c>
      <c r="CC664" s="127">
        <f t="shared" si="1018"/>
        <v>0.1312946783161239</v>
      </c>
      <c r="CD664" s="128">
        <f t="shared" si="1018"/>
        <v>3.8906952106089944E-2</v>
      </c>
      <c r="CE664" s="129">
        <f t="shared" si="1018"/>
        <v>8.9651022864019256E-2</v>
      </c>
      <c r="CF664" s="126">
        <f t="shared" si="1018"/>
        <v>6.1923329344091421E-2</v>
      </c>
      <c r="CG664" s="127">
        <f t="shared" si="1018"/>
        <v>0.10482872472141973</v>
      </c>
      <c r="CH664" s="128">
        <f t="shared" si="1018"/>
        <v>9.2213044521369567E-2</v>
      </c>
      <c r="CI664" s="126">
        <f t="shared" si="1018"/>
        <v>4.8226385013949782E-2</v>
      </c>
      <c r="CJ664" s="132">
        <f t="shared" si="1018"/>
        <v>7.3994989264808256E-2</v>
      </c>
      <c r="CK664" s="133">
        <f t="shared" si="1018"/>
        <v>6.8813099750909462E-2</v>
      </c>
    </row>
    <row r="665" spans="1:89" ht="13.5" thickBot="1" x14ac:dyDescent="0.25">
      <c r="A665" s="134" t="s">
        <v>22</v>
      </c>
      <c r="B665" s="189">
        <v>5412</v>
      </c>
      <c r="C665" s="190">
        <v>1090</v>
      </c>
      <c r="D665" s="191">
        <v>1492</v>
      </c>
      <c r="E665" s="192">
        <v>1393</v>
      </c>
      <c r="F665" s="189">
        <v>625</v>
      </c>
      <c r="G665" s="193">
        <v>668</v>
      </c>
      <c r="H665" s="191">
        <v>893</v>
      </c>
      <c r="I665" s="192">
        <v>2123</v>
      </c>
      <c r="J665" s="189">
        <v>403</v>
      </c>
      <c r="K665" s="193">
        <v>1052</v>
      </c>
      <c r="L665" s="191">
        <v>558</v>
      </c>
      <c r="M665" s="189">
        <v>2702</v>
      </c>
      <c r="N665" s="194">
        <v>1711</v>
      </c>
      <c r="O665" s="195">
        <v>3148</v>
      </c>
      <c r="P665" s="189">
        <v>1420</v>
      </c>
      <c r="Q665" s="193">
        <v>1641</v>
      </c>
      <c r="R665" s="191">
        <v>1981</v>
      </c>
      <c r="S665" s="192">
        <v>1365</v>
      </c>
      <c r="T665" s="189">
        <v>346</v>
      </c>
      <c r="U665" s="193">
        <v>1753</v>
      </c>
      <c r="V665" s="191">
        <v>915</v>
      </c>
      <c r="W665" s="192">
        <v>2751</v>
      </c>
      <c r="X665" s="189">
        <v>1431</v>
      </c>
      <c r="Y665" s="193">
        <v>1813</v>
      </c>
      <c r="Z665" s="191">
        <v>4764</v>
      </c>
      <c r="AA665" s="189">
        <v>2724</v>
      </c>
      <c r="AB665" s="169">
        <f t="shared" si="1017"/>
        <v>21951</v>
      </c>
      <c r="AC665" s="170">
        <f t="shared" si="1012"/>
        <v>24223</v>
      </c>
      <c r="AE665" s="242" t="s">
        <v>27</v>
      </c>
      <c r="BI665" s="134" t="s">
        <v>22</v>
      </c>
      <c r="BJ665" s="126">
        <f t="shared" ref="BJ665:CK665" si="1019">B665/B684</f>
        <v>8.9334939997689045E-2</v>
      </c>
      <c r="BK665" s="127">
        <f t="shared" si="1019"/>
        <v>2.9521694382752831E-2</v>
      </c>
      <c r="BL665" s="128">
        <f t="shared" si="1019"/>
        <v>5.9373632058577736E-2</v>
      </c>
      <c r="BM665" s="129">
        <f t="shared" si="1019"/>
        <v>6.4416184971098273E-2</v>
      </c>
      <c r="BN665" s="126">
        <f t="shared" si="1019"/>
        <v>4.7826752372206918E-2</v>
      </c>
      <c r="BO665" s="127">
        <f t="shared" si="1019"/>
        <v>7.5711209339227023E-2</v>
      </c>
      <c r="BP665" s="128">
        <f t="shared" si="1019"/>
        <v>2.9184914046669716E-2</v>
      </c>
      <c r="BQ665" s="129">
        <f t="shared" si="1019"/>
        <v>4.9173113447908465E-2</v>
      </c>
      <c r="BR665" s="126">
        <f t="shared" si="1019"/>
        <v>5.7252450632192073E-2</v>
      </c>
      <c r="BS665" s="127">
        <f t="shared" si="1019"/>
        <v>0.1205730659025788</v>
      </c>
      <c r="BT665" s="128">
        <f t="shared" si="1019"/>
        <v>4.310544611819235E-2</v>
      </c>
      <c r="BU665" s="126">
        <f t="shared" si="1019"/>
        <v>0.113367458252916</v>
      </c>
      <c r="BV665" s="130">
        <f t="shared" si="1019"/>
        <v>6.0348476297968398E-2</v>
      </c>
      <c r="BW665" s="131">
        <f t="shared" si="1019"/>
        <v>8.2791994319227832E-2</v>
      </c>
      <c r="BX665" s="126">
        <f t="shared" si="1019"/>
        <v>7.8383749172002651E-2</v>
      </c>
      <c r="BY665" s="127">
        <f t="shared" si="1019"/>
        <v>7.4022283368667965E-2</v>
      </c>
      <c r="BZ665" s="128">
        <f t="shared" si="1019"/>
        <v>8.5880261845927078E-2</v>
      </c>
      <c r="CA665" s="129">
        <f t="shared" si="1019"/>
        <v>5.3670428183855617E-2</v>
      </c>
      <c r="CB665" s="126">
        <f t="shared" si="1019"/>
        <v>3.4794851166532581E-2</v>
      </c>
      <c r="CC665" s="127">
        <f t="shared" si="1019"/>
        <v>0.13923749007148531</v>
      </c>
      <c r="CD665" s="128">
        <f t="shared" si="1019"/>
        <v>3.3427099696781502E-2</v>
      </c>
      <c r="CE665" s="129">
        <f t="shared" si="1019"/>
        <v>8.7117613528405857E-2</v>
      </c>
      <c r="CF665" s="126">
        <f t="shared" si="1019"/>
        <v>5.5244566266455623E-2</v>
      </c>
      <c r="CG665" s="127">
        <f t="shared" si="1019"/>
        <v>0.10689228229467602</v>
      </c>
      <c r="CH665" s="128">
        <f t="shared" si="1019"/>
        <v>8.1639647667683446E-2</v>
      </c>
      <c r="CI665" s="126">
        <f t="shared" si="1019"/>
        <v>5.4284575528098844E-2</v>
      </c>
      <c r="CJ665" s="132">
        <f t="shared" si="1019"/>
        <v>6.4472830125503353E-2</v>
      </c>
      <c r="CK665" s="133">
        <f t="shared" si="1019"/>
        <v>7.1236365454347611E-2</v>
      </c>
    </row>
    <row r="666" spans="1:89" ht="14.25" thickTop="1" thickBot="1" x14ac:dyDescent="0.25">
      <c r="A666" s="143" t="s">
        <v>24</v>
      </c>
      <c r="B666" s="196">
        <v>5367</v>
      </c>
      <c r="C666" s="197">
        <v>1382</v>
      </c>
      <c r="D666" s="198">
        <v>1771</v>
      </c>
      <c r="E666" s="199">
        <v>1267</v>
      </c>
      <c r="F666" s="196">
        <v>939</v>
      </c>
      <c r="G666" s="200">
        <v>691</v>
      </c>
      <c r="H666" s="198">
        <v>2140</v>
      </c>
      <c r="I666" s="199">
        <v>1888</v>
      </c>
      <c r="J666" s="196">
        <v>366</v>
      </c>
      <c r="K666" s="200">
        <v>1146</v>
      </c>
      <c r="L666" s="198">
        <v>537</v>
      </c>
      <c r="M666" s="196">
        <v>2567</v>
      </c>
      <c r="N666" s="201">
        <v>1697</v>
      </c>
      <c r="O666" s="202">
        <v>3152</v>
      </c>
      <c r="P666" s="196">
        <v>1043</v>
      </c>
      <c r="Q666" s="200">
        <v>1423</v>
      </c>
      <c r="R666" s="198">
        <v>1625</v>
      </c>
      <c r="S666" s="199">
        <v>1270</v>
      </c>
      <c r="T666" s="196">
        <v>307</v>
      </c>
      <c r="U666" s="200">
        <v>1179</v>
      </c>
      <c r="V666" s="198">
        <v>842</v>
      </c>
      <c r="W666" s="199">
        <v>2565</v>
      </c>
      <c r="X666" s="196">
        <v>1246</v>
      </c>
      <c r="Y666" s="200">
        <v>1375</v>
      </c>
      <c r="Z666" s="198">
        <v>4212</v>
      </c>
      <c r="AA666" s="196">
        <v>2032</v>
      </c>
      <c r="AB666" s="169">
        <f t="shared" si="1017"/>
        <v>22092</v>
      </c>
      <c r="AC666" s="170">
        <f t="shared" si="1012"/>
        <v>21937</v>
      </c>
      <c r="AE666" s="302" t="s">
        <v>2</v>
      </c>
      <c r="AF666" s="304" t="s">
        <v>3</v>
      </c>
      <c r="AG666" s="305"/>
      <c r="AH666" s="304" t="s">
        <v>4</v>
      </c>
      <c r="AI666" s="305"/>
      <c r="AJ666" s="304" t="s">
        <v>5</v>
      </c>
      <c r="AK666" s="305"/>
      <c r="AL666" s="304" t="s">
        <v>6</v>
      </c>
      <c r="AM666" s="305"/>
      <c r="AN666" s="304" t="s">
        <v>7</v>
      </c>
      <c r="AO666" s="305"/>
      <c r="AP666" s="304" t="s">
        <v>8</v>
      </c>
      <c r="AQ666" s="305"/>
      <c r="AR666" s="304" t="s">
        <v>9</v>
      </c>
      <c r="AS666" s="305"/>
      <c r="AT666" s="304" t="s">
        <v>10</v>
      </c>
      <c r="AU666" s="305"/>
      <c r="AV666" s="304" t="s">
        <v>11</v>
      </c>
      <c r="AW666" s="305"/>
      <c r="AX666" s="304" t="s">
        <v>12</v>
      </c>
      <c r="AY666" s="305"/>
      <c r="AZ666" s="304" t="s">
        <v>13</v>
      </c>
      <c r="BA666" s="305"/>
      <c r="BB666" s="304" t="s">
        <v>14</v>
      </c>
      <c r="BC666" s="305"/>
      <c r="BD666" s="307" t="s">
        <v>15</v>
      </c>
      <c r="BE666" s="308"/>
      <c r="BF666" s="309" t="s">
        <v>16</v>
      </c>
      <c r="BG666" s="310"/>
      <c r="BI666" s="143" t="s">
        <v>24</v>
      </c>
      <c r="BJ666" s="126">
        <f t="shared" ref="BJ666:CK666" si="1020">B666/B684</f>
        <v>8.8592132846932209E-2</v>
      </c>
      <c r="BK666" s="127">
        <f t="shared" si="1020"/>
        <v>3.7430258382536157E-2</v>
      </c>
      <c r="BL666" s="128">
        <f t="shared" si="1020"/>
        <v>7.0476342074893547E-2</v>
      </c>
      <c r="BM666" s="129">
        <f t="shared" si="1020"/>
        <v>5.8589595375722545E-2</v>
      </c>
      <c r="BN666" s="126">
        <f t="shared" si="1020"/>
        <v>7.1854912764003673E-2</v>
      </c>
      <c r="BO666" s="127">
        <f t="shared" si="1020"/>
        <v>7.8318032415278252E-2</v>
      </c>
      <c r="BP666" s="128">
        <f t="shared" si="1020"/>
        <v>6.9939211713183874E-2</v>
      </c>
      <c r="BQ666" s="129">
        <f t="shared" si="1020"/>
        <v>4.373002269884653E-2</v>
      </c>
      <c r="BR666" s="126">
        <f t="shared" si="1020"/>
        <v>5.1996022162238954E-2</v>
      </c>
      <c r="BS666" s="127">
        <f t="shared" si="1020"/>
        <v>0.13134670487106018</v>
      </c>
      <c r="BT666" s="128">
        <f t="shared" si="1020"/>
        <v>4.148319814600232E-2</v>
      </c>
      <c r="BU666" s="126">
        <f t="shared" si="1020"/>
        <v>0.10770328102710414</v>
      </c>
      <c r="BV666" s="130">
        <f t="shared" si="1020"/>
        <v>5.9854683972911965E-2</v>
      </c>
      <c r="BW666" s="131">
        <f t="shared" si="1020"/>
        <v>8.2897193803750366E-2</v>
      </c>
      <c r="BX666" s="126">
        <f t="shared" si="1020"/>
        <v>5.7573415765069552E-2</v>
      </c>
      <c r="BY666" s="127">
        <f t="shared" si="1020"/>
        <v>6.4188732013171546E-2</v>
      </c>
      <c r="BZ666" s="128">
        <f t="shared" si="1020"/>
        <v>7.0446958858976033E-2</v>
      </c>
      <c r="CA666" s="129">
        <f t="shared" si="1020"/>
        <v>4.9935123658239294E-2</v>
      </c>
      <c r="CB666" s="126">
        <f t="shared" si="1020"/>
        <v>3.0872888173773129E-2</v>
      </c>
      <c r="CC666" s="127">
        <f t="shared" si="1020"/>
        <v>9.3645750595710883E-2</v>
      </c>
      <c r="CD666" s="128">
        <f t="shared" si="1020"/>
        <v>3.0760238190918058E-2</v>
      </c>
      <c r="CE666" s="129">
        <f t="shared" si="1020"/>
        <v>8.1227436823104696E-2</v>
      </c>
      <c r="CF666" s="126">
        <f t="shared" si="1020"/>
        <v>4.8102536385746825E-2</v>
      </c>
      <c r="CG666" s="127">
        <f t="shared" si="1020"/>
        <v>8.1068333235068693E-2</v>
      </c>
      <c r="CH666" s="128">
        <f t="shared" si="1020"/>
        <v>7.2180141892586633E-2</v>
      </c>
      <c r="CI666" s="126">
        <f t="shared" si="1020"/>
        <v>4.0494220805101636E-2</v>
      </c>
      <c r="CJ666" s="132">
        <f t="shared" si="1020"/>
        <v>6.488696474568903E-2</v>
      </c>
      <c r="CK666" s="133">
        <f t="shared" si="1020"/>
        <v>6.4513567641168459E-2</v>
      </c>
    </row>
    <row r="667" spans="1:89" ht="15" thickTop="1" thickBot="1" x14ac:dyDescent="0.3">
      <c r="A667" s="134" t="s">
        <v>28</v>
      </c>
      <c r="B667" s="189">
        <v>4300</v>
      </c>
      <c r="C667" s="190">
        <v>1340</v>
      </c>
      <c r="D667" s="191">
        <v>1435</v>
      </c>
      <c r="E667" s="192">
        <v>1040</v>
      </c>
      <c r="F667" s="189">
        <v>920</v>
      </c>
      <c r="G667" s="193">
        <v>489</v>
      </c>
      <c r="H667" s="191">
        <v>1857</v>
      </c>
      <c r="I667" s="192">
        <v>1981</v>
      </c>
      <c r="J667" s="189">
        <v>382</v>
      </c>
      <c r="K667" s="193">
        <v>875</v>
      </c>
      <c r="L667" s="191">
        <v>511</v>
      </c>
      <c r="M667" s="189">
        <v>2144</v>
      </c>
      <c r="N667" s="194">
        <v>1480</v>
      </c>
      <c r="O667" s="195">
        <v>3102</v>
      </c>
      <c r="P667" s="189">
        <v>925</v>
      </c>
      <c r="Q667" s="193">
        <v>1427</v>
      </c>
      <c r="R667" s="191">
        <v>1354</v>
      </c>
      <c r="S667" s="192">
        <v>1569</v>
      </c>
      <c r="T667" s="189">
        <v>359</v>
      </c>
      <c r="U667" s="193">
        <v>880</v>
      </c>
      <c r="V667" s="191">
        <v>877</v>
      </c>
      <c r="W667" s="192">
        <v>2538</v>
      </c>
      <c r="X667" s="189">
        <v>1125</v>
      </c>
      <c r="Y667" s="193">
        <v>1196</v>
      </c>
      <c r="Z667" s="191">
        <v>3241</v>
      </c>
      <c r="AA667" s="189">
        <v>2603</v>
      </c>
      <c r="AB667" s="169">
        <f t="shared" si="1017"/>
        <v>18766</v>
      </c>
      <c r="AC667" s="170">
        <f t="shared" si="1012"/>
        <v>21184</v>
      </c>
      <c r="AE667" s="303"/>
      <c r="AF667" s="113" t="s">
        <v>17</v>
      </c>
      <c r="AG667" s="114" t="s">
        <v>18</v>
      </c>
      <c r="AH667" s="115" t="s">
        <v>17</v>
      </c>
      <c r="AI667" s="116" t="s">
        <v>18</v>
      </c>
      <c r="AJ667" s="113" t="s">
        <v>17</v>
      </c>
      <c r="AK667" s="114" t="s">
        <v>18</v>
      </c>
      <c r="AL667" s="115" t="s">
        <v>17</v>
      </c>
      <c r="AM667" s="116" t="s">
        <v>18</v>
      </c>
      <c r="AN667" s="113" t="s">
        <v>17</v>
      </c>
      <c r="AO667" s="114" t="s">
        <v>18</v>
      </c>
      <c r="AP667" s="115" t="s">
        <v>17</v>
      </c>
      <c r="AQ667" s="113" t="s">
        <v>18</v>
      </c>
      <c r="AR667" s="117" t="s">
        <v>17</v>
      </c>
      <c r="AS667" s="118" t="s">
        <v>18</v>
      </c>
      <c r="AT667" s="113" t="s">
        <v>17</v>
      </c>
      <c r="AU667" s="114" t="s">
        <v>18</v>
      </c>
      <c r="AV667" s="115" t="s">
        <v>17</v>
      </c>
      <c r="AW667" s="116" t="s">
        <v>18</v>
      </c>
      <c r="AX667" s="113" t="s">
        <v>17</v>
      </c>
      <c r="AY667" s="114" t="s">
        <v>18</v>
      </c>
      <c r="AZ667" s="115" t="s">
        <v>17</v>
      </c>
      <c r="BA667" s="116" t="s">
        <v>18</v>
      </c>
      <c r="BB667" s="113" t="s">
        <v>17</v>
      </c>
      <c r="BC667" s="114" t="s">
        <v>18</v>
      </c>
      <c r="BD667" s="26" t="s">
        <v>17</v>
      </c>
      <c r="BE667" s="119" t="s">
        <v>18</v>
      </c>
      <c r="BF667" s="173" t="s">
        <v>17</v>
      </c>
      <c r="BG667" s="174" t="s">
        <v>18</v>
      </c>
      <c r="BI667" s="134" t="s">
        <v>28</v>
      </c>
      <c r="BJ667" s="126">
        <f t="shared" ref="BJ667:CK667" si="1021">B667/B684</f>
        <v>7.0979349961208957E-2</v>
      </c>
      <c r="BK667" s="127">
        <f t="shared" si="1021"/>
        <v>3.6292725204485128E-2</v>
      </c>
      <c r="BL667" s="128">
        <f t="shared" si="1021"/>
        <v>5.7105336463846551E-2</v>
      </c>
      <c r="BM667" s="129">
        <f t="shared" si="1021"/>
        <v>4.8092485549132945E-2</v>
      </c>
      <c r="BN667" s="126">
        <f t="shared" si="1021"/>
        <v>7.0400979491888588E-2</v>
      </c>
      <c r="BO667" s="127">
        <f t="shared" si="1021"/>
        <v>5.5423325399523972E-2</v>
      </c>
      <c r="BP667" s="128">
        <f t="shared" si="1021"/>
        <v>6.069024119223479E-2</v>
      </c>
      <c r="BQ667" s="129">
        <f t="shared" si="1021"/>
        <v>4.5884096910177419E-2</v>
      </c>
      <c r="BR667" s="126">
        <f t="shared" si="1021"/>
        <v>5.4269072311407873E-2</v>
      </c>
      <c r="BS667" s="127">
        <f t="shared" si="1021"/>
        <v>0.10028653295128939</v>
      </c>
      <c r="BT667" s="128">
        <f t="shared" si="1021"/>
        <v>3.947470065662418E-2</v>
      </c>
      <c r="BU667" s="126">
        <f t="shared" si="1021"/>
        <v>8.9955525719560295E-2</v>
      </c>
      <c r="BV667" s="130">
        <f t="shared" si="1021"/>
        <v>5.2200902934537247E-2</v>
      </c>
      <c r="BW667" s="131">
        <f t="shared" si="1021"/>
        <v>8.1582200247218795E-2</v>
      </c>
      <c r="BX667" s="126">
        <f t="shared" si="1021"/>
        <v>5.1059836608522854E-2</v>
      </c>
      <c r="BY667" s="127">
        <f t="shared" si="1021"/>
        <v>6.4369164148134789E-2</v>
      </c>
      <c r="BZ667" s="128">
        <f t="shared" si="1021"/>
        <v>5.8698573720032947E-2</v>
      </c>
      <c r="CA667" s="129">
        <f t="shared" si="1021"/>
        <v>6.1691503165179101E-2</v>
      </c>
      <c r="CB667" s="126">
        <f t="shared" si="1021"/>
        <v>3.6102172164119067E-2</v>
      </c>
      <c r="CC667" s="127">
        <f t="shared" si="1021"/>
        <v>6.9896743447180304E-2</v>
      </c>
      <c r="CD667" s="128">
        <f t="shared" si="1021"/>
        <v>3.2038870419756692E-2</v>
      </c>
      <c r="CE667" s="129">
        <f t="shared" si="1021"/>
        <v>8.0372411172335165E-2</v>
      </c>
      <c r="CF667" s="126">
        <f t="shared" si="1021"/>
        <v>4.3431262788094047E-2</v>
      </c>
      <c r="CG667" s="127">
        <f t="shared" si="1021"/>
        <v>7.0514710217557924E-2</v>
      </c>
      <c r="CH667" s="128">
        <f t="shared" si="1021"/>
        <v>5.5540322857044931E-2</v>
      </c>
      <c r="CI667" s="126">
        <f t="shared" si="1021"/>
        <v>5.1873256277401358E-2</v>
      </c>
      <c r="CJ667" s="132">
        <f t="shared" si="1021"/>
        <v>5.5118087109252235E-2</v>
      </c>
      <c r="CK667" s="133">
        <f t="shared" si="1021"/>
        <v>6.229910274470131E-2</v>
      </c>
    </row>
    <row r="668" spans="1:89" ht="13.5" thickTop="1" x14ac:dyDescent="0.2">
      <c r="A668" s="143" t="s">
        <v>29</v>
      </c>
      <c r="B668" s="203">
        <v>3859</v>
      </c>
      <c r="C668" s="197">
        <v>1398</v>
      </c>
      <c r="D668" s="198">
        <v>1581</v>
      </c>
      <c r="E668" s="199">
        <v>793</v>
      </c>
      <c r="F668" s="196">
        <v>860</v>
      </c>
      <c r="G668" s="200">
        <v>510</v>
      </c>
      <c r="H668" s="198">
        <v>2163</v>
      </c>
      <c r="I668" s="199">
        <v>2218</v>
      </c>
      <c r="J668" s="196">
        <v>399</v>
      </c>
      <c r="K668" s="200">
        <v>644</v>
      </c>
      <c r="L668" s="198">
        <v>542</v>
      </c>
      <c r="M668" s="196">
        <v>1637</v>
      </c>
      <c r="N668" s="201">
        <v>1486</v>
      </c>
      <c r="O668" s="204">
        <v>2267</v>
      </c>
      <c r="P668" s="196">
        <v>944</v>
      </c>
      <c r="Q668" s="200">
        <v>1151</v>
      </c>
      <c r="R668" s="198">
        <v>1309</v>
      </c>
      <c r="S668" s="199">
        <v>1420</v>
      </c>
      <c r="T668" s="196">
        <v>436</v>
      </c>
      <c r="U668" s="200">
        <v>837</v>
      </c>
      <c r="V668" s="198">
        <v>930</v>
      </c>
      <c r="W668" s="205">
        <v>2393</v>
      </c>
      <c r="X668" s="196">
        <v>1013</v>
      </c>
      <c r="Y668" s="200">
        <v>1049</v>
      </c>
      <c r="Z668" s="198">
        <v>3185</v>
      </c>
      <c r="AA668" s="196">
        <v>2866</v>
      </c>
      <c r="AB668" s="169">
        <f t="shared" si="1017"/>
        <v>18707</v>
      </c>
      <c r="AC668" s="170">
        <f t="shared" si="1012"/>
        <v>19183</v>
      </c>
      <c r="AE668" s="249" t="str">
        <f>$AE$17</f>
        <v>17:00 - 17:59</v>
      </c>
      <c r="AF668" s="123">
        <f t="shared" ref="AF668:AO670" si="1022">SUMIF($A$9:$A$32,$AE668,B$660:B$683)</f>
        <v>2617</v>
      </c>
      <c r="AG668" s="186">
        <f t="shared" si="1022"/>
        <v>3767</v>
      </c>
      <c r="AH668" s="124">
        <f t="shared" si="1022"/>
        <v>1892</v>
      </c>
      <c r="AI668" s="177">
        <f t="shared" si="1022"/>
        <v>1905</v>
      </c>
      <c r="AJ668" s="123">
        <f t="shared" si="1022"/>
        <v>1168</v>
      </c>
      <c r="AK668" s="125">
        <f t="shared" si="1022"/>
        <v>552</v>
      </c>
      <c r="AL668" s="124">
        <f t="shared" si="1022"/>
        <v>2379</v>
      </c>
      <c r="AM668" s="177">
        <f t="shared" si="1022"/>
        <v>3611</v>
      </c>
      <c r="AN668" s="123">
        <f t="shared" si="1022"/>
        <v>884</v>
      </c>
      <c r="AO668" s="125">
        <f t="shared" si="1022"/>
        <v>316</v>
      </c>
      <c r="AP668" s="124">
        <f t="shared" ref="AP668:AY670" si="1023">SUMIF($A$9:$A$32,$AE668,L$660:L$683)</f>
        <v>1603</v>
      </c>
      <c r="AQ668" s="123">
        <f t="shared" si="1023"/>
        <v>1100</v>
      </c>
      <c r="AR668" s="176">
        <f t="shared" si="1023"/>
        <v>2390</v>
      </c>
      <c r="AS668" s="178">
        <f t="shared" si="1023"/>
        <v>2007</v>
      </c>
      <c r="AT668" s="123">
        <f t="shared" si="1023"/>
        <v>1440</v>
      </c>
      <c r="AU668" s="125">
        <f t="shared" si="1023"/>
        <v>1461</v>
      </c>
      <c r="AV668" s="124">
        <f t="shared" si="1023"/>
        <v>1302</v>
      </c>
      <c r="AW668" s="177">
        <f t="shared" si="1023"/>
        <v>2081</v>
      </c>
      <c r="AX668" s="123">
        <f t="shared" si="1023"/>
        <v>1010</v>
      </c>
      <c r="AY668" s="125">
        <f t="shared" si="1023"/>
        <v>458</v>
      </c>
      <c r="AZ668" s="124">
        <f t="shared" ref="AZ668:BE670" si="1024">SUMIF($A$9:$A$32,$AE668,V$660:V$683)</f>
        <v>2701</v>
      </c>
      <c r="BA668" s="177">
        <f t="shared" si="1024"/>
        <v>1668</v>
      </c>
      <c r="BB668" s="123">
        <f t="shared" si="1024"/>
        <v>2981</v>
      </c>
      <c r="BC668" s="125">
        <f t="shared" si="1024"/>
        <v>832</v>
      </c>
      <c r="BD668" s="183">
        <f t="shared" si="1024"/>
        <v>4373</v>
      </c>
      <c r="BE668" s="184">
        <f t="shared" si="1024"/>
        <v>4527</v>
      </c>
      <c r="BF668" s="167">
        <f>AF668+AH668+AJ668+AL668+AN668+AP668+AR668+AT668+AV668+AX668+AZ668+BB668+BD668</f>
        <v>26740</v>
      </c>
      <c r="BG668" s="168">
        <f>AG668+AI668+AK668+AM668+AO668+AQ668+AS668+AU668+AW668+AY668+BA668+BC668+BE668</f>
        <v>24285</v>
      </c>
      <c r="BI668" s="143" t="s">
        <v>29</v>
      </c>
      <c r="BJ668" s="126">
        <f t="shared" ref="BJ668:CK668" si="1025">B668/B684</f>
        <v>6.3699839883791951E-2</v>
      </c>
      <c r="BK668" s="127">
        <f t="shared" si="1025"/>
        <v>3.7863604355127027E-2</v>
      </c>
      <c r="BL668" s="128">
        <f t="shared" si="1025"/>
        <v>6.2915356759122923E-2</v>
      </c>
      <c r="BM668" s="129">
        <f t="shared" si="1025"/>
        <v>3.6670520231213873E-2</v>
      </c>
      <c r="BN668" s="126">
        <f t="shared" si="1025"/>
        <v>6.5809611264156714E-2</v>
      </c>
      <c r="BO668" s="127">
        <f t="shared" si="1025"/>
        <v>5.7803468208092484E-2</v>
      </c>
      <c r="BP668" s="128">
        <f t="shared" si="1025"/>
        <v>7.069089482972743E-2</v>
      </c>
      <c r="BQ668" s="129">
        <f t="shared" si="1025"/>
        <v>5.1373511835827119E-2</v>
      </c>
      <c r="BR668" s="126">
        <f t="shared" si="1025"/>
        <v>5.6684188094899841E-2</v>
      </c>
      <c r="BS668" s="127">
        <f t="shared" si="1025"/>
        <v>7.3810888252149001E-2</v>
      </c>
      <c r="BT668" s="128">
        <f t="shared" si="1025"/>
        <v>4.1869447663190423E-2</v>
      </c>
      <c r="BU668" s="126">
        <f t="shared" si="1025"/>
        <v>6.8683393471511284E-2</v>
      </c>
      <c r="BV668" s="130">
        <f t="shared" si="1025"/>
        <v>5.2412528216704286E-2</v>
      </c>
      <c r="BW668" s="131">
        <f t="shared" si="1025"/>
        <v>5.9621807853141522E-2</v>
      </c>
      <c r="BX668" s="126">
        <f t="shared" si="1025"/>
        <v>5.2108633252373596E-2</v>
      </c>
      <c r="BY668" s="127">
        <f t="shared" si="1025"/>
        <v>5.1919346835671433E-2</v>
      </c>
      <c r="BZ668" s="128">
        <f t="shared" si="1025"/>
        <v>5.6747734859322843E-2</v>
      </c>
      <c r="CA668" s="129">
        <f t="shared" si="1025"/>
        <v>5.5832972909212443E-2</v>
      </c>
      <c r="CB668" s="126">
        <f t="shared" si="1025"/>
        <v>4.3845534995977473E-2</v>
      </c>
      <c r="CC668" s="127">
        <f t="shared" si="1025"/>
        <v>6.64813343923749E-2</v>
      </c>
      <c r="CD668" s="128">
        <f t="shared" si="1025"/>
        <v>3.3975084937712341E-2</v>
      </c>
      <c r="CE668" s="129">
        <f t="shared" si="1025"/>
        <v>7.5780606751535876E-2</v>
      </c>
      <c r="CF668" s="126">
        <f t="shared" si="1025"/>
        <v>3.9107439292746016E-2</v>
      </c>
      <c r="CG668" s="127">
        <f t="shared" si="1025"/>
        <v>6.1847768409881494E-2</v>
      </c>
      <c r="CH668" s="128">
        <f t="shared" si="1025"/>
        <v>5.4580662850875691E-2</v>
      </c>
      <c r="CI668" s="126">
        <f t="shared" si="1025"/>
        <v>5.7114388202471104E-2</v>
      </c>
      <c r="CJ668" s="132">
        <f t="shared" si="1025"/>
        <v>5.4944796736266739E-2</v>
      </c>
      <c r="CK668" s="133">
        <f t="shared" si="1025"/>
        <v>5.6414449015842395E-2</v>
      </c>
    </row>
    <row r="669" spans="1:89" x14ac:dyDescent="0.2">
      <c r="A669" s="134" t="s">
        <v>31</v>
      </c>
      <c r="B669" s="206">
        <v>3674</v>
      </c>
      <c r="C669" s="190">
        <v>1609</v>
      </c>
      <c r="D669" s="191">
        <v>1467</v>
      </c>
      <c r="E669" s="192">
        <v>940</v>
      </c>
      <c r="F669" s="189">
        <v>768</v>
      </c>
      <c r="G669" s="193">
        <v>492</v>
      </c>
      <c r="H669" s="191">
        <v>2096</v>
      </c>
      <c r="I669" s="192">
        <v>2093</v>
      </c>
      <c r="J669" s="189">
        <v>375</v>
      </c>
      <c r="K669" s="190">
        <v>543</v>
      </c>
      <c r="L669" s="191">
        <v>597</v>
      </c>
      <c r="M669" s="189">
        <v>1512</v>
      </c>
      <c r="N669" s="194">
        <v>1546</v>
      </c>
      <c r="O669" s="207">
        <v>2398</v>
      </c>
      <c r="P669" s="189">
        <v>858</v>
      </c>
      <c r="Q669" s="190">
        <v>1119</v>
      </c>
      <c r="R669" s="191">
        <v>1305</v>
      </c>
      <c r="S669" s="192">
        <v>1436</v>
      </c>
      <c r="T669" s="198">
        <v>474</v>
      </c>
      <c r="U669" s="189">
        <v>650</v>
      </c>
      <c r="V669" s="191">
        <v>1023</v>
      </c>
      <c r="W669" s="208">
        <v>2073</v>
      </c>
      <c r="X669" s="189">
        <v>1102</v>
      </c>
      <c r="Y669" s="193">
        <v>821</v>
      </c>
      <c r="Z669" s="191">
        <v>3124</v>
      </c>
      <c r="AA669" s="189">
        <v>2955</v>
      </c>
      <c r="AB669" s="169">
        <f t="shared" si="1017"/>
        <v>18409</v>
      </c>
      <c r="AC669" s="170">
        <f t="shared" si="1012"/>
        <v>18641</v>
      </c>
      <c r="AE669" s="250" t="str">
        <f>$AE$18</f>
        <v>18:00 - 18:59</v>
      </c>
      <c r="AF669" s="123">
        <f t="shared" si="1022"/>
        <v>2604</v>
      </c>
      <c r="AG669" s="190">
        <f t="shared" si="1022"/>
        <v>4986</v>
      </c>
      <c r="AH669" s="191">
        <f t="shared" si="1022"/>
        <v>2020</v>
      </c>
      <c r="AI669" s="192">
        <f t="shared" si="1022"/>
        <v>2058</v>
      </c>
      <c r="AJ669" s="189">
        <f t="shared" si="1022"/>
        <v>985</v>
      </c>
      <c r="AK669" s="193">
        <f t="shared" si="1022"/>
        <v>603</v>
      </c>
      <c r="AL669" s="191">
        <f t="shared" si="1022"/>
        <v>2454</v>
      </c>
      <c r="AM669" s="192">
        <f t="shared" si="1022"/>
        <v>4659</v>
      </c>
      <c r="AN669" s="189">
        <f t="shared" si="1022"/>
        <v>703</v>
      </c>
      <c r="AO669" s="193">
        <f t="shared" si="1022"/>
        <v>352</v>
      </c>
      <c r="AP669" s="191">
        <f t="shared" si="1023"/>
        <v>1834</v>
      </c>
      <c r="AQ669" s="189">
        <f t="shared" si="1023"/>
        <v>1087</v>
      </c>
      <c r="AR669" s="194">
        <f t="shared" si="1023"/>
        <v>2655</v>
      </c>
      <c r="AS669" s="195">
        <f t="shared" si="1023"/>
        <v>2280</v>
      </c>
      <c r="AT669" s="189">
        <f t="shared" si="1023"/>
        <v>1405</v>
      </c>
      <c r="AU669" s="193">
        <f t="shared" si="1023"/>
        <v>1580</v>
      </c>
      <c r="AV669" s="191">
        <f t="shared" si="1023"/>
        <v>1692</v>
      </c>
      <c r="AW669" s="192">
        <f t="shared" si="1023"/>
        <v>2063</v>
      </c>
      <c r="AX669" s="189">
        <f t="shared" si="1023"/>
        <v>1319</v>
      </c>
      <c r="AY669" s="193">
        <f t="shared" si="1023"/>
        <v>375</v>
      </c>
      <c r="AZ669" s="191">
        <f t="shared" si="1024"/>
        <v>3202</v>
      </c>
      <c r="BA669" s="192">
        <f t="shared" si="1024"/>
        <v>1520</v>
      </c>
      <c r="BB669" s="189">
        <f t="shared" si="1024"/>
        <v>2780</v>
      </c>
      <c r="BC669" s="193">
        <f t="shared" si="1024"/>
        <v>844</v>
      </c>
      <c r="BD669" s="191">
        <f t="shared" si="1024"/>
        <v>3869</v>
      </c>
      <c r="BE669" s="189">
        <f t="shared" si="1024"/>
        <v>4630</v>
      </c>
      <c r="BF669" s="169">
        <f>SUM(AF669,AH669,AJ669,AL669,AN669,AP669,AR669,AT669,AV669,AX669,AZ669,BB669,BD669)</f>
        <v>27522</v>
      </c>
      <c r="BG669" s="170">
        <f>SUM(AG669,AI669,AK669,AM669,AO669,AQ669,AS669,AU669,AW669,AY669,BA669,BC669,BE669)</f>
        <v>27037</v>
      </c>
      <c r="BI669" s="134" t="s">
        <v>31</v>
      </c>
      <c r="BJ669" s="126">
        <f t="shared" ref="BJ669:CK669" si="1026">B669/B684</f>
        <v>6.0646077152902725E-2</v>
      </c>
      <c r="BK669" s="127">
        <f t="shared" si="1026"/>
        <v>4.3578354368669088E-2</v>
      </c>
      <c r="BL669" s="128">
        <f t="shared" si="1026"/>
        <v>5.8378765569660554E-2</v>
      </c>
      <c r="BM669" s="129">
        <f t="shared" si="1026"/>
        <v>4.3468208092485548E-2</v>
      </c>
      <c r="BN669" s="126">
        <f t="shared" si="1026"/>
        <v>5.876951331496786E-2</v>
      </c>
      <c r="BO669" s="127">
        <f t="shared" si="1026"/>
        <v>5.5763345800748043E-2</v>
      </c>
      <c r="BP669" s="128">
        <f t="shared" si="1026"/>
        <v>6.8501209229361398E-2</v>
      </c>
      <c r="BQ669" s="129">
        <f t="shared" si="1026"/>
        <v>4.8478250799092043E-2</v>
      </c>
      <c r="BR669" s="126">
        <f t="shared" si="1026"/>
        <v>5.3274612871146466E-2</v>
      </c>
      <c r="BS669" s="127">
        <f t="shared" si="1026"/>
        <v>6.2234957020057304E-2</v>
      </c>
      <c r="BT669" s="128">
        <f t="shared" si="1026"/>
        <v>4.6118192352259557E-2</v>
      </c>
      <c r="BU669" s="126">
        <f t="shared" si="1026"/>
        <v>6.3438784929092898E-2</v>
      </c>
      <c r="BV669" s="130">
        <f t="shared" si="1026"/>
        <v>5.4528781038374718E-2</v>
      </c>
      <c r="BW669" s="131">
        <f t="shared" si="1026"/>
        <v>6.3067090971254236E-2</v>
      </c>
      <c r="BX669" s="126">
        <f t="shared" si="1026"/>
        <v>4.7361448443364984E-2</v>
      </c>
      <c r="BY669" s="127">
        <f t="shared" si="1026"/>
        <v>5.0475889755965536E-2</v>
      </c>
      <c r="BZ669" s="128">
        <f t="shared" si="1026"/>
        <v>5.6574326960593058E-2</v>
      </c>
      <c r="CA669" s="129">
        <f t="shared" si="1026"/>
        <v>5.6462076829316241E-2</v>
      </c>
      <c r="CB669" s="126">
        <f t="shared" si="1026"/>
        <v>4.7666934835076426E-2</v>
      </c>
      <c r="CC669" s="127">
        <f t="shared" si="1026"/>
        <v>5.1628276409849086E-2</v>
      </c>
      <c r="CD669" s="128">
        <f t="shared" si="1026"/>
        <v>3.7372593431483581E-2</v>
      </c>
      <c r="CE669" s="129">
        <f t="shared" si="1026"/>
        <v>6.5646969409082268E-2</v>
      </c>
      <c r="CF669" s="126">
        <f t="shared" si="1026"/>
        <v>4.2543334748870787E-2</v>
      </c>
      <c r="CG669" s="127">
        <f t="shared" si="1026"/>
        <v>4.8405164789811925E-2</v>
      </c>
      <c r="CH669" s="128">
        <f t="shared" si="1026"/>
        <v>5.353531891558419E-2</v>
      </c>
      <c r="CI669" s="126">
        <f t="shared" si="1026"/>
        <v>5.8888003188521325E-2</v>
      </c>
      <c r="CJ669" s="132">
        <f t="shared" si="1026"/>
        <v>5.4069533496441675E-2</v>
      </c>
      <c r="CK669" s="133">
        <f t="shared" si="1026"/>
        <v>5.4820504827415843E-2</v>
      </c>
    </row>
    <row r="670" spans="1:89" ht="13.5" thickBot="1" x14ac:dyDescent="0.25">
      <c r="A670" s="143" t="s">
        <v>33</v>
      </c>
      <c r="B670" s="203">
        <v>3114</v>
      </c>
      <c r="C670" s="197">
        <v>1344</v>
      </c>
      <c r="D670" s="198">
        <v>1306</v>
      </c>
      <c r="E670" s="199">
        <v>932</v>
      </c>
      <c r="F670" s="196">
        <v>724</v>
      </c>
      <c r="G670" s="200">
        <v>481</v>
      </c>
      <c r="H670" s="198">
        <v>1977</v>
      </c>
      <c r="I670" s="199">
        <v>2311</v>
      </c>
      <c r="J670" s="196">
        <v>347</v>
      </c>
      <c r="K670" s="197">
        <v>457</v>
      </c>
      <c r="L670" s="198">
        <v>616</v>
      </c>
      <c r="M670" s="196">
        <v>1331</v>
      </c>
      <c r="N670" s="201">
        <v>1507</v>
      </c>
      <c r="O670" s="204">
        <v>1941</v>
      </c>
      <c r="P670" s="196">
        <v>951</v>
      </c>
      <c r="Q670" s="197">
        <v>1000</v>
      </c>
      <c r="R670" s="198">
        <v>1235</v>
      </c>
      <c r="S670" s="199">
        <v>1308</v>
      </c>
      <c r="T670" s="196">
        <v>471</v>
      </c>
      <c r="U670" s="200">
        <v>534</v>
      </c>
      <c r="V670" s="198">
        <v>1164</v>
      </c>
      <c r="W670" s="205">
        <v>1730</v>
      </c>
      <c r="X670" s="196">
        <v>1028</v>
      </c>
      <c r="Y670" s="200">
        <v>735</v>
      </c>
      <c r="Z670" s="198">
        <v>3050</v>
      </c>
      <c r="AA670" s="196">
        <v>2746</v>
      </c>
      <c r="AB670" s="169">
        <f t="shared" si="1017"/>
        <v>17490</v>
      </c>
      <c r="AC670" s="170">
        <f t="shared" si="1012"/>
        <v>16850</v>
      </c>
      <c r="AE670" s="249" t="str">
        <f>$AE$19</f>
        <v>19:00 - 19:59</v>
      </c>
      <c r="AF670" s="123">
        <f t="shared" si="1022"/>
        <v>2836</v>
      </c>
      <c r="AG670" s="197">
        <f t="shared" si="1022"/>
        <v>4431</v>
      </c>
      <c r="AH670" s="198">
        <f t="shared" si="1022"/>
        <v>1418</v>
      </c>
      <c r="AI670" s="199">
        <f t="shared" si="1022"/>
        <v>1665</v>
      </c>
      <c r="AJ670" s="196">
        <f t="shared" si="1022"/>
        <v>755</v>
      </c>
      <c r="AK670" s="200">
        <f t="shared" si="1022"/>
        <v>582</v>
      </c>
      <c r="AL670" s="198">
        <f t="shared" si="1022"/>
        <v>2080</v>
      </c>
      <c r="AM670" s="199">
        <f t="shared" si="1022"/>
        <v>3455</v>
      </c>
      <c r="AN670" s="196">
        <f t="shared" si="1022"/>
        <v>504</v>
      </c>
      <c r="AO670" s="200">
        <f t="shared" si="1022"/>
        <v>268</v>
      </c>
      <c r="AP670" s="198">
        <f t="shared" si="1023"/>
        <v>1178</v>
      </c>
      <c r="AQ670" s="196">
        <f t="shared" si="1023"/>
        <v>843</v>
      </c>
      <c r="AR670" s="201">
        <f t="shared" si="1023"/>
        <v>2086</v>
      </c>
      <c r="AS670" s="202">
        <f t="shared" si="1023"/>
        <v>2149</v>
      </c>
      <c r="AT670" s="196">
        <f t="shared" si="1023"/>
        <v>1173</v>
      </c>
      <c r="AU670" s="200">
        <f t="shared" si="1023"/>
        <v>1810</v>
      </c>
      <c r="AV670" s="198">
        <f t="shared" si="1023"/>
        <v>1372</v>
      </c>
      <c r="AW670" s="199">
        <f t="shared" si="1023"/>
        <v>1908</v>
      </c>
      <c r="AX670" s="196">
        <f t="shared" si="1023"/>
        <v>850</v>
      </c>
      <c r="AY670" s="200">
        <f t="shared" si="1023"/>
        <v>421</v>
      </c>
      <c r="AZ670" s="198">
        <f t="shared" si="1024"/>
        <v>2734</v>
      </c>
      <c r="BA670" s="199">
        <f t="shared" si="1024"/>
        <v>1595</v>
      </c>
      <c r="BB670" s="196">
        <f t="shared" si="1024"/>
        <v>2247</v>
      </c>
      <c r="BC670" s="200">
        <f t="shared" si="1024"/>
        <v>875</v>
      </c>
      <c r="BD670" s="198">
        <f t="shared" si="1024"/>
        <v>3357</v>
      </c>
      <c r="BE670" s="196">
        <f t="shared" si="1024"/>
        <v>4847</v>
      </c>
      <c r="BF670" s="169">
        <f>SUM(AF670,AH670,AJ670,AL670,AN670,AP670,AR670,AT670,AV670,AX670,AZ670,BB670,BD670)</f>
        <v>22590</v>
      </c>
      <c r="BG670" s="170">
        <f>SUM(AG670,AI670,AK670,AM670,AO670,AQ670,AS670,AU670,AW670,AY670,BA670,BC670,BE670)</f>
        <v>24849</v>
      </c>
      <c r="BI670" s="143" t="s">
        <v>33</v>
      </c>
      <c r="BJ670" s="126">
        <f t="shared" ref="BJ670:CK670" si="1027">B670/B684</f>
        <v>5.1402254832373186E-2</v>
      </c>
      <c r="BK670" s="127">
        <f t="shared" si="1027"/>
        <v>3.6401061697632846E-2</v>
      </c>
      <c r="BL670" s="128">
        <f t="shared" si="1027"/>
        <v>5.1971825381033863E-2</v>
      </c>
      <c r="BM670" s="129">
        <f t="shared" si="1027"/>
        <v>4.3098265895953759E-2</v>
      </c>
      <c r="BN670" s="126">
        <f t="shared" si="1027"/>
        <v>5.5402509947964494E-2</v>
      </c>
      <c r="BO670" s="127">
        <f t="shared" si="1027"/>
        <v>5.4516604329593106E-2</v>
      </c>
      <c r="BP670" s="128">
        <f t="shared" si="1027"/>
        <v>6.4612066148114253E-2</v>
      </c>
      <c r="BQ670" s="129">
        <f t="shared" si="1027"/>
        <v>5.3527586047158009E-2</v>
      </c>
      <c r="BR670" s="126">
        <f t="shared" si="1027"/>
        <v>4.9296775110100867E-2</v>
      </c>
      <c r="BS670" s="127">
        <f t="shared" si="1027"/>
        <v>5.2378223495702009E-2</v>
      </c>
      <c r="BT670" s="128">
        <f t="shared" si="1027"/>
        <v>4.7585940517574352E-2</v>
      </c>
      <c r="BU670" s="126">
        <f t="shared" si="1027"/>
        <v>5.5844591759671061E-2</v>
      </c>
      <c r="BV670" s="130">
        <f t="shared" si="1027"/>
        <v>5.3153216704288936E-2</v>
      </c>
      <c r="BW670" s="131">
        <f t="shared" si="1027"/>
        <v>5.1048049864555661E-2</v>
      </c>
      <c r="BX670" s="126">
        <f t="shared" si="1027"/>
        <v>5.2495032015897551E-2</v>
      </c>
      <c r="BY670" s="127">
        <f t="shared" si="1027"/>
        <v>4.5108033740809239E-2</v>
      </c>
      <c r="BZ670" s="128">
        <f t="shared" si="1027"/>
        <v>5.3539688732821777E-2</v>
      </c>
      <c r="CA670" s="129">
        <f t="shared" si="1027"/>
        <v>5.1429245468485825E-2</v>
      </c>
      <c r="CB670" s="126">
        <f t="shared" si="1027"/>
        <v>4.7365245374094929E-2</v>
      </c>
      <c r="CC670" s="127">
        <f t="shared" si="1027"/>
        <v>4.2414614773629865E-2</v>
      </c>
      <c r="CD670" s="128">
        <f t="shared" si="1027"/>
        <v>4.2523654696233516E-2</v>
      </c>
      <c r="CE670" s="129">
        <f t="shared" si="1027"/>
        <v>5.4784976882639815E-2</v>
      </c>
      <c r="CF670" s="126">
        <f t="shared" si="1027"/>
        <v>3.968652279658727E-2</v>
      </c>
      <c r="CG670" s="127">
        <f t="shared" si="1027"/>
        <v>4.3334709038382171E-2</v>
      </c>
      <c r="CH670" s="128">
        <f t="shared" si="1027"/>
        <v>5.2267196764574836E-2</v>
      </c>
      <c r="CI670" s="126">
        <f t="shared" si="1027"/>
        <v>5.4722997210043839E-2</v>
      </c>
      <c r="CJ670" s="132">
        <f t="shared" si="1027"/>
        <v>5.1370315652820082E-2</v>
      </c>
      <c r="CK670" s="133">
        <f t="shared" si="1027"/>
        <v>4.9553430950161306E-2</v>
      </c>
    </row>
    <row r="671" spans="1:89" ht="14.25" thickTop="1" thickBot="1" x14ac:dyDescent="0.25">
      <c r="A671" s="134" t="s">
        <v>35</v>
      </c>
      <c r="B671" s="206">
        <v>2560</v>
      </c>
      <c r="C671" s="190">
        <v>1768</v>
      </c>
      <c r="D671" s="191">
        <v>1191</v>
      </c>
      <c r="E671" s="192">
        <v>994</v>
      </c>
      <c r="F671" s="189">
        <v>657</v>
      </c>
      <c r="G671" s="193">
        <v>486</v>
      </c>
      <c r="H671" s="191">
        <v>1955</v>
      </c>
      <c r="I671" s="192">
        <v>2549</v>
      </c>
      <c r="J671" s="189">
        <v>430</v>
      </c>
      <c r="K671" s="190">
        <v>420</v>
      </c>
      <c r="L671" s="191">
        <v>711</v>
      </c>
      <c r="M671" s="189">
        <v>1164</v>
      </c>
      <c r="N671" s="194">
        <v>1565</v>
      </c>
      <c r="O671" s="207">
        <v>2023</v>
      </c>
      <c r="P671" s="189">
        <v>979</v>
      </c>
      <c r="Q671" s="190">
        <v>1253</v>
      </c>
      <c r="R671" s="191">
        <v>1163</v>
      </c>
      <c r="S671" s="192">
        <v>1649</v>
      </c>
      <c r="T671" s="189">
        <v>607</v>
      </c>
      <c r="U671" s="193">
        <v>721</v>
      </c>
      <c r="V671" s="191">
        <v>1466</v>
      </c>
      <c r="W671" s="208">
        <v>2074</v>
      </c>
      <c r="X671" s="189">
        <v>1237</v>
      </c>
      <c r="Y671" s="193">
        <v>834</v>
      </c>
      <c r="Z671" s="191">
        <v>3093</v>
      </c>
      <c r="AA671" s="189">
        <v>3095</v>
      </c>
      <c r="AB671" s="169">
        <f t="shared" si="1017"/>
        <v>17614</v>
      </c>
      <c r="AC671" s="170">
        <f t="shared" si="1012"/>
        <v>19030</v>
      </c>
      <c r="AE671" s="299" t="s">
        <v>26</v>
      </c>
      <c r="AF671" s="18">
        <f t="shared" ref="AF671:BG671" si="1028">SUM(AF668:AF670)</f>
        <v>8057</v>
      </c>
      <c r="AG671" s="19">
        <f t="shared" si="1028"/>
        <v>13184</v>
      </c>
      <c r="AH671" s="18">
        <f t="shared" si="1028"/>
        <v>5330</v>
      </c>
      <c r="AI671" s="19">
        <f t="shared" si="1028"/>
        <v>5628</v>
      </c>
      <c r="AJ671" s="18">
        <f t="shared" si="1028"/>
        <v>2908</v>
      </c>
      <c r="AK671" s="19">
        <f t="shared" si="1028"/>
        <v>1737</v>
      </c>
      <c r="AL671" s="18">
        <f t="shared" si="1028"/>
        <v>6913</v>
      </c>
      <c r="AM671" s="19">
        <f t="shared" si="1028"/>
        <v>11725</v>
      </c>
      <c r="AN671" s="18">
        <f t="shared" si="1028"/>
        <v>2091</v>
      </c>
      <c r="AO671" s="19">
        <f t="shared" si="1028"/>
        <v>936</v>
      </c>
      <c r="AP671" s="18">
        <f t="shared" si="1028"/>
        <v>4615</v>
      </c>
      <c r="AQ671" s="19">
        <f t="shared" si="1028"/>
        <v>3030</v>
      </c>
      <c r="AR671" s="18">
        <f t="shared" si="1028"/>
        <v>7131</v>
      </c>
      <c r="AS671" s="19">
        <f t="shared" si="1028"/>
        <v>6436</v>
      </c>
      <c r="AT671" s="18">
        <f t="shared" si="1028"/>
        <v>4018</v>
      </c>
      <c r="AU671" s="19">
        <f t="shared" si="1028"/>
        <v>4851</v>
      </c>
      <c r="AV671" s="18">
        <f t="shared" si="1028"/>
        <v>4366</v>
      </c>
      <c r="AW671" s="19">
        <f t="shared" si="1028"/>
        <v>6052</v>
      </c>
      <c r="AX671" s="18">
        <f t="shared" si="1028"/>
        <v>3179</v>
      </c>
      <c r="AY671" s="19">
        <f t="shared" si="1028"/>
        <v>1254</v>
      </c>
      <c r="AZ671" s="18">
        <f t="shared" si="1028"/>
        <v>8637</v>
      </c>
      <c r="BA671" s="19">
        <f t="shared" si="1028"/>
        <v>4783</v>
      </c>
      <c r="BB671" s="18">
        <f t="shared" si="1028"/>
        <v>8008</v>
      </c>
      <c r="BC671" s="19">
        <f t="shared" si="1028"/>
        <v>2551</v>
      </c>
      <c r="BD671" s="18">
        <f t="shared" si="1028"/>
        <v>11599</v>
      </c>
      <c r="BE671" s="19">
        <f t="shared" si="1028"/>
        <v>14004</v>
      </c>
      <c r="BF671" s="171">
        <f t="shared" si="1028"/>
        <v>76852</v>
      </c>
      <c r="BG671" s="172">
        <f t="shared" si="1028"/>
        <v>76171</v>
      </c>
      <c r="BI671" s="134" t="s">
        <v>35</v>
      </c>
      <c r="BJ671" s="126">
        <f t="shared" ref="BJ671:CK671" si="1029">B671/B684</f>
        <v>4.2257473465277889E-2</v>
      </c>
      <c r="BK671" s="127">
        <f t="shared" si="1029"/>
        <v>4.7884729971290826E-2</v>
      </c>
      <c r="BL671" s="128">
        <f t="shared" si="1029"/>
        <v>4.7395439532014805E-2</v>
      </c>
      <c r="BM671" s="129">
        <f t="shared" si="1029"/>
        <v>4.5965317919075148E-2</v>
      </c>
      <c r="BN671" s="126">
        <f t="shared" si="1029"/>
        <v>5.0275482093663913E-2</v>
      </c>
      <c r="BO671" s="127">
        <f t="shared" si="1029"/>
        <v>5.5083304998299901E-2</v>
      </c>
      <c r="BP671" s="128">
        <f t="shared" si="1029"/>
        <v>6.3893064906203015E-2</v>
      </c>
      <c r="BQ671" s="129">
        <f t="shared" si="1029"/>
        <v>5.9040163061101589E-2</v>
      </c>
      <c r="BR671" s="126">
        <f t="shared" si="1029"/>
        <v>6.1088222758914616E-2</v>
      </c>
      <c r="BS671" s="127">
        <f t="shared" si="1029"/>
        <v>4.8137535816618914E-2</v>
      </c>
      <c r="BT671" s="128">
        <f t="shared" si="1029"/>
        <v>5.4924681344148317E-2</v>
      </c>
      <c r="BU671" s="126">
        <f t="shared" si="1029"/>
        <v>4.8837794747000084E-2</v>
      </c>
      <c r="BV671" s="130">
        <f t="shared" si="1029"/>
        <v>5.5198927765237021E-2</v>
      </c>
      <c r="BW671" s="131">
        <f t="shared" si="1029"/>
        <v>5.3204639297267445E-2</v>
      </c>
      <c r="BX671" s="126">
        <f t="shared" si="1029"/>
        <v>5.4040627069993373E-2</v>
      </c>
      <c r="BY671" s="127">
        <f t="shared" si="1029"/>
        <v>5.6520366277233974E-2</v>
      </c>
      <c r="BZ671" s="128">
        <f t="shared" si="1029"/>
        <v>5.0418346555685611E-2</v>
      </c>
      <c r="CA671" s="129">
        <f t="shared" si="1029"/>
        <v>6.483702276569811E-2</v>
      </c>
      <c r="CB671" s="126">
        <f t="shared" si="1029"/>
        <v>6.1041834271922765E-2</v>
      </c>
      <c r="CC671" s="127">
        <f t="shared" si="1029"/>
        <v>5.7267672756155678E-2</v>
      </c>
      <c r="CD671" s="128">
        <f t="shared" si="1029"/>
        <v>5.3556424213641179E-2</v>
      </c>
      <c r="CE671" s="129">
        <f t="shared" si="1029"/>
        <v>6.5678637025777434E-2</v>
      </c>
      <c r="CF671" s="126">
        <f t="shared" si="1029"/>
        <v>4.7755086283442071E-2</v>
      </c>
      <c r="CG671" s="127">
        <f t="shared" si="1029"/>
        <v>4.9171629031307118E-2</v>
      </c>
      <c r="CH671" s="128">
        <f t="shared" si="1029"/>
        <v>5.3004078555026223E-2</v>
      </c>
      <c r="CI671" s="126">
        <f t="shared" si="1029"/>
        <v>6.1677959346353131E-2</v>
      </c>
      <c r="CJ671" s="132">
        <f t="shared" si="1029"/>
        <v>5.1734519148586212E-2</v>
      </c>
      <c r="CK671" s="133">
        <f t="shared" si="1029"/>
        <v>5.5964497981102056E-2</v>
      </c>
    </row>
    <row r="672" spans="1:89" ht="13.5" thickTop="1" x14ac:dyDescent="0.2">
      <c r="A672" s="143" t="s">
        <v>36</v>
      </c>
      <c r="B672" s="203">
        <v>2194</v>
      </c>
      <c r="C672" s="197">
        <v>2289</v>
      </c>
      <c r="D672" s="198">
        <v>1149</v>
      </c>
      <c r="E672" s="199">
        <v>1230</v>
      </c>
      <c r="F672" s="196">
        <v>633</v>
      </c>
      <c r="G672" s="200">
        <v>565</v>
      </c>
      <c r="H672" s="198">
        <v>2024</v>
      </c>
      <c r="I672" s="199">
        <v>2587</v>
      </c>
      <c r="J672" s="196">
        <v>478</v>
      </c>
      <c r="K672" s="197">
        <v>350</v>
      </c>
      <c r="L672" s="198">
        <v>944</v>
      </c>
      <c r="M672" s="196">
        <v>978</v>
      </c>
      <c r="N672" s="201">
        <v>1847</v>
      </c>
      <c r="O672" s="204">
        <v>1707</v>
      </c>
      <c r="P672" s="196">
        <v>998</v>
      </c>
      <c r="Q672" s="197">
        <v>1118</v>
      </c>
      <c r="R672" s="198">
        <v>1262</v>
      </c>
      <c r="S672" s="199">
        <v>1558</v>
      </c>
      <c r="T672" s="196">
        <v>757</v>
      </c>
      <c r="U672" s="200">
        <v>448</v>
      </c>
      <c r="V672" s="198">
        <v>2073</v>
      </c>
      <c r="W672" s="205">
        <v>1248</v>
      </c>
      <c r="X672" s="196">
        <v>1652</v>
      </c>
      <c r="Y672" s="200">
        <v>572</v>
      </c>
      <c r="Z672" s="198">
        <v>3320</v>
      </c>
      <c r="AA672" s="196">
        <v>3226</v>
      </c>
      <c r="AB672" s="169">
        <f t="shared" si="1017"/>
        <v>19331</v>
      </c>
      <c r="AC672" s="170">
        <f t="shared" si="1012"/>
        <v>17876</v>
      </c>
      <c r="BI672" s="143" t="s">
        <v>36</v>
      </c>
      <c r="BJ672" s="126">
        <f t="shared" ref="BJ672:CK672" si="1030">B672/B684</f>
        <v>3.6215975305788947E-2</v>
      </c>
      <c r="BK672" s="127">
        <f t="shared" si="1030"/>
        <v>6.1995558203780943E-2</v>
      </c>
      <c r="BL672" s="128">
        <f t="shared" si="1030"/>
        <v>4.5724063830633932E-2</v>
      </c>
      <c r="BM672" s="129">
        <f t="shared" si="1030"/>
        <v>5.6878612716763005E-2</v>
      </c>
      <c r="BN672" s="126">
        <f t="shared" si="1030"/>
        <v>4.8438934802571165E-2</v>
      </c>
      <c r="BO672" s="127">
        <f t="shared" si="1030"/>
        <v>6.4037175563867163E-2</v>
      </c>
      <c r="BP672" s="128">
        <f t="shared" si="1030"/>
        <v>6.6148114255833709E-2</v>
      </c>
      <c r="BQ672" s="129">
        <f t="shared" si="1030"/>
        <v>5.9920322416269052E-2</v>
      </c>
      <c r="BR672" s="126">
        <f t="shared" si="1030"/>
        <v>6.7907373206421373E-2</v>
      </c>
      <c r="BS672" s="127">
        <f t="shared" si="1030"/>
        <v>4.0114613180515762E-2</v>
      </c>
      <c r="BT672" s="128">
        <f t="shared" si="1030"/>
        <v>7.2923908845113947E-2</v>
      </c>
      <c r="BU672" s="126">
        <f t="shared" si="1030"/>
        <v>4.1033817235881516E-2</v>
      </c>
      <c r="BV672" s="130">
        <f t="shared" si="1030"/>
        <v>6.5145316027088035E-2</v>
      </c>
      <c r="BW672" s="131">
        <f t="shared" si="1030"/>
        <v>4.4893880019987904E-2</v>
      </c>
      <c r="BX672" s="126">
        <f t="shared" si="1030"/>
        <v>5.5089423713844114E-2</v>
      </c>
      <c r="BY672" s="127">
        <f t="shared" si="1030"/>
        <v>5.0430781722224725E-2</v>
      </c>
      <c r="BZ672" s="128">
        <f t="shared" si="1030"/>
        <v>5.4710192049247847E-2</v>
      </c>
      <c r="CA672" s="129">
        <f t="shared" si="1030"/>
        <v>6.1258994220107735E-2</v>
      </c>
      <c r="CB672" s="126">
        <f t="shared" si="1030"/>
        <v>7.612630732099758E-2</v>
      </c>
      <c r="CC672" s="127">
        <f t="shared" si="1030"/>
        <v>3.5583796664019063E-2</v>
      </c>
      <c r="CD672" s="128">
        <f t="shared" si="1030"/>
        <v>7.5731560296642672E-2</v>
      </c>
      <c r="CE672" s="129">
        <f t="shared" si="1030"/>
        <v>3.952118563556907E-2</v>
      </c>
      <c r="CF672" s="126">
        <f t="shared" si="1030"/>
        <v>6.3776396556383425E-2</v>
      </c>
      <c r="CG672" s="127">
        <f t="shared" si="1030"/>
        <v>3.3724426625788576E-2</v>
      </c>
      <c r="CH672" s="128">
        <f t="shared" si="1030"/>
        <v>5.689412893717654E-2</v>
      </c>
      <c r="CI672" s="126">
        <f t="shared" si="1030"/>
        <v>6.4288561179752887E-2</v>
      </c>
      <c r="CJ672" s="132">
        <f t="shared" si="1030"/>
        <v>5.677756271496083E-2</v>
      </c>
      <c r="CK672" s="133">
        <f t="shared" si="1030"/>
        <v>5.2570749653714152E-2</v>
      </c>
    </row>
    <row r="673" spans="1:89" x14ac:dyDescent="0.2">
      <c r="A673" s="134" t="s">
        <v>37</v>
      </c>
      <c r="B673" s="206">
        <v>2228</v>
      </c>
      <c r="C673" s="190">
        <v>2709</v>
      </c>
      <c r="D673" s="191">
        <v>1397</v>
      </c>
      <c r="E673" s="192">
        <v>1540</v>
      </c>
      <c r="F673" s="189">
        <v>863</v>
      </c>
      <c r="G673" s="193">
        <v>538</v>
      </c>
      <c r="H673" s="191">
        <v>1971</v>
      </c>
      <c r="I673" s="192">
        <v>3948</v>
      </c>
      <c r="J673" s="189">
        <v>547</v>
      </c>
      <c r="K673" s="190">
        <v>328</v>
      </c>
      <c r="L673" s="191">
        <v>1154</v>
      </c>
      <c r="M673" s="189">
        <v>1031</v>
      </c>
      <c r="N673" s="194">
        <v>2023</v>
      </c>
      <c r="O673" s="207">
        <v>2095</v>
      </c>
      <c r="P673" s="189">
        <v>1156</v>
      </c>
      <c r="Q673" s="190">
        <v>1027</v>
      </c>
      <c r="R673" s="191">
        <v>1551</v>
      </c>
      <c r="S673" s="192">
        <v>1553</v>
      </c>
      <c r="T673" s="189">
        <v>1039</v>
      </c>
      <c r="U673" s="193">
        <v>335</v>
      </c>
      <c r="V673" s="191">
        <v>2562</v>
      </c>
      <c r="W673" s="208">
        <v>1152</v>
      </c>
      <c r="X673" s="189">
        <v>2219</v>
      </c>
      <c r="Y673" s="193">
        <v>610</v>
      </c>
      <c r="Z673" s="191">
        <v>4067</v>
      </c>
      <c r="AA673" s="189">
        <v>2856</v>
      </c>
      <c r="AB673" s="169">
        <f t="shared" si="1017"/>
        <v>22777</v>
      </c>
      <c r="AC673" s="170">
        <f t="shared" si="1012"/>
        <v>19722</v>
      </c>
      <c r="BI673" s="134" t="s">
        <v>37</v>
      </c>
      <c r="BJ673" s="126">
        <f t="shared" ref="BJ673:CK673" si="1031">B673/B684</f>
        <v>3.6777207375249664E-2</v>
      </c>
      <c r="BK673" s="127">
        <f t="shared" si="1031"/>
        <v>7.3370889984291213E-2</v>
      </c>
      <c r="BL673" s="128">
        <f t="shared" si="1031"/>
        <v>5.559313940069243E-2</v>
      </c>
      <c r="BM673" s="129">
        <f t="shared" si="1031"/>
        <v>7.1213872832369948E-2</v>
      </c>
      <c r="BN673" s="126">
        <f t="shared" si="1031"/>
        <v>6.6039179675543305E-2</v>
      </c>
      <c r="BO673" s="127">
        <f t="shared" si="1031"/>
        <v>6.0976991952850501E-2</v>
      </c>
      <c r="BP673" s="128">
        <f t="shared" si="1031"/>
        <v>6.4415974900320278E-2</v>
      </c>
      <c r="BQ673" s="129">
        <f t="shared" si="1031"/>
        <v>9.1443924584240513E-2</v>
      </c>
      <c r="BR673" s="126">
        <f t="shared" si="1031"/>
        <v>7.7709901974712323E-2</v>
      </c>
      <c r="BS673" s="127">
        <f t="shared" si="1031"/>
        <v>3.7593123209169056E-2</v>
      </c>
      <c r="BT673" s="128">
        <f t="shared" si="1031"/>
        <v>8.914638856701429E-2</v>
      </c>
      <c r="BU673" s="126">
        <f t="shared" si="1031"/>
        <v>4.325753125786691E-2</v>
      </c>
      <c r="BV673" s="130">
        <f t="shared" si="1031"/>
        <v>7.1352990970654631E-2</v>
      </c>
      <c r="BW673" s="131">
        <f t="shared" si="1031"/>
        <v>5.5098230018672908E-2</v>
      </c>
      <c r="BX673" s="126">
        <f t="shared" si="1031"/>
        <v>6.381099580481342E-2</v>
      </c>
      <c r="BY673" s="127">
        <f t="shared" si="1031"/>
        <v>4.6325950651811089E-2</v>
      </c>
      <c r="BZ673" s="128">
        <f t="shared" si="1031"/>
        <v>6.7238912732474967E-2</v>
      </c>
      <c r="CA673" s="129">
        <f t="shared" si="1031"/>
        <v>6.1062399245075297E-2</v>
      </c>
      <c r="CB673" s="126">
        <f t="shared" si="1031"/>
        <v>0.10448511665325824</v>
      </c>
      <c r="CC673" s="127">
        <f t="shared" si="1031"/>
        <v>2.6608419380460682E-2</v>
      </c>
      <c r="CD673" s="128">
        <f t="shared" si="1031"/>
        <v>9.3595879150988201E-2</v>
      </c>
      <c r="CE673" s="129">
        <f t="shared" si="1031"/>
        <v>3.6481094432832983E-2</v>
      </c>
      <c r="CF673" s="126">
        <f t="shared" si="1031"/>
        <v>8.5665753001582828E-2</v>
      </c>
      <c r="CG673" s="127">
        <f t="shared" si="1031"/>
        <v>3.5964860562466838E-2</v>
      </c>
      <c r="CH673" s="128">
        <f t="shared" si="1031"/>
        <v>6.9695307948041268E-2</v>
      </c>
      <c r="CI673" s="126">
        <f t="shared" si="1031"/>
        <v>5.6915105619768834E-2</v>
      </c>
      <c r="CJ673" s="132">
        <f t="shared" si="1031"/>
        <v>6.6898895347300341E-2</v>
      </c>
      <c r="CK673" s="133">
        <f t="shared" si="1031"/>
        <v>5.7999570634960314E-2</v>
      </c>
    </row>
    <row r="674" spans="1:89" x14ac:dyDescent="0.2">
      <c r="A674" s="143" t="s">
        <v>30</v>
      </c>
      <c r="B674" s="203">
        <v>2617</v>
      </c>
      <c r="C674" s="197">
        <v>3767</v>
      </c>
      <c r="D674" s="198">
        <v>1892</v>
      </c>
      <c r="E674" s="199">
        <v>1905</v>
      </c>
      <c r="F674" s="196">
        <v>1168</v>
      </c>
      <c r="G674" s="200">
        <v>552</v>
      </c>
      <c r="H674" s="198">
        <v>2379</v>
      </c>
      <c r="I674" s="199">
        <v>3611</v>
      </c>
      <c r="J674" s="196">
        <v>884</v>
      </c>
      <c r="K674" s="197">
        <v>316</v>
      </c>
      <c r="L674" s="198">
        <v>1603</v>
      </c>
      <c r="M674" s="196">
        <v>1100</v>
      </c>
      <c r="N674" s="201">
        <v>2390</v>
      </c>
      <c r="O674" s="204">
        <v>2007</v>
      </c>
      <c r="P674" s="196">
        <v>1440</v>
      </c>
      <c r="Q674" s="197">
        <v>1461</v>
      </c>
      <c r="R674" s="198">
        <v>1302</v>
      </c>
      <c r="S674" s="199">
        <v>2081</v>
      </c>
      <c r="T674" s="196">
        <v>1010</v>
      </c>
      <c r="U674" s="200">
        <v>458</v>
      </c>
      <c r="V674" s="198">
        <v>2701</v>
      </c>
      <c r="W674" s="205">
        <v>1668</v>
      </c>
      <c r="X674" s="196">
        <v>2981</v>
      </c>
      <c r="Y674" s="200">
        <v>832</v>
      </c>
      <c r="Z674" s="198">
        <v>4373</v>
      </c>
      <c r="AA674" s="196">
        <v>4527</v>
      </c>
      <c r="AB674" s="169">
        <f t="shared" si="1017"/>
        <v>26740</v>
      </c>
      <c r="AC674" s="170">
        <f t="shared" si="1012"/>
        <v>24285</v>
      </c>
      <c r="BI674" s="143" t="s">
        <v>30</v>
      </c>
      <c r="BJ674" s="126">
        <f t="shared" ref="BJ674:CK674" si="1032">B674/B684</f>
        <v>4.3198362522903218E-2</v>
      </c>
      <c r="BK674" s="127">
        <f t="shared" si="1032"/>
        <v>0.1020258924218623</v>
      </c>
      <c r="BL674" s="128">
        <f t="shared" si="1032"/>
        <v>7.5291495881252737E-2</v>
      </c>
      <c r="BM674" s="129">
        <f t="shared" si="1032"/>
        <v>8.8092485549132946E-2</v>
      </c>
      <c r="BN674" s="126">
        <f t="shared" si="1032"/>
        <v>8.9378634833180287E-2</v>
      </c>
      <c r="BO674" s="127">
        <f t="shared" si="1032"/>
        <v>6.2563753825229509E-2</v>
      </c>
      <c r="BP674" s="128">
        <f t="shared" si="1032"/>
        <v>7.7750179750310483E-2</v>
      </c>
      <c r="BQ674" s="129">
        <f t="shared" si="1032"/>
        <v>8.3638300829202761E-2</v>
      </c>
      <c r="BR674" s="126">
        <f t="shared" si="1032"/>
        <v>0.12558602074158262</v>
      </c>
      <c r="BS674" s="127">
        <f t="shared" si="1032"/>
        <v>3.6217765042979945E-2</v>
      </c>
      <c r="BT674" s="128">
        <f t="shared" si="1032"/>
        <v>0.12383159521050599</v>
      </c>
      <c r="BU674" s="126">
        <f t="shared" si="1032"/>
        <v>4.6152555173281866E-2</v>
      </c>
      <c r="BV674" s="130">
        <f t="shared" si="1032"/>
        <v>8.4297404063205419E-2</v>
      </c>
      <c r="BW674" s="131">
        <f t="shared" si="1032"/>
        <v>5.2783841359177339E-2</v>
      </c>
      <c r="BX674" s="126">
        <f t="shared" si="1032"/>
        <v>7.9487745639213958E-2</v>
      </c>
      <c r="BY674" s="127">
        <f t="shared" si="1032"/>
        <v>6.59028372953223E-2</v>
      </c>
      <c r="BZ674" s="128">
        <f t="shared" si="1032"/>
        <v>5.6444271036545715E-2</v>
      </c>
      <c r="CA674" s="129">
        <f t="shared" si="1032"/>
        <v>8.1822828608500764E-2</v>
      </c>
      <c r="CB674" s="126">
        <f t="shared" si="1032"/>
        <v>0.10156878519710379</v>
      </c>
      <c r="CC674" s="127">
        <f t="shared" si="1032"/>
        <v>3.6378077839555205E-2</v>
      </c>
      <c r="CD674" s="128">
        <f t="shared" si="1032"/>
        <v>9.8673875716947357E-2</v>
      </c>
      <c r="CE674" s="129">
        <f t="shared" si="1032"/>
        <v>5.282158464753943E-2</v>
      </c>
      <c r="CF674" s="126">
        <f t="shared" si="1032"/>
        <v>0.11508319499671853</v>
      </c>
      <c r="CG674" s="127">
        <f t="shared" si="1032"/>
        <v>4.905371145569247E-2</v>
      </c>
      <c r="CH674" s="128">
        <f t="shared" si="1032"/>
        <v>7.4939164410323195E-2</v>
      </c>
      <c r="CI674" s="126">
        <f t="shared" si="1032"/>
        <v>9.021522518931846E-2</v>
      </c>
      <c r="CJ674" s="132">
        <f t="shared" si="1032"/>
        <v>7.8538721586987367E-2</v>
      </c>
      <c r="CK674" s="133">
        <f t="shared" si="1032"/>
        <v>7.1418698553392723E-2</v>
      </c>
    </row>
    <row r="675" spans="1:89" x14ac:dyDescent="0.2">
      <c r="A675" s="134" t="s">
        <v>32</v>
      </c>
      <c r="B675" s="206">
        <v>2604</v>
      </c>
      <c r="C675" s="190">
        <v>4986</v>
      </c>
      <c r="D675" s="191">
        <v>2020</v>
      </c>
      <c r="E675" s="192">
        <v>2058</v>
      </c>
      <c r="F675" s="189">
        <v>985</v>
      </c>
      <c r="G675" s="193">
        <v>603</v>
      </c>
      <c r="H675" s="191">
        <v>2454</v>
      </c>
      <c r="I675" s="192">
        <v>4659</v>
      </c>
      <c r="J675" s="189">
        <v>703</v>
      </c>
      <c r="K675" s="190">
        <v>352</v>
      </c>
      <c r="L675" s="191">
        <v>1834</v>
      </c>
      <c r="M675" s="189">
        <v>1087</v>
      </c>
      <c r="N675" s="194">
        <v>2655</v>
      </c>
      <c r="O675" s="207">
        <v>2280</v>
      </c>
      <c r="P675" s="189">
        <v>1405</v>
      </c>
      <c r="Q675" s="190">
        <v>1580</v>
      </c>
      <c r="R675" s="191">
        <v>1692</v>
      </c>
      <c r="S675" s="192">
        <v>2063</v>
      </c>
      <c r="T675" s="189">
        <v>1319</v>
      </c>
      <c r="U675" s="193">
        <v>375</v>
      </c>
      <c r="V675" s="191">
        <v>3202</v>
      </c>
      <c r="W675" s="208">
        <v>1520</v>
      </c>
      <c r="X675" s="189">
        <v>2780</v>
      </c>
      <c r="Y675" s="193">
        <v>844</v>
      </c>
      <c r="Z675" s="191">
        <v>3869</v>
      </c>
      <c r="AA675" s="189">
        <v>4630</v>
      </c>
      <c r="AB675" s="169">
        <f t="shared" si="1017"/>
        <v>27522</v>
      </c>
      <c r="AC675" s="170">
        <f t="shared" si="1012"/>
        <v>27037</v>
      </c>
      <c r="BI675" s="134" t="s">
        <v>32</v>
      </c>
      <c r="BJ675" s="126">
        <f t="shared" ref="BJ675:CK675" si="1033">B675/B684</f>
        <v>4.2983773790462358E-2</v>
      </c>
      <c r="BK675" s="127">
        <f t="shared" si="1033"/>
        <v>0.135041438708629</v>
      </c>
      <c r="BL675" s="128">
        <f t="shared" si="1033"/>
        <v>8.0385212304508735E-2</v>
      </c>
      <c r="BM675" s="129">
        <f t="shared" si="1033"/>
        <v>9.5167630057803473E-2</v>
      </c>
      <c r="BN675" s="126">
        <f t="shared" si="1033"/>
        <v>7.5374961738598104E-2</v>
      </c>
      <c r="BO675" s="127">
        <f t="shared" si="1033"/>
        <v>6.8344100646038769E-2</v>
      </c>
      <c r="BP675" s="128">
        <f t="shared" si="1033"/>
        <v>8.0201320347735153E-2</v>
      </c>
      <c r="BQ675" s="129">
        <f t="shared" si="1033"/>
        <v>0.10791216936118961</v>
      </c>
      <c r="BR675" s="126">
        <f t="shared" si="1033"/>
        <v>9.9872140929109246E-2</v>
      </c>
      <c r="BS675" s="127">
        <f t="shared" si="1033"/>
        <v>4.0343839541547279E-2</v>
      </c>
      <c r="BT675" s="128">
        <f t="shared" si="1033"/>
        <v>0.14167632290459636</v>
      </c>
      <c r="BU675" s="126">
        <f t="shared" si="1033"/>
        <v>4.5607115884870354E-2</v>
      </c>
      <c r="BV675" s="130">
        <f t="shared" si="1033"/>
        <v>9.3644187358916484E-2</v>
      </c>
      <c r="BW675" s="131">
        <f t="shared" si="1033"/>
        <v>5.9963706177839728E-2</v>
      </c>
      <c r="BX675" s="126">
        <f t="shared" si="1033"/>
        <v>7.7555751821594174E-2</v>
      </c>
      <c r="BY675" s="127">
        <f t="shared" si="1033"/>
        <v>7.1270693310478597E-2</v>
      </c>
      <c r="BZ675" s="128">
        <f t="shared" si="1033"/>
        <v>7.3351541162699957E-2</v>
      </c>
      <c r="CA675" s="129">
        <f t="shared" si="1033"/>
        <v>8.1115086698383992E-2</v>
      </c>
      <c r="CB675" s="126">
        <f t="shared" si="1033"/>
        <v>0.13264279967819792</v>
      </c>
      <c r="CC675" s="127">
        <f t="shared" si="1033"/>
        <v>2.9785544082605243E-2</v>
      </c>
      <c r="CD675" s="128">
        <f t="shared" si="1033"/>
        <v>0.11697658276403755</v>
      </c>
      <c r="CE675" s="129">
        <f t="shared" si="1033"/>
        <v>4.8134777376654635E-2</v>
      </c>
      <c r="CF675" s="126">
        <f t="shared" si="1033"/>
        <v>0.10732347604524572</v>
      </c>
      <c r="CG675" s="127">
        <f t="shared" si="1033"/>
        <v>4.9761216909380346E-2</v>
      </c>
      <c r="CH675" s="128">
        <f t="shared" si="1033"/>
        <v>6.6302224354800016E-2</v>
      </c>
      <c r="CI675" s="126">
        <f t="shared" si="1033"/>
        <v>9.2267835791151859E-2</v>
      </c>
      <c r="CJ675" s="132">
        <f t="shared" si="1033"/>
        <v>8.083555331028669E-2</v>
      </c>
      <c r="CK675" s="133">
        <f t="shared" si="1033"/>
        <v>7.9511935465846367E-2</v>
      </c>
    </row>
    <row r="676" spans="1:89" x14ac:dyDescent="0.2">
      <c r="A676" s="143" t="s">
        <v>34</v>
      </c>
      <c r="B676" s="203">
        <v>2836</v>
      </c>
      <c r="C676" s="197">
        <v>4431</v>
      </c>
      <c r="D676" s="198">
        <v>1418</v>
      </c>
      <c r="E676" s="199">
        <v>1665</v>
      </c>
      <c r="F676" s="196">
        <v>755</v>
      </c>
      <c r="G676" s="200">
        <v>582</v>
      </c>
      <c r="H676" s="198">
        <v>2080</v>
      </c>
      <c r="I676" s="199">
        <v>3455</v>
      </c>
      <c r="J676" s="196">
        <v>504</v>
      </c>
      <c r="K676" s="197">
        <v>268</v>
      </c>
      <c r="L676" s="198">
        <v>1178</v>
      </c>
      <c r="M676" s="196">
        <v>843</v>
      </c>
      <c r="N676" s="201">
        <v>2086</v>
      </c>
      <c r="O676" s="204">
        <v>2149</v>
      </c>
      <c r="P676" s="196">
        <v>1173</v>
      </c>
      <c r="Q676" s="197">
        <v>1810</v>
      </c>
      <c r="R676" s="198">
        <v>1372</v>
      </c>
      <c r="S676" s="199">
        <v>1908</v>
      </c>
      <c r="T676" s="196">
        <v>850</v>
      </c>
      <c r="U676" s="200">
        <v>421</v>
      </c>
      <c r="V676" s="198">
        <v>2734</v>
      </c>
      <c r="W676" s="205">
        <v>1595</v>
      </c>
      <c r="X676" s="196">
        <v>2247</v>
      </c>
      <c r="Y676" s="200">
        <v>875</v>
      </c>
      <c r="Z676" s="198">
        <v>3357</v>
      </c>
      <c r="AA676" s="196">
        <v>4847</v>
      </c>
      <c r="AB676" s="169">
        <f t="shared" si="1017"/>
        <v>22590</v>
      </c>
      <c r="AC676" s="170">
        <f t="shared" si="1012"/>
        <v>24849</v>
      </c>
      <c r="BI676" s="143" t="s">
        <v>34</v>
      </c>
      <c r="BJ676" s="126">
        <f t="shared" ref="BJ676:CK676" si="1034">B676/B684</f>
        <v>4.6813357323253167E-2</v>
      </c>
      <c r="BK676" s="127">
        <f t="shared" si="1034"/>
        <v>0.12000975028438329</v>
      </c>
      <c r="BL676" s="128">
        <f t="shared" si="1034"/>
        <v>5.6428827251382867E-2</v>
      </c>
      <c r="BM676" s="129">
        <f t="shared" si="1034"/>
        <v>7.6994219653179194E-2</v>
      </c>
      <c r="BN676" s="126">
        <f t="shared" si="1034"/>
        <v>5.7774716865625957E-2</v>
      </c>
      <c r="BO676" s="127">
        <f t="shared" si="1034"/>
        <v>6.596395783747025E-2</v>
      </c>
      <c r="BP676" s="128">
        <f t="shared" si="1034"/>
        <v>6.7978299235244136E-2</v>
      </c>
      <c r="BQ676" s="129">
        <f t="shared" si="1034"/>
        <v>8.002501505535739E-2</v>
      </c>
      <c r="BR676" s="126">
        <f t="shared" si="1034"/>
        <v>7.160107969882086E-2</v>
      </c>
      <c r="BS676" s="127">
        <f t="shared" si="1034"/>
        <v>3.0716332378223497E-2</v>
      </c>
      <c r="BT676" s="128">
        <f t="shared" si="1034"/>
        <v>9.1000386249517187E-2</v>
      </c>
      <c r="BU676" s="126">
        <f t="shared" si="1034"/>
        <v>3.5369640010069647E-2</v>
      </c>
      <c r="BV676" s="130">
        <f t="shared" si="1034"/>
        <v>7.3575056433408573E-2</v>
      </c>
      <c r="BW676" s="131">
        <f t="shared" si="1034"/>
        <v>5.6518423059727006E-2</v>
      </c>
      <c r="BX676" s="126">
        <f t="shared" si="1034"/>
        <v>6.4749392801943029E-2</v>
      </c>
      <c r="BY676" s="127">
        <f t="shared" si="1034"/>
        <v>8.1645541070864719E-2</v>
      </c>
      <c r="BZ676" s="128">
        <f t="shared" si="1034"/>
        <v>5.9478909264316988E-2</v>
      </c>
      <c r="CA676" s="129">
        <f t="shared" si="1034"/>
        <v>7.5020642472378413E-2</v>
      </c>
      <c r="CB676" s="126">
        <f t="shared" si="1034"/>
        <v>8.5478680611423968E-2</v>
      </c>
      <c r="CC676" s="127">
        <f t="shared" si="1034"/>
        <v>3.3439237490071487E-2</v>
      </c>
      <c r="CD676" s="128">
        <f t="shared" si="1034"/>
        <v>9.9879443246995214E-2</v>
      </c>
      <c r="CE676" s="129">
        <f t="shared" si="1034"/>
        <v>5.0509848628792195E-2</v>
      </c>
      <c r="CF676" s="126">
        <f t="shared" si="1034"/>
        <v>8.674670887541984E-2</v>
      </c>
      <c r="CG676" s="127">
        <f t="shared" si="1034"/>
        <v>5.1588939331407346E-2</v>
      </c>
      <c r="CH676" s="128">
        <f t="shared" si="1034"/>
        <v>5.7528190012681224E-2</v>
      </c>
      <c r="CI676" s="126">
        <f t="shared" si="1034"/>
        <v>9.6592267835791154E-2</v>
      </c>
      <c r="CJ676" s="132">
        <f t="shared" si="1034"/>
        <v>6.6349652978685281E-2</v>
      </c>
      <c r="CK676" s="133">
        <f t="shared" si="1034"/>
        <v>7.3077341583415917E-2</v>
      </c>
    </row>
    <row r="677" spans="1:89" x14ac:dyDescent="0.2">
      <c r="A677" s="134" t="s">
        <v>38</v>
      </c>
      <c r="B677" s="206">
        <v>2589</v>
      </c>
      <c r="C677" s="190">
        <v>3773</v>
      </c>
      <c r="D677" s="191">
        <v>961</v>
      </c>
      <c r="E677" s="192">
        <v>2009</v>
      </c>
      <c r="F677" s="189">
        <v>438</v>
      </c>
      <c r="G677" s="193">
        <v>561</v>
      </c>
      <c r="H677" s="191">
        <v>1535</v>
      </c>
      <c r="I677" s="192">
        <v>3574</v>
      </c>
      <c r="J677" s="189">
        <v>261</v>
      </c>
      <c r="K677" s="190">
        <v>237</v>
      </c>
      <c r="L677" s="191">
        <v>783</v>
      </c>
      <c r="M677" s="189">
        <v>890</v>
      </c>
      <c r="N677" s="194">
        <v>1645</v>
      </c>
      <c r="O677" s="207">
        <v>2293</v>
      </c>
      <c r="P677" s="189">
        <v>981</v>
      </c>
      <c r="Q677" s="190">
        <v>1789</v>
      </c>
      <c r="R677" s="191">
        <v>1047</v>
      </c>
      <c r="S677" s="192">
        <v>1619</v>
      </c>
      <c r="T677" s="189">
        <v>716</v>
      </c>
      <c r="U677" s="193">
        <v>486</v>
      </c>
      <c r="V677" s="191">
        <v>2604</v>
      </c>
      <c r="W677" s="208">
        <v>1384</v>
      </c>
      <c r="X677" s="189">
        <v>1598</v>
      </c>
      <c r="Y677" s="193">
        <v>893</v>
      </c>
      <c r="Z677" s="191">
        <v>2516</v>
      </c>
      <c r="AA677" s="189">
        <v>3567</v>
      </c>
      <c r="AB677" s="169">
        <f t="shared" si="1017"/>
        <v>17674</v>
      </c>
      <c r="AC677" s="170">
        <f t="shared" si="1012"/>
        <v>23075</v>
      </c>
      <c r="BI677" s="134" t="s">
        <v>38</v>
      </c>
      <c r="BJ677" s="126">
        <f t="shared" ref="BJ677:CK677" si="1035">B677/B684</f>
        <v>4.2736171406876744E-2</v>
      </c>
      <c r="BK677" s="127">
        <f t="shared" si="1035"/>
        <v>0.10218839716158389</v>
      </c>
      <c r="BL677" s="128">
        <f t="shared" si="1035"/>
        <v>3.824266783397668E-2</v>
      </c>
      <c r="BM677" s="129">
        <f t="shared" si="1035"/>
        <v>9.2901734104046244E-2</v>
      </c>
      <c r="BN677" s="126">
        <f t="shared" si="1035"/>
        <v>3.3516988062442611E-2</v>
      </c>
      <c r="BO677" s="127">
        <f t="shared" si="1035"/>
        <v>6.358381502890173E-2</v>
      </c>
      <c r="BP677" s="128">
        <f t="shared" si="1035"/>
        <v>5.016667756062488E-2</v>
      </c>
      <c r="BQ677" s="129">
        <f t="shared" si="1035"/>
        <v>8.2781303562329184E-2</v>
      </c>
      <c r="BR677" s="126">
        <f t="shared" si="1035"/>
        <v>3.7079130558317942E-2</v>
      </c>
      <c r="BS677" s="127">
        <f t="shared" si="1035"/>
        <v>2.7163323782234957E-2</v>
      </c>
      <c r="BT677" s="128">
        <f t="shared" si="1035"/>
        <v>6.048667439165701E-2</v>
      </c>
      <c r="BU677" s="126">
        <f t="shared" si="1035"/>
        <v>3.7341612822018963E-2</v>
      </c>
      <c r="BV677" s="130">
        <f t="shared" si="1035"/>
        <v>5.8020598194130926E-2</v>
      </c>
      <c r="BW677" s="131">
        <f t="shared" si="1035"/>
        <v>6.0305604502537941E-2</v>
      </c>
      <c r="BX677" s="126">
        <f t="shared" si="1035"/>
        <v>5.4151026716714505E-2</v>
      </c>
      <c r="BY677" s="127">
        <f t="shared" si="1035"/>
        <v>8.0698272362307727E-2</v>
      </c>
      <c r="BZ677" s="128">
        <f t="shared" si="1035"/>
        <v>4.5389517492521785E-2</v>
      </c>
      <c r="CA677" s="129">
        <f t="shared" si="1035"/>
        <v>6.3657452915503482E-2</v>
      </c>
      <c r="CB677" s="126">
        <f t="shared" si="1035"/>
        <v>7.2003218020917137E-2</v>
      </c>
      <c r="CC677" s="127">
        <f t="shared" si="1035"/>
        <v>3.8602065131056393E-2</v>
      </c>
      <c r="CD677" s="128">
        <f t="shared" si="1035"/>
        <v>9.5130237825594557E-2</v>
      </c>
      <c r="CE677" s="129">
        <f t="shared" si="1035"/>
        <v>4.3827981506111849E-2</v>
      </c>
      <c r="CF677" s="126">
        <f t="shared" si="1035"/>
        <v>6.1691695942554914E-2</v>
      </c>
      <c r="CG677" s="127">
        <f t="shared" si="1035"/>
        <v>5.2650197511939154E-2</v>
      </c>
      <c r="CH677" s="128">
        <f t="shared" si="1035"/>
        <v>4.311615313431813E-2</v>
      </c>
      <c r="CI677" s="126">
        <f t="shared" si="1035"/>
        <v>7.1084097249900363E-2</v>
      </c>
      <c r="CJ677" s="132">
        <f t="shared" si="1035"/>
        <v>5.1910746646537567E-2</v>
      </c>
      <c r="CK677" s="133">
        <f t="shared" si="1035"/>
        <v>6.7860262265576982E-2</v>
      </c>
    </row>
    <row r="678" spans="1:89" x14ac:dyDescent="0.2">
      <c r="A678" s="143" t="s">
        <v>39</v>
      </c>
      <c r="B678" s="203">
        <v>436</v>
      </c>
      <c r="C678" s="197">
        <v>1642</v>
      </c>
      <c r="D678" s="198">
        <v>257</v>
      </c>
      <c r="E678" s="199">
        <v>933</v>
      </c>
      <c r="F678" s="196">
        <v>163</v>
      </c>
      <c r="G678" s="200">
        <v>319</v>
      </c>
      <c r="H678" s="198">
        <v>590</v>
      </c>
      <c r="I678" s="199">
        <v>2078</v>
      </c>
      <c r="J678" s="196">
        <v>180</v>
      </c>
      <c r="K678" s="197">
        <v>135</v>
      </c>
      <c r="L678" s="198">
        <v>357</v>
      </c>
      <c r="M678" s="196">
        <v>563</v>
      </c>
      <c r="N678" s="201">
        <v>919</v>
      </c>
      <c r="O678" s="204">
        <v>1396</v>
      </c>
      <c r="P678" s="196">
        <v>615</v>
      </c>
      <c r="Q678" s="197">
        <v>1063</v>
      </c>
      <c r="R678" s="198">
        <v>792</v>
      </c>
      <c r="S678" s="199">
        <v>912</v>
      </c>
      <c r="T678" s="196">
        <v>495</v>
      </c>
      <c r="U678" s="200">
        <v>311</v>
      </c>
      <c r="V678" s="198">
        <v>2172</v>
      </c>
      <c r="W678" s="205">
        <v>1068</v>
      </c>
      <c r="X678" s="196">
        <v>1017</v>
      </c>
      <c r="Y678" s="200">
        <v>811</v>
      </c>
      <c r="Z678" s="198">
        <v>1907</v>
      </c>
      <c r="AA678" s="196">
        <v>2460</v>
      </c>
      <c r="AB678" s="169">
        <f t="shared" si="1017"/>
        <v>9900</v>
      </c>
      <c r="AC678" s="170">
        <f t="shared" si="1012"/>
        <v>13691</v>
      </c>
      <c r="BI678" s="143" t="s">
        <v>39</v>
      </c>
      <c r="BJ678" s="126">
        <f t="shared" ref="BJ678:CK678" si="1036">B678/B684</f>
        <v>7.1969759495551407E-3</v>
      </c>
      <c r="BK678" s="127">
        <f t="shared" si="1036"/>
        <v>4.4472130437137748E-2</v>
      </c>
      <c r="BL678" s="128">
        <f t="shared" si="1036"/>
        <v>1.0227227506068685E-2</v>
      </c>
      <c r="BM678" s="129">
        <f t="shared" si="1036"/>
        <v>4.3144508670520235E-2</v>
      </c>
      <c r="BN678" s="126">
        <f t="shared" si="1036"/>
        <v>1.2473217018671564E-2</v>
      </c>
      <c r="BO678" s="127">
        <f t="shared" si="1036"/>
        <v>3.6155502663493141E-2</v>
      </c>
      <c r="BP678" s="128">
        <f t="shared" si="1036"/>
        <v>1.9282306033074056E-2</v>
      </c>
      <c r="BQ678" s="129">
        <f t="shared" si="1036"/>
        <v>4.8130819474683839E-2</v>
      </c>
      <c r="BR678" s="126">
        <f t="shared" si="1036"/>
        <v>2.5571814178150305E-2</v>
      </c>
      <c r="BS678" s="127">
        <f t="shared" si="1036"/>
        <v>1.5472779369627506E-2</v>
      </c>
      <c r="BT678" s="128">
        <f t="shared" si="1036"/>
        <v>2.7578215527230592E-2</v>
      </c>
      <c r="BU678" s="126">
        <f t="shared" si="1036"/>
        <v>2.3621716875052445E-2</v>
      </c>
      <c r="BV678" s="130">
        <f t="shared" si="1036"/>
        <v>3.2413939051918736E-2</v>
      </c>
      <c r="BW678" s="131">
        <f t="shared" si="1036"/>
        <v>3.6714620098361517E-2</v>
      </c>
      <c r="BX678" s="126">
        <f t="shared" si="1036"/>
        <v>3.3947891366747626E-2</v>
      </c>
      <c r="BY678" s="127">
        <f t="shared" si="1036"/>
        <v>4.7949839866480222E-2</v>
      </c>
      <c r="BZ678" s="128">
        <f t="shared" si="1036"/>
        <v>3.4334763948497854E-2</v>
      </c>
      <c r="CA678" s="129">
        <f t="shared" si="1036"/>
        <v>3.5858923445916721E-2</v>
      </c>
      <c r="CB678" s="126">
        <f t="shared" si="1036"/>
        <v>4.9778761061946904E-2</v>
      </c>
      <c r="CC678" s="127">
        <f t="shared" si="1036"/>
        <v>2.4702144559173949E-2</v>
      </c>
      <c r="CD678" s="128">
        <f t="shared" si="1036"/>
        <v>7.9348262886786244E-2</v>
      </c>
      <c r="CE678" s="129">
        <f t="shared" si="1036"/>
        <v>3.3821014630438913E-2</v>
      </c>
      <c r="CF678" s="126">
        <f t="shared" si="1036"/>
        <v>3.9261861560437018E-2</v>
      </c>
      <c r="CG678" s="127">
        <f t="shared" si="1036"/>
        <v>4.7815576911738697E-2</v>
      </c>
      <c r="CH678" s="128">
        <f t="shared" si="1036"/>
        <v>3.2679850567227609E-2</v>
      </c>
      <c r="CI678" s="126">
        <f t="shared" si="1036"/>
        <v>4.9023515344758871E-2</v>
      </c>
      <c r="CJ678" s="132">
        <f t="shared" si="1036"/>
        <v>2.9077537161973629E-2</v>
      </c>
      <c r="CK678" s="133">
        <f t="shared" si="1036"/>
        <v>4.0263265468169641E-2</v>
      </c>
    </row>
    <row r="679" spans="1:89" x14ac:dyDescent="0.2">
      <c r="A679" s="134" t="s">
        <v>40</v>
      </c>
      <c r="B679" s="206">
        <v>0</v>
      </c>
      <c r="C679" s="190">
        <v>1692</v>
      </c>
      <c r="D679" s="191">
        <v>4</v>
      </c>
      <c r="E679" s="192">
        <v>677</v>
      </c>
      <c r="F679" s="189">
        <v>6</v>
      </c>
      <c r="G679" s="193">
        <v>247</v>
      </c>
      <c r="H679" s="191">
        <v>23</v>
      </c>
      <c r="I679" s="192">
        <v>980</v>
      </c>
      <c r="J679" s="189">
        <v>28</v>
      </c>
      <c r="K679" s="190">
        <v>52</v>
      </c>
      <c r="L679" s="191">
        <v>44</v>
      </c>
      <c r="M679" s="189">
        <v>78</v>
      </c>
      <c r="N679" s="194">
        <v>102</v>
      </c>
      <c r="O679" s="207">
        <v>219</v>
      </c>
      <c r="P679" s="189">
        <v>167</v>
      </c>
      <c r="Q679" s="190">
        <v>151</v>
      </c>
      <c r="R679" s="191">
        <v>81</v>
      </c>
      <c r="S679" s="192">
        <v>63</v>
      </c>
      <c r="T679" s="189">
        <v>30</v>
      </c>
      <c r="U679" s="193">
        <v>13</v>
      </c>
      <c r="V679" s="191">
        <v>73</v>
      </c>
      <c r="W679" s="208">
        <v>26</v>
      </c>
      <c r="X679" s="189">
        <v>87</v>
      </c>
      <c r="Y679" s="193">
        <v>14</v>
      </c>
      <c r="Z679" s="191">
        <v>1</v>
      </c>
      <c r="AA679" s="189">
        <v>42</v>
      </c>
      <c r="AB679" s="169">
        <f t="shared" si="1017"/>
        <v>646</v>
      </c>
      <c r="AC679" s="170">
        <f t="shared" si="1012"/>
        <v>4254</v>
      </c>
      <c r="BI679" s="134" t="s">
        <v>40</v>
      </c>
      <c r="BJ679" s="126">
        <f t="shared" ref="BJ679:CK679" si="1037">B679/B684</f>
        <v>0</v>
      </c>
      <c r="BK679" s="127">
        <f t="shared" si="1037"/>
        <v>4.5826336601484212E-2</v>
      </c>
      <c r="BL679" s="128">
        <f t="shared" si="1037"/>
        <v>1.5917863822674996E-4</v>
      </c>
      <c r="BM679" s="129">
        <f t="shared" si="1037"/>
        <v>3.1306358381502891E-2</v>
      </c>
      <c r="BN679" s="126">
        <f t="shared" si="1037"/>
        <v>4.591368227731864E-4</v>
      </c>
      <c r="BO679" s="127">
        <f t="shared" si="1037"/>
        <v>2.799501303411538E-2</v>
      </c>
      <c r="BP679" s="128">
        <f t="shared" si="1037"/>
        <v>7.516831165435649E-4</v>
      </c>
      <c r="BQ679" s="129">
        <f t="shared" si="1037"/>
        <v>2.2698846528002966E-2</v>
      </c>
      <c r="BR679" s="126">
        <f t="shared" si="1037"/>
        <v>3.977837761045603E-3</v>
      </c>
      <c r="BS679" s="127">
        <f t="shared" si="1037"/>
        <v>5.9598853868194843E-3</v>
      </c>
      <c r="BT679" s="128">
        <f t="shared" si="1037"/>
        <v>3.3989957512553111E-3</v>
      </c>
      <c r="BU679" s="126">
        <f t="shared" si="1037"/>
        <v>3.2726357304690779E-3</v>
      </c>
      <c r="BV679" s="130">
        <f t="shared" si="1037"/>
        <v>3.5976297968397289E-3</v>
      </c>
      <c r="BW679" s="131">
        <f t="shared" si="1037"/>
        <v>5.7596717776082895E-3</v>
      </c>
      <c r="BX679" s="126">
        <f t="shared" si="1037"/>
        <v>9.2183705012143964E-3</v>
      </c>
      <c r="BY679" s="127">
        <f t="shared" si="1037"/>
        <v>6.8113130948621948E-3</v>
      </c>
      <c r="BZ679" s="128">
        <f t="shared" si="1037"/>
        <v>3.5115099492781898E-3</v>
      </c>
      <c r="CA679" s="129">
        <f t="shared" si="1037"/>
        <v>2.4770966854087209E-3</v>
      </c>
      <c r="CB679" s="126">
        <f t="shared" si="1037"/>
        <v>3.0168946098149637E-3</v>
      </c>
      <c r="CC679" s="127">
        <f t="shared" si="1037"/>
        <v>1.0325655281969816E-3</v>
      </c>
      <c r="CD679" s="128">
        <f t="shared" si="1037"/>
        <v>2.6668615058634423E-3</v>
      </c>
      <c r="CE679" s="129">
        <f t="shared" si="1037"/>
        <v>8.2335803407435559E-4</v>
      </c>
      <c r="CF679" s="126">
        <f t="shared" si="1037"/>
        <v>3.3586843222792725E-3</v>
      </c>
      <c r="CG679" s="127">
        <f t="shared" si="1037"/>
        <v>8.2542302930251759E-4</v>
      </c>
      <c r="CH679" s="128">
        <f t="shared" si="1037"/>
        <v>1.7136785824450765E-5</v>
      </c>
      <c r="CI679" s="126">
        <f t="shared" si="1037"/>
        <v>8.3698684734954162E-4</v>
      </c>
      <c r="CJ679" s="132">
        <f t="shared" si="1037"/>
        <v>1.8973827279429257E-3</v>
      </c>
      <c r="CK679" s="133">
        <f t="shared" si="1037"/>
        <v>1.2510403279643098E-2</v>
      </c>
    </row>
    <row r="680" spans="1:89" x14ac:dyDescent="0.2">
      <c r="A680" s="143" t="s">
        <v>41</v>
      </c>
      <c r="B680" s="203">
        <v>0</v>
      </c>
      <c r="C680" s="197">
        <v>0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69">
        <f t="shared" si="1017"/>
        <v>0</v>
      </c>
      <c r="AC680" s="170">
        <f t="shared" si="1012"/>
        <v>0</v>
      </c>
      <c r="BI680" s="143" t="s">
        <v>41</v>
      </c>
      <c r="BJ680" s="126">
        <f t="shared" ref="BJ680:CK680" si="1038">B680/B684</f>
        <v>0</v>
      </c>
      <c r="BK680" s="127">
        <f t="shared" si="1038"/>
        <v>0</v>
      </c>
      <c r="BL680" s="128">
        <f t="shared" si="1038"/>
        <v>0</v>
      </c>
      <c r="BM680" s="129">
        <f t="shared" si="1038"/>
        <v>0</v>
      </c>
      <c r="BN680" s="126">
        <f t="shared" si="1038"/>
        <v>0</v>
      </c>
      <c r="BO680" s="127">
        <f t="shared" si="1038"/>
        <v>0</v>
      </c>
      <c r="BP680" s="128">
        <f t="shared" si="1038"/>
        <v>0</v>
      </c>
      <c r="BQ680" s="129">
        <f t="shared" si="1038"/>
        <v>0</v>
      </c>
      <c r="BR680" s="126">
        <f t="shared" si="1038"/>
        <v>0</v>
      </c>
      <c r="BS680" s="127">
        <f t="shared" si="1038"/>
        <v>0</v>
      </c>
      <c r="BT680" s="128">
        <f t="shared" si="1038"/>
        <v>0</v>
      </c>
      <c r="BU680" s="126">
        <f t="shared" si="1038"/>
        <v>0</v>
      </c>
      <c r="BV680" s="130">
        <f t="shared" si="1038"/>
        <v>0</v>
      </c>
      <c r="BW680" s="131">
        <f t="shared" si="1038"/>
        <v>0</v>
      </c>
      <c r="BX680" s="126">
        <f t="shared" si="1038"/>
        <v>0</v>
      </c>
      <c r="BY680" s="127">
        <f t="shared" si="1038"/>
        <v>0</v>
      </c>
      <c r="BZ680" s="128">
        <f t="shared" si="1038"/>
        <v>0</v>
      </c>
      <c r="CA680" s="129">
        <f t="shared" si="1038"/>
        <v>0</v>
      </c>
      <c r="CB680" s="126">
        <f t="shared" si="1038"/>
        <v>0</v>
      </c>
      <c r="CC680" s="127">
        <f t="shared" si="1038"/>
        <v>0</v>
      </c>
      <c r="CD680" s="128">
        <f t="shared" si="1038"/>
        <v>0</v>
      </c>
      <c r="CE680" s="129">
        <f t="shared" si="1038"/>
        <v>0</v>
      </c>
      <c r="CF680" s="126">
        <f t="shared" si="1038"/>
        <v>0</v>
      </c>
      <c r="CG680" s="127">
        <f t="shared" si="1038"/>
        <v>0</v>
      </c>
      <c r="CH680" s="128">
        <f t="shared" si="1038"/>
        <v>0</v>
      </c>
      <c r="CI680" s="126">
        <f t="shared" si="1038"/>
        <v>0</v>
      </c>
      <c r="CJ680" s="132">
        <f t="shared" si="1038"/>
        <v>0</v>
      </c>
      <c r="CK680" s="133">
        <f t="shared" si="1038"/>
        <v>0</v>
      </c>
    </row>
    <row r="681" spans="1:89" x14ac:dyDescent="0.2">
      <c r="A681" s="134" t="s">
        <v>42</v>
      </c>
      <c r="B681" s="58">
        <v>0</v>
      </c>
      <c r="C681" s="59">
        <v>0</v>
      </c>
      <c r="D681" s="136">
        <v>0</v>
      </c>
      <c r="E681" s="137">
        <v>0</v>
      </c>
      <c r="F681" s="135">
        <v>0</v>
      </c>
      <c r="G681" s="138">
        <v>0</v>
      </c>
      <c r="H681" s="136">
        <v>0</v>
      </c>
      <c r="I681" s="137">
        <v>0</v>
      </c>
      <c r="J681" s="135">
        <v>0</v>
      </c>
      <c r="K681" s="138">
        <v>0</v>
      </c>
      <c r="L681" s="136">
        <v>0</v>
      </c>
      <c r="M681" s="135">
        <v>0</v>
      </c>
      <c r="N681" s="139">
        <v>0</v>
      </c>
      <c r="O681" s="140">
        <v>0</v>
      </c>
      <c r="P681" s="135">
        <v>0</v>
      </c>
      <c r="Q681" s="138">
        <v>0</v>
      </c>
      <c r="R681" s="136">
        <v>0</v>
      </c>
      <c r="S681" s="137">
        <v>0</v>
      </c>
      <c r="T681" s="135">
        <v>0</v>
      </c>
      <c r="U681" s="138">
        <v>0</v>
      </c>
      <c r="V681" s="136">
        <v>0</v>
      </c>
      <c r="W681" s="137">
        <v>0</v>
      </c>
      <c r="X681" s="135">
        <v>0</v>
      </c>
      <c r="Y681" s="138">
        <v>0</v>
      </c>
      <c r="Z681" s="141">
        <v>0</v>
      </c>
      <c r="AA681" s="142">
        <v>0</v>
      </c>
      <c r="AB681" s="169"/>
      <c r="AC681" s="170"/>
      <c r="BI681" s="134" t="s">
        <v>42</v>
      </c>
      <c r="BJ681" s="126">
        <f t="shared" ref="BJ681:CK681" si="1039">B681/B684</f>
        <v>0</v>
      </c>
      <c r="BK681" s="127">
        <f t="shared" si="1039"/>
        <v>0</v>
      </c>
      <c r="BL681" s="128">
        <f t="shared" si="1039"/>
        <v>0</v>
      </c>
      <c r="BM681" s="129">
        <f t="shared" si="1039"/>
        <v>0</v>
      </c>
      <c r="BN681" s="126">
        <f t="shared" si="1039"/>
        <v>0</v>
      </c>
      <c r="BO681" s="127">
        <f t="shared" si="1039"/>
        <v>0</v>
      </c>
      <c r="BP681" s="128">
        <f t="shared" si="1039"/>
        <v>0</v>
      </c>
      <c r="BQ681" s="129">
        <f t="shared" si="1039"/>
        <v>0</v>
      </c>
      <c r="BR681" s="126">
        <f t="shared" si="1039"/>
        <v>0</v>
      </c>
      <c r="BS681" s="127">
        <f t="shared" si="1039"/>
        <v>0</v>
      </c>
      <c r="BT681" s="128">
        <f t="shared" si="1039"/>
        <v>0</v>
      </c>
      <c r="BU681" s="126">
        <f t="shared" si="1039"/>
        <v>0</v>
      </c>
      <c r="BV681" s="130">
        <f t="shared" si="1039"/>
        <v>0</v>
      </c>
      <c r="BW681" s="131">
        <f t="shared" si="1039"/>
        <v>0</v>
      </c>
      <c r="BX681" s="126">
        <f t="shared" si="1039"/>
        <v>0</v>
      </c>
      <c r="BY681" s="127">
        <f t="shared" si="1039"/>
        <v>0</v>
      </c>
      <c r="BZ681" s="128">
        <f t="shared" si="1039"/>
        <v>0</v>
      </c>
      <c r="CA681" s="129">
        <f t="shared" si="1039"/>
        <v>0</v>
      </c>
      <c r="CB681" s="126">
        <f t="shared" si="1039"/>
        <v>0</v>
      </c>
      <c r="CC681" s="127">
        <f t="shared" si="1039"/>
        <v>0</v>
      </c>
      <c r="CD681" s="128">
        <f t="shared" si="1039"/>
        <v>0</v>
      </c>
      <c r="CE681" s="129">
        <f t="shared" si="1039"/>
        <v>0</v>
      </c>
      <c r="CF681" s="126">
        <f t="shared" si="1039"/>
        <v>0</v>
      </c>
      <c r="CG681" s="127">
        <f t="shared" si="1039"/>
        <v>0</v>
      </c>
      <c r="CH681" s="128">
        <f t="shared" si="1039"/>
        <v>0</v>
      </c>
      <c r="CI681" s="126">
        <f t="shared" si="1039"/>
        <v>0</v>
      </c>
      <c r="CJ681" s="132">
        <f t="shared" si="1039"/>
        <v>0</v>
      </c>
      <c r="CK681" s="133">
        <f t="shared" si="1039"/>
        <v>0</v>
      </c>
    </row>
    <row r="682" spans="1:89" x14ac:dyDescent="0.2">
      <c r="A682" s="143" t="s">
        <v>43</v>
      </c>
      <c r="B682" s="56"/>
      <c r="C682" s="57"/>
      <c r="D682" s="149"/>
      <c r="E682" s="146"/>
      <c r="F682" s="147"/>
      <c r="G682" s="148"/>
      <c r="H682" s="149"/>
      <c r="I682" s="146"/>
      <c r="J682" s="147"/>
      <c r="K682" s="148"/>
      <c r="L682" s="149"/>
      <c r="M682" s="147"/>
      <c r="N682" s="151"/>
      <c r="O682" s="150"/>
      <c r="P682" s="147"/>
      <c r="Q682" s="148"/>
      <c r="R682" s="149"/>
      <c r="S682" s="146"/>
      <c r="T682" s="147"/>
      <c r="U682" s="148"/>
      <c r="V682" s="149"/>
      <c r="W682" s="146"/>
      <c r="X682" s="147"/>
      <c r="Y682" s="148"/>
      <c r="Z682" s="145"/>
      <c r="AA682" s="144"/>
      <c r="AB682" s="169"/>
      <c r="AC682" s="170"/>
      <c r="BI682" s="143" t="s">
        <v>43</v>
      </c>
      <c r="BJ682" s="126">
        <f t="shared" ref="BJ682:CK682" si="1040">B682/B684</f>
        <v>0</v>
      </c>
      <c r="BK682" s="127">
        <f t="shared" si="1040"/>
        <v>0</v>
      </c>
      <c r="BL682" s="128">
        <f t="shared" si="1040"/>
        <v>0</v>
      </c>
      <c r="BM682" s="129">
        <f t="shared" si="1040"/>
        <v>0</v>
      </c>
      <c r="BN682" s="126">
        <f t="shared" si="1040"/>
        <v>0</v>
      </c>
      <c r="BO682" s="127">
        <f t="shared" si="1040"/>
        <v>0</v>
      </c>
      <c r="BP682" s="128">
        <f t="shared" si="1040"/>
        <v>0</v>
      </c>
      <c r="BQ682" s="129">
        <f t="shared" si="1040"/>
        <v>0</v>
      </c>
      <c r="BR682" s="126">
        <f t="shared" si="1040"/>
        <v>0</v>
      </c>
      <c r="BS682" s="127">
        <f t="shared" si="1040"/>
        <v>0</v>
      </c>
      <c r="BT682" s="128">
        <f t="shared" si="1040"/>
        <v>0</v>
      </c>
      <c r="BU682" s="126">
        <f t="shared" si="1040"/>
        <v>0</v>
      </c>
      <c r="BV682" s="130">
        <f t="shared" si="1040"/>
        <v>0</v>
      </c>
      <c r="BW682" s="131">
        <f t="shared" si="1040"/>
        <v>0</v>
      </c>
      <c r="BX682" s="126">
        <f t="shared" si="1040"/>
        <v>0</v>
      </c>
      <c r="BY682" s="127">
        <f t="shared" si="1040"/>
        <v>0</v>
      </c>
      <c r="BZ682" s="128">
        <f t="shared" si="1040"/>
        <v>0</v>
      </c>
      <c r="CA682" s="129">
        <f t="shared" si="1040"/>
        <v>0</v>
      </c>
      <c r="CB682" s="126">
        <f t="shared" si="1040"/>
        <v>0</v>
      </c>
      <c r="CC682" s="127">
        <f t="shared" si="1040"/>
        <v>0</v>
      </c>
      <c r="CD682" s="128">
        <f t="shared" si="1040"/>
        <v>0</v>
      </c>
      <c r="CE682" s="129">
        <f t="shared" si="1040"/>
        <v>0</v>
      </c>
      <c r="CF682" s="126">
        <f t="shared" si="1040"/>
        <v>0</v>
      </c>
      <c r="CG682" s="127">
        <f t="shared" si="1040"/>
        <v>0</v>
      </c>
      <c r="CH682" s="128">
        <f t="shared" si="1040"/>
        <v>0</v>
      </c>
      <c r="CI682" s="126">
        <f t="shared" si="1040"/>
        <v>0</v>
      </c>
      <c r="CJ682" s="132">
        <f t="shared" si="1040"/>
        <v>0</v>
      </c>
      <c r="CK682" s="133">
        <f t="shared" si="1040"/>
        <v>0</v>
      </c>
    </row>
    <row r="683" spans="1:89" ht="13.5" thickBot="1" x14ac:dyDescent="0.25">
      <c r="A683" s="134" t="s">
        <v>44</v>
      </c>
      <c r="B683" s="58"/>
      <c r="C683" s="59"/>
      <c r="D683" s="136"/>
      <c r="E683" s="137"/>
      <c r="F683" s="135"/>
      <c r="G683" s="138"/>
      <c r="H683" s="136"/>
      <c r="I683" s="137"/>
      <c r="J683" s="135"/>
      <c r="K683" s="138"/>
      <c r="L683" s="136"/>
      <c r="M683" s="135"/>
      <c r="N683" s="139"/>
      <c r="O683" s="140"/>
      <c r="P683" s="135"/>
      <c r="Q683" s="138"/>
      <c r="R683" s="136"/>
      <c r="S683" s="137"/>
      <c r="T683" s="135"/>
      <c r="U683" s="138"/>
      <c r="V683" s="136"/>
      <c r="W683" s="137"/>
      <c r="X683" s="135"/>
      <c r="Y683" s="138"/>
      <c r="Z683" s="141"/>
      <c r="AA683" s="142"/>
      <c r="AB683" s="169"/>
      <c r="AC683" s="170"/>
      <c r="BI683" s="134" t="s">
        <v>44</v>
      </c>
      <c r="BJ683" s="126">
        <f t="shared" ref="BJ683:CK683" si="1041">B683/B684</f>
        <v>0</v>
      </c>
      <c r="BK683" s="127">
        <f t="shared" si="1041"/>
        <v>0</v>
      </c>
      <c r="BL683" s="128">
        <f t="shared" si="1041"/>
        <v>0</v>
      </c>
      <c r="BM683" s="129">
        <f t="shared" si="1041"/>
        <v>0</v>
      </c>
      <c r="BN683" s="126">
        <f t="shared" si="1041"/>
        <v>0</v>
      </c>
      <c r="BO683" s="127">
        <f t="shared" si="1041"/>
        <v>0</v>
      </c>
      <c r="BP683" s="128">
        <f t="shared" si="1041"/>
        <v>0</v>
      </c>
      <c r="BQ683" s="129">
        <f t="shared" si="1041"/>
        <v>0</v>
      </c>
      <c r="BR683" s="126">
        <f t="shared" si="1041"/>
        <v>0</v>
      </c>
      <c r="BS683" s="127">
        <f t="shared" si="1041"/>
        <v>0</v>
      </c>
      <c r="BT683" s="128">
        <f t="shared" si="1041"/>
        <v>0</v>
      </c>
      <c r="BU683" s="126">
        <f t="shared" si="1041"/>
        <v>0</v>
      </c>
      <c r="BV683" s="130">
        <f t="shared" si="1041"/>
        <v>0</v>
      </c>
      <c r="BW683" s="131">
        <f t="shared" si="1041"/>
        <v>0</v>
      </c>
      <c r="BX683" s="126">
        <f t="shared" si="1041"/>
        <v>0</v>
      </c>
      <c r="BY683" s="127">
        <f t="shared" si="1041"/>
        <v>0</v>
      </c>
      <c r="BZ683" s="128">
        <f t="shared" si="1041"/>
        <v>0</v>
      </c>
      <c r="CA683" s="129">
        <f t="shared" si="1041"/>
        <v>0</v>
      </c>
      <c r="CB683" s="126">
        <f t="shared" si="1041"/>
        <v>0</v>
      </c>
      <c r="CC683" s="127">
        <f t="shared" si="1041"/>
        <v>0</v>
      </c>
      <c r="CD683" s="128">
        <f t="shared" si="1041"/>
        <v>0</v>
      </c>
      <c r="CE683" s="129">
        <f t="shared" si="1041"/>
        <v>0</v>
      </c>
      <c r="CF683" s="126">
        <f t="shared" si="1041"/>
        <v>0</v>
      </c>
      <c r="CG683" s="127">
        <f t="shared" si="1041"/>
        <v>0</v>
      </c>
      <c r="CH683" s="128">
        <f t="shared" si="1041"/>
        <v>0</v>
      </c>
      <c r="CI683" s="126">
        <f t="shared" si="1041"/>
        <v>0</v>
      </c>
      <c r="CJ683" s="132">
        <f t="shared" si="1041"/>
        <v>0</v>
      </c>
      <c r="CK683" s="133">
        <f t="shared" si="1041"/>
        <v>0</v>
      </c>
    </row>
    <row r="684" spans="1:89" ht="14.25" thickTop="1" thickBot="1" x14ac:dyDescent="0.25">
      <c r="A684" s="299" t="s">
        <v>26</v>
      </c>
      <c r="B684" s="276">
        <f>SUM(B660:B683)</f>
        <v>60581</v>
      </c>
      <c r="C684" s="277">
        <f t="shared" ref="C684" si="1042">SUM(C660:C683)</f>
        <v>36922</v>
      </c>
      <c r="D684" s="278">
        <f t="shared" ref="D684" si="1043">SUM(D660:D683)</f>
        <v>25129</v>
      </c>
      <c r="E684" s="279">
        <f t="shared" ref="E684" si="1044">SUM(E660:E683)</f>
        <v>21625</v>
      </c>
      <c r="F684" s="280">
        <f t="shared" ref="F684" si="1045">SUM(F660:F683)</f>
        <v>13068</v>
      </c>
      <c r="G684" s="281">
        <f t="shared" ref="G684" si="1046">SUM(G660:G683)</f>
        <v>8823</v>
      </c>
      <c r="H684" s="278">
        <f t="shared" ref="H684" si="1047">SUM(H660:H683)</f>
        <v>30598</v>
      </c>
      <c r="I684" s="279">
        <f t="shared" ref="I684" si="1048">SUM(I660:I683)</f>
        <v>43174</v>
      </c>
      <c r="J684" s="280">
        <f t="shared" ref="J684" si="1049">SUM(J660:J683)</f>
        <v>7039</v>
      </c>
      <c r="K684" s="281">
        <f t="shared" ref="K684" si="1050">SUM(K660:K683)</f>
        <v>8725</v>
      </c>
      <c r="L684" s="278">
        <f t="shared" ref="L684" si="1051">SUM(L660:L683)</f>
        <v>12945</v>
      </c>
      <c r="M684" s="280">
        <f t="shared" ref="M684" si="1052">SUM(M660:M683)</f>
        <v>23834</v>
      </c>
      <c r="N684" s="282">
        <f t="shared" ref="N684" si="1053">SUM(N660:N683)</f>
        <v>28352</v>
      </c>
      <c r="O684" s="283">
        <f t="shared" ref="O684" si="1054">SUM(O660:O683)</f>
        <v>38023</v>
      </c>
      <c r="P684" s="280">
        <f t="shared" ref="P684" si="1055">SUM(P660:P683)</f>
        <v>18116</v>
      </c>
      <c r="Q684" s="281">
        <f t="shared" ref="Q684" si="1056">SUM(Q660:Q683)</f>
        <v>22169</v>
      </c>
      <c r="R684" s="278">
        <f t="shared" ref="R684" si="1057">SUM(R660:R683)</f>
        <v>23067</v>
      </c>
      <c r="S684" s="279">
        <f t="shared" ref="S684" si="1058">SUM(S660:S683)</f>
        <v>25433</v>
      </c>
      <c r="T684" s="280">
        <f t="shared" ref="T684" si="1059">SUM(T660:T683)</f>
        <v>9944</v>
      </c>
      <c r="U684" s="281">
        <f t="shared" ref="U684" si="1060">SUM(U660:U683)</f>
        <v>12590</v>
      </c>
      <c r="V684" s="278">
        <f t="shared" ref="V684" si="1061">SUM(V660:V683)</f>
        <v>27373</v>
      </c>
      <c r="W684" s="279">
        <f t="shared" ref="W684" si="1062">SUM(W660:W683)</f>
        <v>31578</v>
      </c>
      <c r="X684" s="280">
        <f t="shared" ref="X684" si="1063">SUM(X660:X683)</f>
        <v>25903</v>
      </c>
      <c r="Y684" s="281">
        <f t="shared" ref="Y684" si="1064">SUM(Y660:Y683)</f>
        <v>16961</v>
      </c>
      <c r="Z684" s="278">
        <f t="shared" ref="Z684" si="1065">SUM(Z660:Z683)</f>
        <v>58354</v>
      </c>
      <c r="AA684" s="279">
        <f t="shared" ref="AA684" si="1066">SUM(AA660:AA683)</f>
        <v>50180</v>
      </c>
      <c r="AB684" s="171">
        <f>SUM(AB660:AB683)</f>
        <v>340469</v>
      </c>
      <c r="AC684" s="172">
        <f>SUM(AC660:AC683)</f>
        <v>340037</v>
      </c>
      <c r="BI684" s="299" t="s">
        <v>26</v>
      </c>
      <c r="BJ684" s="152">
        <f>SUM(BJ660:BJ683)</f>
        <v>1</v>
      </c>
      <c r="BK684" s="153">
        <f t="shared" ref="BK684:CK684" si="1067">SUM(BK660:BK683)</f>
        <v>1</v>
      </c>
      <c r="BL684" s="152">
        <f t="shared" si="1067"/>
        <v>0.99999999999999989</v>
      </c>
      <c r="BM684" s="153">
        <f t="shared" si="1067"/>
        <v>1</v>
      </c>
      <c r="BN684" s="152">
        <f t="shared" si="1067"/>
        <v>1</v>
      </c>
      <c r="BO684" s="153">
        <f t="shared" si="1067"/>
        <v>0.99999999999999978</v>
      </c>
      <c r="BP684" s="152">
        <f t="shared" si="1067"/>
        <v>1</v>
      </c>
      <c r="BQ684" s="153">
        <f t="shared" si="1067"/>
        <v>1</v>
      </c>
      <c r="BR684" s="152">
        <f t="shared" si="1067"/>
        <v>1</v>
      </c>
      <c r="BS684" s="153">
        <f t="shared" si="1067"/>
        <v>1.0000000000000002</v>
      </c>
      <c r="BT684" s="152">
        <f t="shared" si="1067"/>
        <v>1</v>
      </c>
      <c r="BU684" s="153">
        <f t="shared" si="1067"/>
        <v>1</v>
      </c>
      <c r="BV684" s="152">
        <f t="shared" si="1067"/>
        <v>1</v>
      </c>
      <c r="BW684" s="153">
        <f t="shared" si="1067"/>
        <v>1.0000000000000002</v>
      </c>
      <c r="BX684" s="152">
        <f t="shared" si="1067"/>
        <v>0.99999999999999989</v>
      </c>
      <c r="BY684" s="153">
        <f t="shared" si="1067"/>
        <v>1.0000000000000002</v>
      </c>
      <c r="BZ684" s="152">
        <f t="shared" si="1067"/>
        <v>1</v>
      </c>
      <c r="CA684" s="153">
        <f t="shared" si="1067"/>
        <v>1</v>
      </c>
      <c r="CB684" s="152">
        <f t="shared" si="1067"/>
        <v>0.99999999999999989</v>
      </c>
      <c r="CC684" s="153">
        <f t="shared" si="1067"/>
        <v>0.99999999999999989</v>
      </c>
      <c r="CD684" s="152">
        <f t="shared" si="1067"/>
        <v>1</v>
      </c>
      <c r="CE684" s="153">
        <f t="shared" si="1067"/>
        <v>1</v>
      </c>
      <c r="CF684" s="152">
        <f t="shared" si="1067"/>
        <v>1</v>
      </c>
      <c r="CG684" s="153">
        <f t="shared" si="1067"/>
        <v>0.99999999999999989</v>
      </c>
      <c r="CH684" s="152">
        <f t="shared" si="1067"/>
        <v>0.99999999999999989</v>
      </c>
      <c r="CI684" s="153">
        <f t="shared" si="1067"/>
        <v>1</v>
      </c>
      <c r="CJ684" s="152">
        <f t="shared" si="1067"/>
        <v>1</v>
      </c>
      <c r="CK684" s="153">
        <f t="shared" si="1067"/>
        <v>1</v>
      </c>
    </row>
    <row r="685" spans="1:89" ht="13.5" thickTop="1" x14ac:dyDescent="0.2">
      <c r="A685" s="187"/>
    </row>
    <row r="687" spans="1:89" x14ac:dyDescent="0.2">
      <c r="A687" s="306">
        <f>+A656+1</f>
        <v>43488</v>
      </c>
      <c r="B687" s="306"/>
      <c r="C687" s="306"/>
      <c r="D687" s="306"/>
      <c r="BI687" s="311">
        <f>+BI625+2</f>
        <v>43488</v>
      </c>
      <c r="BJ687" s="311"/>
      <c r="BK687" s="311"/>
      <c r="BL687" s="311"/>
    </row>
    <row r="688" spans="1:89" ht="13.5" thickBot="1" x14ac:dyDescent="0.25">
      <c r="AE688" s="242" t="s">
        <v>1</v>
      </c>
    </row>
    <row r="689" spans="1:89" ht="14.25" thickTop="1" thickBot="1" x14ac:dyDescent="0.25">
      <c r="A689" s="302" t="s">
        <v>2</v>
      </c>
      <c r="B689" s="304" t="s">
        <v>3</v>
      </c>
      <c r="C689" s="305"/>
      <c r="D689" s="304" t="s">
        <v>4</v>
      </c>
      <c r="E689" s="305"/>
      <c r="F689" s="304" t="s">
        <v>5</v>
      </c>
      <c r="G689" s="305"/>
      <c r="H689" s="304" t="s">
        <v>6</v>
      </c>
      <c r="I689" s="305"/>
      <c r="J689" s="304" t="s">
        <v>7</v>
      </c>
      <c r="K689" s="305"/>
      <c r="L689" s="304" t="s">
        <v>8</v>
      </c>
      <c r="M689" s="305"/>
      <c r="N689" s="304" t="s">
        <v>9</v>
      </c>
      <c r="O689" s="305"/>
      <c r="P689" s="304" t="s">
        <v>10</v>
      </c>
      <c r="Q689" s="305"/>
      <c r="R689" s="304" t="s">
        <v>11</v>
      </c>
      <c r="S689" s="305"/>
      <c r="T689" s="304" t="s">
        <v>12</v>
      </c>
      <c r="U689" s="305"/>
      <c r="V689" s="304" t="s">
        <v>13</v>
      </c>
      <c r="W689" s="305"/>
      <c r="X689" s="304" t="s">
        <v>14</v>
      </c>
      <c r="Y689" s="305"/>
      <c r="Z689" s="307" t="s">
        <v>15</v>
      </c>
      <c r="AA689" s="308"/>
      <c r="AB689" s="309" t="s">
        <v>16</v>
      </c>
      <c r="AC689" s="310"/>
      <c r="AE689" s="302" t="s">
        <v>2</v>
      </c>
      <c r="AF689" s="304" t="s">
        <v>3</v>
      </c>
      <c r="AG689" s="305"/>
      <c r="AH689" s="304" t="s">
        <v>4</v>
      </c>
      <c r="AI689" s="305"/>
      <c r="AJ689" s="304" t="s">
        <v>5</v>
      </c>
      <c r="AK689" s="305"/>
      <c r="AL689" s="304" t="s">
        <v>6</v>
      </c>
      <c r="AM689" s="305"/>
      <c r="AN689" s="304" t="s">
        <v>7</v>
      </c>
      <c r="AO689" s="305"/>
      <c r="AP689" s="304" t="s">
        <v>8</v>
      </c>
      <c r="AQ689" s="305"/>
      <c r="AR689" s="304" t="s">
        <v>9</v>
      </c>
      <c r="AS689" s="305"/>
      <c r="AT689" s="304" t="s">
        <v>10</v>
      </c>
      <c r="AU689" s="305"/>
      <c r="AV689" s="304" t="s">
        <v>11</v>
      </c>
      <c r="AW689" s="305"/>
      <c r="AX689" s="304" t="s">
        <v>12</v>
      </c>
      <c r="AY689" s="305"/>
      <c r="AZ689" s="304" t="s">
        <v>13</v>
      </c>
      <c r="BA689" s="305"/>
      <c r="BB689" s="304" t="s">
        <v>14</v>
      </c>
      <c r="BC689" s="305"/>
      <c r="BD689" s="307" t="s">
        <v>15</v>
      </c>
      <c r="BE689" s="308"/>
      <c r="BF689" s="309" t="s">
        <v>16</v>
      </c>
      <c r="BG689" s="310"/>
      <c r="BI689" s="302" t="s">
        <v>2</v>
      </c>
      <c r="BJ689" s="304" t="s">
        <v>3</v>
      </c>
      <c r="BK689" s="305"/>
      <c r="BL689" s="304" t="s">
        <v>4</v>
      </c>
      <c r="BM689" s="305"/>
      <c r="BN689" s="304" t="s">
        <v>5</v>
      </c>
      <c r="BO689" s="305"/>
      <c r="BP689" s="304" t="s">
        <v>6</v>
      </c>
      <c r="BQ689" s="305"/>
      <c r="BR689" s="304" t="s">
        <v>7</v>
      </c>
      <c r="BS689" s="305"/>
      <c r="BT689" s="304" t="s">
        <v>8</v>
      </c>
      <c r="BU689" s="305"/>
      <c r="BV689" s="304" t="s">
        <v>9</v>
      </c>
      <c r="BW689" s="305"/>
      <c r="BX689" s="304" t="s">
        <v>10</v>
      </c>
      <c r="BY689" s="305"/>
      <c r="BZ689" s="304" t="s">
        <v>11</v>
      </c>
      <c r="CA689" s="305"/>
      <c r="CB689" s="304" t="s">
        <v>12</v>
      </c>
      <c r="CC689" s="305"/>
      <c r="CD689" s="304" t="s">
        <v>13</v>
      </c>
      <c r="CE689" s="305"/>
      <c r="CF689" s="304" t="s">
        <v>14</v>
      </c>
      <c r="CG689" s="305"/>
      <c r="CH689" s="307" t="s">
        <v>15</v>
      </c>
      <c r="CI689" s="308"/>
      <c r="CJ689" s="304" t="s">
        <v>16</v>
      </c>
      <c r="CK689" s="305"/>
    </row>
    <row r="690" spans="1:89" ht="15" thickTop="1" thickBot="1" x14ac:dyDescent="0.3">
      <c r="A690" s="303"/>
      <c r="B690" s="113" t="s">
        <v>17</v>
      </c>
      <c r="C690" s="114" t="s">
        <v>18</v>
      </c>
      <c r="D690" s="115" t="s">
        <v>17</v>
      </c>
      <c r="E690" s="116" t="s">
        <v>18</v>
      </c>
      <c r="F690" s="113" t="s">
        <v>17</v>
      </c>
      <c r="G690" s="114" t="s">
        <v>18</v>
      </c>
      <c r="H690" s="115" t="s">
        <v>17</v>
      </c>
      <c r="I690" s="116" t="s">
        <v>18</v>
      </c>
      <c r="J690" s="113" t="s">
        <v>17</v>
      </c>
      <c r="K690" s="114" t="s">
        <v>18</v>
      </c>
      <c r="L690" s="115" t="s">
        <v>17</v>
      </c>
      <c r="M690" s="113" t="s">
        <v>18</v>
      </c>
      <c r="N690" s="117" t="s">
        <v>17</v>
      </c>
      <c r="O690" s="118" t="s">
        <v>18</v>
      </c>
      <c r="P690" s="113" t="s">
        <v>17</v>
      </c>
      <c r="Q690" s="114" t="s">
        <v>18</v>
      </c>
      <c r="R690" s="115" t="s">
        <v>17</v>
      </c>
      <c r="S690" s="116" t="s">
        <v>18</v>
      </c>
      <c r="T690" s="113" t="s">
        <v>17</v>
      </c>
      <c r="U690" s="114" t="s">
        <v>18</v>
      </c>
      <c r="V690" s="115" t="s">
        <v>17</v>
      </c>
      <c r="W690" s="116" t="s">
        <v>18</v>
      </c>
      <c r="X690" s="113" t="s">
        <v>17</v>
      </c>
      <c r="Y690" s="114" t="s">
        <v>18</v>
      </c>
      <c r="Z690" s="26" t="s">
        <v>17</v>
      </c>
      <c r="AA690" s="119" t="s">
        <v>18</v>
      </c>
      <c r="AB690" s="173" t="s">
        <v>17</v>
      </c>
      <c r="AC690" s="174" t="s">
        <v>18</v>
      </c>
      <c r="AE690" s="303"/>
      <c r="AF690" s="113" t="s">
        <v>17</v>
      </c>
      <c r="AG690" s="114" t="s">
        <v>18</v>
      </c>
      <c r="AH690" s="115" t="s">
        <v>17</v>
      </c>
      <c r="AI690" s="116" t="s">
        <v>18</v>
      </c>
      <c r="AJ690" s="113" t="s">
        <v>17</v>
      </c>
      <c r="AK690" s="114" t="s">
        <v>18</v>
      </c>
      <c r="AL690" s="115" t="s">
        <v>17</v>
      </c>
      <c r="AM690" s="116" t="s">
        <v>18</v>
      </c>
      <c r="AN690" s="113" t="s">
        <v>17</v>
      </c>
      <c r="AO690" s="114" t="s">
        <v>18</v>
      </c>
      <c r="AP690" s="115" t="s">
        <v>17</v>
      </c>
      <c r="AQ690" s="113" t="s">
        <v>18</v>
      </c>
      <c r="AR690" s="117" t="s">
        <v>17</v>
      </c>
      <c r="AS690" s="118" t="s">
        <v>18</v>
      </c>
      <c r="AT690" s="113" t="s">
        <v>17</v>
      </c>
      <c r="AU690" s="114" t="s">
        <v>18</v>
      </c>
      <c r="AV690" s="115" t="s">
        <v>17</v>
      </c>
      <c r="AW690" s="116" t="s">
        <v>18</v>
      </c>
      <c r="AX690" s="113" t="s">
        <v>17</v>
      </c>
      <c r="AY690" s="114" t="s">
        <v>18</v>
      </c>
      <c r="AZ690" s="115" t="s">
        <v>17</v>
      </c>
      <c r="BA690" s="116" t="s">
        <v>18</v>
      </c>
      <c r="BB690" s="113" t="s">
        <v>17</v>
      </c>
      <c r="BC690" s="114" t="s">
        <v>18</v>
      </c>
      <c r="BD690" s="26" t="s">
        <v>17</v>
      </c>
      <c r="BE690" s="119" t="s">
        <v>18</v>
      </c>
      <c r="BF690" s="173" t="s">
        <v>17</v>
      </c>
      <c r="BG690" s="174" t="s">
        <v>18</v>
      </c>
      <c r="BI690" s="303"/>
      <c r="BJ690" s="113" t="s">
        <v>17</v>
      </c>
      <c r="BK690" s="114" t="s">
        <v>18</v>
      </c>
      <c r="BL690" s="115" t="s">
        <v>17</v>
      </c>
      <c r="BM690" s="116" t="s">
        <v>18</v>
      </c>
      <c r="BN690" s="113" t="s">
        <v>17</v>
      </c>
      <c r="BO690" s="114" t="s">
        <v>18</v>
      </c>
      <c r="BP690" s="115" t="s">
        <v>17</v>
      </c>
      <c r="BQ690" s="116" t="s">
        <v>18</v>
      </c>
      <c r="BR690" s="113" t="s">
        <v>17</v>
      </c>
      <c r="BS690" s="114" t="s">
        <v>18</v>
      </c>
      <c r="BT690" s="115" t="s">
        <v>17</v>
      </c>
      <c r="BU690" s="113" t="s">
        <v>18</v>
      </c>
      <c r="BV690" s="117" t="s">
        <v>17</v>
      </c>
      <c r="BW690" s="118" t="s">
        <v>18</v>
      </c>
      <c r="BX690" s="113" t="s">
        <v>17</v>
      </c>
      <c r="BY690" s="114" t="s">
        <v>18</v>
      </c>
      <c r="BZ690" s="115" t="s">
        <v>17</v>
      </c>
      <c r="CA690" s="116" t="s">
        <v>18</v>
      </c>
      <c r="CB690" s="113" t="s">
        <v>17</v>
      </c>
      <c r="CC690" s="114" t="s">
        <v>18</v>
      </c>
      <c r="CD690" s="115" t="s">
        <v>17</v>
      </c>
      <c r="CE690" s="116" t="s">
        <v>18</v>
      </c>
      <c r="CF690" s="113" t="s">
        <v>17</v>
      </c>
      <c r="CG690" s="114" t="s">
        <v>18</v>
      </c>
      <c r="CH690" s="26" t="s">
        <v>17</v>
      </c>
      <c r="CI690" s="119" t="s">
        <v>18</v>
      </c>
      <c r="CJ690" s="117" t="s">
        <v>17</v>
      </c>
      <c r="CK690" s="118" t="s">
        <v>18</v>
      </c>
    </row>
    <row r="691" spans="1:89" ht="13.5" thickTop="1" x14ac:dyDescent="0.2">
      <c r="A691" s="122" t="s">
        <v>19</v>
      </c>
      <c r="B691" s="123"/>
      <c r="C691" s="186"/>
      <c r="D691" s="124"/>
      <c r="E691" s="177"/>
      <c r="F691" s="123"/>
      <c r="G691" s="125"/>
      <c r="H691" s="124"/>
      <c r="I691" s="177"/>
      <c r="J691" s="123"/>
      <c r="K691" s="125"/>
      <c r="L691" s="124"/>
      <c r="M691" s="123"/>
      <c r="N691" s="176"/>
      <c r="O691" s="178"/>
      <c r="P691" s="123"/>
      <c r="Q691" s="125"/>
      <c r="R691" s="124"/>
      <c r="S691" s="177"/>
      <c r="T691" s="123"/>
      <c r="U691" s="125"/>
      <c r="V691" s="124"/>
      <c r="W691" s="177"/>
      <c r="X691" s="123"/>
      <c r="Y691" s="125"/>
      <c r="Z691" s="183"/>
      <c r="AA691" s="184"/>
      <c r="AB691" s="167">
        <f>B691+D691+F691+H691+J691+L691+N691+P691+R691+T691+V691+X691+Z691</f>
        <v>0</v>
      </c>
      <c r="AC691" s="168">
        <f>C691+E691+G691+I691+K691+M691+O691+Q691+S691+U691+W691+Y691+AA691</f>
        <v>0</v>
      </c>
      <c r="AD691" s="233"/>
      <c r="AE691" s="249" t="str">
        <f>$AE$9</f>
        <v>07:00 - 07:59</v>
      </c>
      <c r="AF691" s="123">
        <f>SUMIF($A$9:$A$32,$AE691,B$691:B$714)</f>
        <v>5876</v>
      </c>
      <c r="AG691" s="186">
        <f t="shared" ref="AG691:BE693" si="1068">SUMIF($A$9:$A$32,$AE691,C$691:C$714)</f>
        <v>1286</v>
      </c>
      <c r="AH691" s="124">
        <f t="shared" si="1068"/>
        <v>1889</v>
      </c>
      <c r="AI691" s="177">
        <f t="shared" si="1068"/>
        <v>1372</v>
      </c>
      <c r="AJ691" s="123">
        <f t="shared" si="1068"/>
        <v>983</v>
      </c>
      <c r="AK691" s="125">
        <f t="shared" si="1068"/>
        <v>620</v>
      </c>
      <c r="AL691" s="124">
        <f t="shared" si="1068"/>
        <v>1549</v>
      </c>
      <c r="AM691" s="177">
        <f t="shared" si="1068"/>
        <v>1867</v>
      </c>
      <c r="AN691" s="123">
        <f t="shared" si="1068"/>
        <v>467</v>
      </c>
      <c r="AO691" s="125">
        <f t="shared" si="1068"/>
        <v>988</v>
      </c>
      <c r="AP691" s="124">
        <f t="shared" si="1068"/>
        <v>577</v>
      </c>
      <c r="AQ691" s="123">
        <f t="shared" si="1068"/>
        <v>2162</v>
      </c>
      <c r="AR691" s="176">
        <f t="shared" si="1068"/>
        <v>2064</v>
      </c>
      <c r="AS691" s="178">
        <f t="shared" si="1068"/>
        <v>2869</v>
      </c>
      <c r="AT691" s="123">
        <f t="shared" si="1068"/>
        <v>1838</v>
      </c>
      <c r="AU691" s="125">
        <f t="shared" si="1068"/>
        <v>1556</v>
      </c>
      <c r="AV691" s="124">
        <f t="shared" si="1068"/>
        <v>1983</v>
      </c>
      <c r="AW691" s="177">
        <f t="shared" si="1068"/>
        <v>1650</v>
      </c>
      <c r="AX691" s="123">
        <f t="shared" si="1068"/>
        <v>388</v>
      </c>
      <c r="AY691" s="125">
        <f t="shared" si="1068"/>
        <v>1757</v>
      </c>
      <c r="AZ691" s="124">
        <f t="shared" si="1068"/>
        <v>1113</v>
      </c>
      <c r="BA691" s="177">
        <f t="shared" si="1068"/>
        <v>2850</v>
      </c>
      <c r="BB691" s="123">
        <f t="shared" si="1068"/>
        <v>1676</v>
      </c>
      <c r="BC691" s="125">
        <f t="shared" si="1068"/>
        <v>1751</v>
      </c>
      <c r="BD691" s="183">
        <f t="shared" si="1068"/>
        <v>5137</v>
      </c>
      <c r="BE691" s="184">
        <f t="shared" si="1068"/>
        <v>2730</v>
      </c>
      <c r="BF691" s="167">
        <f>AF691+AH691+AJ691+AL691+AN691+AP691+AR691+AT691+AV691+AX691+AZ691+BB691+BD691</f>
        <v>25540</v>
      </c>
      <c r="BG691" s="168">
        <f>AG691+AI691+AK691+AM691+AO691+AQ691+AS691+AU691+AW691+AY691+BA691+BC691+BE691</f>
        <v>23458</v>
      </c>
      <c r="BH691" s="233"/>
      <c r="BI691" s="122" t="s">
        <v>19</v>
      </c>
      <c r="BJ691" s="126">
        <f t="shared" ref="BJ691:CK691" si="1069">B691/B715</f>
        <v>0</v>
      </c>
      <c r="BK691" s="127">
        <f t="shared" si="1069"/>
        <v>0</v>
      </c>
      <c r="BL691" s="128">
        <f t="shared" si="1069"/>
        <v>0</v>
      </c>
      <c r="BM691" s="129">
        <f t="shared" si="1069"/>
        <v>0</v>
      </c>
      <c r="BN691" s="126">
        <f t="shared" si="1069"/>
        <v>0</v>
      </c>
      <c r="BO691" s="127">
        <f t="shared" si="1069"/>
        <v>0</v>
      </c>
      <c r="BP691" s="128">
        <f t="shared" si="1069"/>
        <v>0</v>
      </c>
      <c r="BQ691" s="129">
        <f t="shared" si="1069"/>
        <v>0</v>
      </c>
      <c r="BR691" s="126">
        <f t="shared" si="1069"/>
        <v>0</v>
      </c>
      <c r="BS691" s="127">
        <f t="shared" si="1069"/>
        <v>0</v>
      </c>
      <c r="BT691" s="128">
        <f t="shared" si="1069"/>
        <v>0</v>
      </c>
      <c r="BU691" s="126">
        <f t="shared" si="1069"/>
        <v>0</v>
      </c>
      <c r="BV691" s="130">
        <f t="shared" si="1069"/>
        <v>0</v>
      </c>
      <c r="BW691" s="131">
        <f t="shared" si="1069"/>
        <v>0</v>
      </c>
      <c r="BX691" s="126">
        <f t="shared" si="1069"/>
        <v>0</v>
      </c>
      <c r="BY691" s="127">
        <f t="shared" si="1069"/>
        <v>0</v>
      </c>
      <c r="BZ691" s="128">
        <f t="shared" si="1069"/>
        <v>0</v>
      </c>
      <c r="CA691" s="129">
        <f t="shared" si="1069"/>
        <v>0</v>
      </c>
      <c r="CB691" s="126">
        <f t="shared" si="1069"/>
        <v>0</v>
      </c>
      <c r="CC691" s="127">
        <f t="shared" si="1069"/>
        <v>0</v>
      </c>
      <c r="CD691" s="128">
        <f t="shared" si="1069"/>
        <v>0</v>
      </c>
      <c r="CE691" s="129">
        <f t="shared" si="1069"/>
        <v>0</v>
      </c>
      <c r="CF691" s="126">
        <f t="shared" si="1069"/>
        <v>0</v>
      </c>
      <c r="CG691" s="127">
        <f t="shared" si="1069"/>
        <v>0</v>
      </c>
      <c r="CH691" s="128">
        <f t="shared" si="1069"/>
        <v>0</v>
      </c>
      <c r="CI691" s="126">
        <f t="shared" si="1069"/>
        <v>0</v>
      </c>
      <c r="CJ691" s="132">
        <f t="shared" si="1069"/>
        <v>0</v>
      </c>
      <c r="CK691" s="133">
        <f t="shared" si="1069"/>
        <v>0</v>
      </c>
    </row>
    <row r="692" spans="1:89" x14ac:dyDescent="0.2">
      <c r="A692" s="134" t="s">
        <v>21</v>
      </c>
      <c r="B692" s="189">
        <v>648</v>
      </c>
      <c r="C692" s="190">
        <v>0</v>
      </c>
      <c r="D692" s="191">
        <v>199</v>
      </c>
      <c r="E692" s="192">
        <v>0</v>
      </c>
      <c r="F692" s="189">
        <v>52</v>
      </c>
      <c r="G692" s="193">
        <v>0</v>
      </c>
      <c r="H692" s="191">
        <v>291</v>
      </c>
      <c r="I692" s="192">
        <v>13</v>
      </c>
      <c r="J692" s="189">
        <v>16</v>
      </c>
      <c r="K692" s="193">
        <v>3</v>
      </c>
      <c r="L692" s="191">
        <v>10</v>
      </c>
      <c r="M692" s="189">
        <v>22</v>
      </c>
      <c r="N692" s="194">
        <v>47</v>
      </c>
      <c r="O692" s="195">
        <v>11</v>
      </c>
      <c r="P692" s="189">
        <v>23</v>
      </c>
      <c r="Q692" s="193">
        <v>9</v>
      </c>
      <c r="R692" s="191">
        <v>13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69">
        <f>B692+D692+F692+H692+J692+L692+N692+P692+R692+T692+V692+X692+Z692</f>
        <v>1299</v>
      </c>
      <c r="AC692" s="170">
        <f t="shared" ref="AC692:AC711" si="1070">C692+E692+G692+I692+K692+M692+O692+Q692+S692+U692+W692+Y692+AA692</f>
        <v>58</v>
      </c>
      <c r="AD692" s="233"/>
      <c r="AE692" s="250" t="str">
        <f>$AE$10</f>
        <v>08:00 - 08:59</v>
      </c>
      <c r="AF692" s="123">
        <f>SUMIF($A$9:$A$32,$AE692,B$691:B$714)</f>
        <v>6747</v>
      </c>
      <c r="AG692" s="190">
        <f t="shared" si="1068"/>
        <v>1203</v>
      </c>
      <c r="AH692" s="191">
        <f t="shared" si="1068"/>
        <v>1701</v>
      </c>
      <c r="AI692" s="192">
        <f t="shared" si="1068"/>
        <v>1704</v>
      </c>
      <c r="AJ692" s="189">
        <f t="shared" si="1068"/>
        <v>869</v>
      </c>
      <c r="AK692" s="193">
        <f t="shared" si="1068"/>
        <v>760</v>
      </c>
      <c r="AL692" s="191">
        <f t="shared" si="1068"/>
        <v>1701</v>
      </c>
      <c r="AM692" s="192">
        <f t="shared" si="1068"/>
        <v>1977</v>
      </c>
      <c r="AN692" s="189">
        <f t="shared" si="1068"/>
        <v>402</v>
      </c>
      <c r="AO692" s="193">
        <f t="shared" si="1068"/>
        <v>1163</v>
      </c>
      <c r="AP692" s="191">
        <f t="shared" si="1068"/>
        <v>524</v>
      </c>
      <c r="AQ692" s="189">
        <f t="shared" si="1068"/>
        <v>2955</v>
      </c>
      <c r="AR692" s="194">
        <f t="shared" si="1068"/>
        <v>1784</v>
      </c>
      <c r="AS692" s="195">
        <f t="shared" si="1068"/>
        <v>3508</v>
      </c>
      <c r="AT692" s="189">
        <f t="shared" si="1068"/>
        <v>1392</v>
      </c>
      <c r="AU692" s="193">
        <f t="shared" si="1068"/>
        <v>1821</v>
      </c>
      <c r="AV692" s="191">
        <f t="shared" si="1068"/>
        <v>1981</v>
      </c>
      <c r="AW692" s="192">
        <f t="shared" si="1068"/>
        <v>1632</v>
      </c>
      <c r="AX692" s="189">
        <f t="shared" si="1068"/>
        <v>375</v>
      </c>
      <c r="AY692" s="193">
        <f t="shared" si="1068"/>
        <v>1815</v>
      </c>
      <c r="AZ692" s="191">
        <f t="shared" si="1068"/>
        <v>972</v>
      </c>
      <c r="BA692" s="192">
        <f t="shared" si="1068"/>
        <v>2648</v>
      </c>
      <c r="BB692" s="189">
        <f t="shared" si="1068"/>
        <v>1446</v>
      </c>
      <c r="BC692" s="193">
        <f t="shared" si="1068"/>
        <v>1841</v>
      </c>
      <c r="BD692" s="191">
        <f t="shared" si="1068"/>
        <v>4771</v>
      </c>
      <c r="BE692" s="189">
        <f t="shared" si="1068"/>
        <v>2695</v>
      </c>
      <c r="BF692" s="169">
        <f>SUM(AF692,AH692,AJ692,AL692,AN692,AP692,AR692,AT692,AV692,AX692,AZ692,BB692,BD692)</f>
        <v>24665</v>
      </c>
      <c r="BG692" s="170">
        <f>SUM(AG692,AI692,AK692,AM692,AO692,AQ692,AS692,AU692,AW692,AY692,BA692,BC692,BE692)</f>
        <v>25722</v>
      </c>
      <c r="BH692" s="233"/>
      <c r="BI692" s="134" t="s">
        <v>21</v>
      </c>
      <c r="BJ692" s="126">
        <f t="shared" ref="BJ692:CK692" si="1071">B692/B715</f>
        <v>1.0558044806517312E-2</v>
      </c>
      <c r="BK692" s="127">
        <f t="shared" si="1071"/>
        <v>0</v>
      </c>
      <c r="BL692" s="128">
        <f t="shared" si="1071"/>
        <v>7.8048397850727534E-3</v>
      </c>
      <c r="BM692" s="129">
        <f t="shared" si="1071"/>
        <v>0</v>
      </c>
      <c r="BN692" s="126">
        <f t="shared" si="1071"/>
        <v>3.9963110974485091E-3</v>
      </c>
      <c r="BO692" s="127">
        <f t="shared" si="1071"/>
        <v>0</v>
      </c>
      <c r="BP692" s="128">
        <f t="shared" si="1071"/>
        <v>9.2995014700242868E-3</v>
      </c>
      <c r="BQ692" s="129">
        <f t="shared" si="1071"/>
        <v>2.9827459618208516E-4</v>
      </c>
      <c r="BR692" s="126">
        <f t="shared" si="1071"/>
        <v>2.2592487997740753E-3</v>
      </c>
      <c r="BS692" s="127">
        <f t="shared" si="1071"/>
        <v>3.3840947546531303E-4</v>
      </c>
      <c r="BT692" s="128">
        <f t="shared" si="1071"/>
        <v>7.7357468863618786E-4</v>
      </c>
      <c r="BU692" s="126">
        <f t="shared" si="1071"/>
        <v>9.1293883309818242E-4</v>
      </c>
      <c r="BV692" s="130">
        <f t="shared" si="1071"/>
        <v>1.6501650165016502E-3</v>
      </c>
      <c r="BW692" s="131">
        <f t="shared" si="1071"/>
        <v>2.8411292197226025E-4</v>
      </c>
      <c r="BX692" s="126">
        <f t="shared" si="1071"/>
        <v>1.2570366726785812E-3</v>
      </c>
      <c r="BY692" s="127">
        <f t="shared" si="1071"/>
        <v>3.995560488346282E-4</v>
      </c>
      <c r="BZ692" s="128">
        <f t="shared" si="1071"/>
        <v>5.5204042634506771E-4</v>
      </c>
      <c r="CA692" s="129">
        <f t="shared" si="1071"/>
        <v>0</v>
      </c>
      <c r="CB692" s="126">
        <f t="shared" si="1071"/>
        <v>0</v>
      </c>
      <c r="CC692" s="127">
        <f t="shared" si="1071"/>
        <v>0</v>
      </c>
      <c r="CD692" s="128">
        <f t="shared" si="1071"/>
        <v>0</v>
      </c>
      <c r="CE692" s="129">
        <f t="shared" si="1071"/>
        <v>0</v>
      </c>
      <c r="CF692" s="126">
        <f t="shared" si="1071"/>
        <v>0</v>
      </c>
      <c r="CG692" s="127">
        <f t="shared" si="1071"/>
        <v>0</v>
      </c>
      <c r="CH692" s="128">
        <f t="shared" si="1071"/>
        <v>0</v>
      </c>
      <c r="CI692" s="126">
        <f t="shared" si="1071"/>
        <v>0</v>
      </c>
      <c r="CJ692" s="132">
        <f t="shared" si="1071"/>
        <v>3.7617827201251032E-3</v>
      </c>
      <c r="CK692" s="133">
        <f t="shared" si="1071"/>
        <v>1.6815444696031845E-4</v>
      </c>
    </row>
    <row r="693" spans="1:89" ht="13.5" thickBot="1" x14ac:dyDescent="0.25">
      <c r="A693" s="143" t="s">
        <v>23</v>
      </c>
      <c r="B693" s="196">
        <v>3480</v>
      </c>
      <c r="C693" s="197">
        <v>1</v>
      </c>
      <c r="D693" s="198">
        <v>1211</v>
      </c>
      <c r="E693" s="199">
        <v>2</v>
      </c>
      <c r="F693" s="196">
        <v>445</v>
      </c>
      <c r="G693" s="200">
        <v>19</v>
      </c>
      <c r="H693" s="198">
        <v>1380</v>
      </c>
      <c r="I693" s="199">
        <v>262</v>
      </c>
      <c r="J693" s="196">
        <v>95</v>
      </c>
      <c r="K693" s="200">
        <v>67</v>
      </c>
      <c r="L693" s="198">
        <v>78</v>
      </c>
      <c r="M693" s="196">
        <v>476</v>
      </c>
      <c r="N693" s="201">
        <v>562</v>
      </c>
      <c r="O693" s="202">
        <v>668</v>
      </c>
      <c r="P693" s="196">
        <v>331</v>
      </c>
      <c r="Q693" s="200">
        <v>500</v>
      </c>
      <c r="R693" s="198">
        <v>508</v>
      </c>
      <c r="S693" s="199">
        <v>521</v>
      </c>
      <c r="T693" s="196">
        <v>69</v>
      </c>
      <c r="U693" s="200">
        <v>350</v>
      </c>
      <c r="V693" s="198">
        <v>231</v>
      </c>
      <c r="W693" s="199">
        <v>859</v>
      </c>
      <c r="X693" s="196">
        <v>380</v>
      </c>
      <c r="Y693" s="200">
        <v>589</v>
      </c>
      <c r="Z693" s="198">
        <v>1383</v>
      </c>
      <c r="AA693" s="196">
        <v>582</v>
      </c>
      <c r="AB693" s="169">
        <f>B693+D693+F693+H693+J693+L693+N693+P693+R693+T693+V693+X693+Z693</f>
        <v>10153</v>
      </c>
      <c r="AC693" s="170">
        <f t="shared" si="1070"/>
        <v>4896</v>
      </c>
      <c r="AD693" s="233"/>
      <c r="AE693" s="249" t="str">
        <f>$AE$11</f>
        <v>09:00 - 09:59</v>
      </c>
      <c r="AF693" s="123">
        <f>SUMIF($A$9:$A$32,$AE693,B$691:B$714)</f>
        <v>5108</v>
      </c>
      <c r="AG693" s="197">
        <f t="shared" si="1068"/>
        <v>1287</v>
      </c>
      <c r="AH693" s="198">
        <f t="shared" si="1068"/>
        <v>1758</v>
      </c>
      <c r="AI693" s="199">
        <f t="shared" si="1068"/>
        <v>1202</v>
      </c>
      <c r="AJ693" s="196">
        <f t="shared" si="1068"/>
        <v>842</v>
      </c>
      <c r="AK693" s="200">
        <f t="shared" si="1068"/>
        <v>642</v>
      </c>
      <c r="AL693" s="198">
        <f t="shared" si="1068"/>
        <v>1561</v>
      </c>
      <c r="AM693" s="199">
        <f t="shared" si="1068"/>
        <v>1922</v>
      </c>
      <c r="AN693" s="196">
        <f t="shared" si="1068"/>
        <v>377</v>
      </c>
      <c r="AO693" s="200">
        <f t="shared" si="1068"/>
        <v>1113</v>
      </c>
      <c r="AP693" s="198">
        <f t="shared" si="1068"/>
        <v>482</v>
      </c>
      <c r="AQ693" s="196">
        <f t="shared" si="1068"/>
        <v>2766</v>
      </c>
      <c r="AR693" s="201">
        <f t="shared" si="1068"/>
        <v>1614</v>
      </c>
      <c r="AS693" s="202">
        <f t="shared" si="1068"/>
        <v>3379</v>
      </c>
      <c r="AT693" s="196">
        <f t="shared" si="1068"/>
        <v>1097</v>
      </c>
      <c r="AU693" s="200">
        <f t="shared" si="1068"/>
        <v>1479</v>
      </c>
      <c r="AV693" s="198">
        <f t="shared" si="1068"/>
        <v>1697</v>
      </c>
      <c r="AW693" s="199">
        <f t="shared" si="1068"/>
        <v>1505</v>
      </c>
      <c r="AX693" s="196">
        <f t="shared" si="1068"/>
        <v>299</v>
      </c>
      <c r="AY693" s="200">
        <f t="shared" si="1068"/>
        <v>1098</v>
      </c>
      <c r="AZ693" s="198">
        <f t="shared" si="1068"/>
        <v>872</v>
      </c>
      <c r="BA693" s="199">
        <f t="shared" si="1068"/>
        <v>2697</v>
      </c>
      <c r="BB693" s="196">
        <f t="shared" si="1068"/>
        <v>1239</v>
      </c>
      <c r="BC693" s="200">
        <f t="shared" si="1068"/>
        <v>1465</v>
      </c>
      <c r="BD693" s="198">
        <f t="shared" si="1068"/>
        <v>4247</v>
      </c>
      <c r="BE693" s="196">
        <f t="shared" si="1068"/>
        <v>2581</v>
      </c>
      <c r="BF693" s="169">
        <f>SUM(AF693,AH693,AJ693,AL693,AN693,AP693,AR693,AT693,AV693,AX693,AZ693,BB693,BD693)</f>
        <v>21193</v>
      </c>
      <c r="BG693" s="170">
        <f>SUM(AG693,AI693,AK693,AM693,AO693,AQ693,AS693,AU693,AW693,AY693,BA693,BC693,BE693)</f>
        <v>23136</v>
      </c>
      <c r="BH693" s="233"/>
      <c r="BI693" s="143" t="s">
        <v>23</v>
      </c>
      <c r="BJ693" s="126">
        <f t="shared" ref="BJ693:CK693" si="1072">B693/B715</f>
        <v>5.6700610997963342E-2</v>
      </c>
      <c r="BK693" s="127">
        <f t="shared" si="1072"/>
        <v>2.6392187912377936E-5</v>
      </c>
      <c r="BL693" s="128">
        <f t="shared" si="1072"/>
        <v>4.7495783817704043E-2</v>
      </c>
      <c r="BM693" s="129">
        <f t="shared" si="1072"/>
        <v>9.0187590187590188E-5</v>
      </c>
      <c r="BN693" s="126">
        <f t="shared" si="1072"/>
        <v>3.4199200737780509E-2</v>
      </c>
      <c r="BO693" s="127">
        <f t="shared" si="1072"/>
        <v>2.1924763443341797E-3</v>
      </c>
      <c r="BP693" s="128">
        <f t="shared" si="1072"/>
        <v>4.4100728620733734E-2</v>
      </c>
      <c r="BQ693" s="129">
        <f t="shared" si="1072"/>
        <v>6.0113803230543317E-3</v>
      </c>
      <c r="BR693" s="126">
        <f t="shared" si="1072"/>
        <v>1.341428974865857E-2</v>
      </c>
      <c r="BS693" s="127">
        <f t="shared" si="1072"/>
        <v>7.5578116187253247E-3</v>
      </c>
      <c r="BT693" s="128">
        <f t="shared" si="1072"/>
        <v>6.0338825713622648E-3</v>
      </c>
      <c r="BU693" s="126">
        <f t="shared" si="1072"/>
        <v>1.9752676570669765E-2</v>
      </c>
      <c r="BV693" s="130">
        <f t="shared" si="1072"/>
        <v>1.9731760410083562E-2</v>
      </c>
      <c r="BW693" s="131">
        <f t="shared" si="1072"/>
        <v>1.7253402897951804E-2</v>
      </c>
      <c r="BX693" s="126">
        <f t="shared" si="1072"/>
        <v>1.8090397332896104E-2</v>
      </c>
      <c r="BY693" s="127">
        <f t="shared" si="1072"/>
        <v>2.2197558268590455E-2</v>
      </c>
      <c r="BZ693" s="128">
        <f t="shared" si="1072"/>
        <v>2.157204127563803E-2</v>
      </c>
      <c r="CA693" s="129">
        <f t="shared" si="1072"/>
        <v>2.0366678394120638E-2</v>
      </c>
      <c r="CB693" s="126">
        <f t="shared" si="1072"/>
        <v>6.658946149392009E-3</v>
      </c>
      <c r="CC693" s="127">
        <f t="shared" si="1072"/>
        <v>2.7163368257663949E-2</v>
      </c>
      <c r="CD693" s="128">
        <f t="shared" si="1072"/>
        <v>8.412848714400175E-3</v>
      </c>
      <c r="CE693" s="129">
        <f t="shared" si="1072"/>
        <v>2.7114898989898991E-2</v>
      </c>
      <c r="CF693" s="126">
        <f t="shared" si="1072"/>
        <v>1.4246616428598207E-2</v>
      </c>
      <c r="CG693" s="127">
        <f t="shared" si="1072"/>
        <v>3.4598214285714288E-2</v>
      </c>
      <c r="CH693" s="128">
        <f t="shared" si="1072"/>
        <v>2.3318551990423039E-2</v>
      </c>
      <c r="CI693" s="126">
        <f t="shared" si="1072"/>
        <v>1.1360530938902987E-2</v>
      </c>
      <c r="CJ693" s="132">
        <f t="shared" si="1072"/>
        <v>2.9402140075003982E-2</v>
      </c>
      <c r="CK693" s="133">
        <f t="shared" si="1072"/>
        <v>1.4194554695133088E-2</v>
      </c>
    </row>
    <row r="694" spans="1:89" ht="14.25" thickTop="1" thickBot="1" x14ac:dyDescent="0.25">
      <c r="A694" s="134" t="s">
        <v>25</v>
      </c>
      <c r="B694" s="189">
        <v>6385</v>
      </c>
      <c r="C694" s="190">
        <v>598</v>
      </c>
      <c r="D694" s="191">
        <v>2430</v>
      </c>
      <c r="E694" s="192">
        <v>822</v>
      </c>
      <c r="F694" s="189">
        <v>875</v>
      </c>
      <c r="G694" s="193">
        <v>345</v>
      </c>
      <c r="H694" s="191">
        <v>1476</v>
      </c>
      <c r="I694" s="192">
        <v>1170</v>
      </c>
      <c r="J694" s="189">
        <v>246</v>
      </c>
      <c r="K694" s="193">
        <v>475</v>
      </c>
      <c r="L694" s="191">
        <v>314</v>
      </c>
      <c r="M694" s="189">
        <v>1316</v>
      </c>
      <c r="N694" s="194">
        <v>1221</v>
      </c>
      <c r="O694" s="195">
        <v>2224</v>
      </c>
      <c r="P694" s="189">
        <v>1128</v>
      </c>
      <c r="Q694" s="193">
        <v>1085</v>
      </c>
      <c r="R694" s="191">
        <v>1363</v>
      </c>
      <c r="S694" s="192">
        <v>1392</v>
      </c>
      <c r="T694" s="189">
        <v>273</v>
      </c>
      <c r="U694" s="193">
        <v>1137</v>
      </c>
      <c r="V694" s="191">
        <v>800</v>
      </c>
      <c r="W694" s="192">
        <v>2227</v>
      </c>
      <c r="X694" s="189">
        <v>1158</v>
      </c>
      <c r="Y694" s="193">
        <v>1363</v>
      </c>
      <c r="Z694" s="191">
        <v>3433</v>
      </c>
      <c r="AA694" s="189">
        <v>2055</v>
      </c>
      <c r="AB694" s="169">
        <f>B694+D694+F694+H694+J694+L694+N694+P694+R694+T694+V694+X694+Z694</f>
        <v>21102</v>
      </c>
      <c r="AC694" s="170">
        <f t="shared" si="1070"/>
        <v>16209</v>
      </c>
      <c r="AD694" s="233"/>
      <c r="AE694" s="299" t="s">
        <v>26</v>
      </c>
      <c r="AF694" s="18">
        <f t="shared" ref="AF694:BG694" si="1073">SUM(AF691:AF693)</f>
        <v>17731</v>
      </c>
      <c r="AG694" s="19">
        <f t="shared" si="1073"/>
        <v>3776</v>
      </c>
      <c r="AH694" s="18">
        <f t="shared" si="1073"/>
        <v>5348</v>
      </c>
      <c r="AI694" s="19">
        <f t="shared" si="1073"/>
        <v>4278</v>
      </c>
      <c r="AJ694" s="18">
        <f t="shared" si="1073"/>
        <v>2694</v>
      </c>
      <c r="AK694" s="19">
        <f t="shared" si="1073"/>
        <v>2022</v>
      </c>
      <c r="AL694" s="18">
        <f t="shared" si="1073"/>
        <v>4811</v>
      </c>
      <c r="AM694" s="19">
        <f t="shared" si="1073"/>
        <v>5766</v>
      </c>
      <c r="AN694" s="18">
        <f t="shared" si="1073"/>
        <v>1246</v>
      </c>
      <c r="AO694" s="19">
        <f t="shared" si="1073"/>
        <v>3264</v>
      </c>
      <c r="AP694" s="18">
        <f t="shared" si="1073"/>
        <v>1583</v>
      </c>
      <c r="AQ694" s="19">
        <f t="shared" si="1073"/>
        <v>7883</v>
      </c>
      <c r="AR694" s="18">
        <f t="shared" si="1073"/>
        <v>5462</v>
      </c>
      <c r="AS694" s="19">
        <f t="shared" si="1073"/>
        <v>9756</v>
      </c>
      <c r="AT694" s="18">
        <f t="shared" si="1073"/>
        <v>4327</v>
      </c>
      <c r="AU694" s="19">
        <f t="shared" si="1073"/>
        <v>4856</v>
      </c>
      <c r="AV694" s="18">
        <f t="shared" si="1073"/>
        <v>5661</v>
      </c>
      <c r="AW694" s="19">
        <f t="shared" si="1073"/>
        <v>4787</v>
      </c>
      <c r="AX694" s="18">
        <f t="shared" si="1073"/>
        <v>1062</v>
      </c>
      <c r="AY694" s="19">
        <f t="shared" si="1073"/>
        <v>4670</v>
      </c>
      <c r="AZ694" s="18">
        <f t="shared" si="1073"/>
        <v>2957</v>
      </c>
      <c r="BA694" s="19">
        <f t="shared" si="1073"/>
        <v>8195</v>
      </c>
      <c r="BB694" s="18">
        <f t="shared" si="1073"/>
        <v>4361</v>
      </c>
      <c r="BC694" s="19">
        <f t="shared" si="1073"/>
        <v>5057</v>
      </c>
      <c r="BD694" s="18">
        <f t="shared" si="1073"/>
        <v>14155</v>
      </c>
      <c r="BE694" s="19">
        <f t="shared" si="1073"/>
        <v>8006</v>
      </c>
      <c r="BF694" s="171">
        <f t="shared" si="1073"/>
        <v>71398</v>
      </c>
      <c r="BG694" s="172">
        <f t="shared" si="1073"/>
        <v>72316</v>
      </c>
      <c r="BH694" s="233"/>
      <c r="BI694" s="134" t="s">
        <v>25</v>
      </c>
      <c r="BJ694" s="126">
        <f t="shared" ref="BJ694:CK694" si="1074">B694/B715</f>
        <v>0.1040325865580448</v>
      </c>
      <c r="BK694" s="127">
        <f t="shared" si="1074"/>
        <v>1.5782528371602007E-2</v>
      </c>
      <c r="BL694" s="128">
        <f t="shared" si="1074"/>
        <v>9.5305330038828101E-2</v>
      </c>
      <c r="BM694" s="129">
        <f t="shared" si="1074"/>
        <v>3.7067099567099568E-2</v>
      </c>
      <c r="BN694" s="126">
        <f t="shared" si="1074"/>
        <v>6.7245619428220105E-2</v>
      </c>
      <c r="BO694" s="127">
        <f t="shared" si="1074"/>
        <v>3.9810754673436421E-2</v>
      </c>
      <c r="BP694" s="128">
        <f t="shared" si="1074"/>
        <v>4.7168605394349992E-2</v>
      </c>
      <c r="BQ694" s="129">
        <f t="shared" si="1074"/>
        <v>2.6844713656387666E-2</v>
      </c>
      <c r="BR694" s="126">
        <f t="shared" si="1074"/>
        <v>3.4735950296526402E-2</v>
      </c>
      <c r="BS694" s="127">
        <f t="shared" si="1074"/>
        <v>5.3581500282007893E-2</v>
      </c>
      <c r="BT694" s="128">
        <f t="shared" si="1074"/>
        <v>2.4290245223176299E-2</v>
      </c>
      <c r="BU694" s="126">
        <f t="shared" si="1074"/>
        <v>5.461034110714582E-2</v>
      </c>
      <c r="BV694" s="130">
        <f t="shared" si="1074"/>
        <v>4.2869180535074783E-2</v>
      </c>
      <c r="BW694" s="131">
        <f t="shared" si="1074"/>
        <v>5.7442467133300618E-2</v>
      </c>
      <c r="BX694" s="126">
        <f t="shared" si="1074"/>
        <v>6.1649450729627811E-2</v>
      </c>
      <c r="BY694" s="127">
        <f t="shared" si="1074"/>
        <v>4.8168701442841286E-2</v>
      </c>
      <c r="BZ694" s="128">
        <f t="shared" si="1074"/>
        <v>5.787931546987133E-2</v>
      </c>
      <c r="CA694" s="129">
        <f t="shared" si="1074"/>
        <v>5.4415386419608303E-2</v>
      </c>
      <c r="CB694" s="126">
        <f t="shared" si="1074"/>
        <v>2.6346265199768383E-2</v>
      </c>
      <c r="CC694" s="127">
        <f t="shared" si="1074"/>
        <v>8.8242142025611175E-2</v>
      </c>
      <c r="CD694" s="128">
        <f t="shared" si="1074"/>
        <v>2.9135406803117488E-2</v>
      </c>
      <c r="CE694" s="129">
        <f t="shared" si="1074"/>
        <v>7.0296717171717177E-2</v>
      </c>
      <c r="CF694" s="126">
        <f t="shared" si="1074"/>
        <v>4.3414689011359801E-2</v>
      </c>
      <c r="CG694" s="127">
        <f t="shared" si="1074"/>
        <v>8.0063439849624066E-2</v>
      </c>
      <c r="CH694" s="128">
        <f t="shared" si="1074"/>
        <v>5.7883289214115903E-2</v>
      </c>
      <c r="CI694" s="126">
        <f t="shared" si="1074"/>
        <v>4.0113214913136831E-2</v>
      </c>
      <c r="CJ694" s="132">
        <f t="shared" si="1074"/>
        <v>6.1109421832240128E-2</v>
      </c>
      <c r="CK694" s="133">
        <f t="shared" si="1074"/>
        <v>4.6993369496203481E-2</v>
      </c>
    </row>
    <row r="695" spans="1:89" ht="13.5" thickTop="1" x14ac:dyDescent="0.2">
      <c r="A695" s="143" t="s">
        <v>20</v>
      </c>
      <c r="B695" s="196">
        <v>5876</v>
      </c>
      <c r="C695" s="197">
        <v>1286</v>
      </c>
      <c r="D695" s="198">
        <v>1889</v>
      </c>
      <c r="E695" s="199">
        <v>1372</v>
      </c>
      <c r="F695" s="196">
        <v>983</v>
      </c>
      <c r="G695" s="200">
        <v>620</v>
      </c>
      <c r="H695" s="198">
        <v>1549</v>
      </c>
      <c r="I695" s="199">
        <v>1867</v>
      </c>
      <c r="J695" s="196">
        <v>467</v>
      </c>
      <c r="K695" s="200">
        <v>988</v>
      </c>
      <c r="L695" s="198">
        <v>577</v>
      </c>
      <c r="M695" s="196">
        <v>2162</v>
      </c>
      <c r="N695" s="201">
        <v>2064</v>
      </c>
      <c r="O695" s="202">
        <v>2869</v>
      </c>
      <c r="P695" s="196">
        <v>1838</v>
      </c>
      <c r="Q695" s="200">
        <v>1556</v>
      </c>
      <c r="R695" s="198">
        <v>1983</v>
      </c>
      <c r="S695" s="199">
        <v>1650</v>
      </c>
      <c r="T695" s="196">
        <v>388</v>
      </c>
      <c r="U695" s="200">
        <v>1757</v>
      </c>
      <c r="V695" s="198">
        <v>1113</v>
      </c>
      <c r="W695" s="199">
        <v>2850</v>
      </c>
      <c r="X695" s="196">
        <v>1676</v>
      </c>
      <c r="Y695" s="200">
        <v>1751</v>
      </c>
      <c r="Z695" s="198">
        <v>5137</v>
      </c>
      <c r="AA695" s="196">
        <v>2730</v>
      </c>
      <c r="AB695" s="169">
        <f t="shared" ref="AB695:AB711" si="1075">B695+D695+F695+H695+J695+L695+N695+P695+R695+T695+V695+X695+Z695</f>
        <v>25540</v>
      </c>
      <c r="AC695" s="170">
        <f t="shared" si="1070"/>
        <v>23458</v>
      </c>
      <c r="AD695" s="233"/>
      <c r="BH695" s="233"/>
      <c r="BI695" s="143" t="s">
        <v>20</v>
      </c>
      <c r="BJ695" s="126">
        <f t="shared" ref="BJ695:CK695" si="1076">B695/B715</f>
        <v>9.5739307535641555E-2</v>
      </c>
      <c r="BK695" s="127">
        <f t="shared" si="1076"/>
        <v>3.3940353655318029E-2</v>
      </c>
      <c r="BL695" s="128">
        <f t="shared" si="1076"/>
        <v>7.4087147507549911E-2</v>
      </c>
      <c r="BM695" s="129">
        <f t="shared" si="1076"/>
        <v>6.1868686868686872E-2</v>
      </c>
      <c r="BN695" s="126">
        <f t="shared" si="1076"/>
        <v>7.5545650169074705E-2</v>
      </c>
      <c r="BO695" s="127">
        <f t="shared" si="1076"/>
        <v>7.1543964920378497E-2</v>
      </c>
      <c r="BP695" s="128">
        <f t="shared" si="1076"/>
        <v>4.9501470024287356E-2</v>
      </c>
      <c r="BQ695" s="129">
        <f t="shared" si="1076"/>
        <v>4.2836820851688696E-2</v>
      </c>
      <c r="BR695" s="126">
        <f t="shared" si="1076"/>
        <v>6.5941824343405814E-2</v>
      </c>
      <c r="BS695" s="127">
        <f t="shared" si="1076"/>
        <v>0.11144952058657642</v>
      </c>
      <c r="BT695" s="128">
        <f t="shared" si="1076"/>
        <v>4.4635259534308039E-2</v>
      </c>
      <c r="BU695" s="126">
        <f t="shared" si="1076"/>
        <v>8.9716988961739561E-2</v>
      </c>
      <c r="BV695" s="130">
        <f t="shared" si="1076"/>
        <v>7.2466821150200131E-2</v>
      </c>
      <c r="BW695" s="131">
        <f t="shared" si="1076"/>
        <v>7.4101815739855872E-2</v>
      </c>
      <c r="BX695" s="126">
        <f t="shared" si="1076"/>
        <v>0.10045362627753184</v>
      </c>
      <c r="BY695" s="127">
        <f t="shared" si="1076"/>
        <v>6.9078801331853498E-2</v>
      </c>
      <c r="BZ695" s="128">
        <f t="shared" si="1076"/>
        <v>8.4207397341713022E-2</v>
      </c>
      <c r="CA695" s="129">
        <f t="shared" si="1076"/>
        <v>6.4500996833587426E-2</v>
      </c>
      <c r="CB695" s="126">
        <f t="shared" si="1076"/>
        <v>3.7444508782088402E-2</v>
      </c>
      <c r="CC695" s="127">
        <f t="shared" si="1076"/>
        <v>0.13636010865347303</v>
      </c>
      <c r="CD695" s="128">
        <f t="shared" si="1076"/>
        <v>4.0534634714837203E-2</v>
      </c>
      <c r="CE695" s="129">
        <f t="shared" si="1076"/>
        <v>8.9962121212121215E-2</v>
      </c>
      <c r="CF695" s="126">
        <f t="shared" si="1076"/>
        <v>6.2835076669291043E-2</v>
      </c>
      <c r="CG695" s="127">
        <f t="shared" si="1076"/>
        <v>0.10285479323308271</v>
      </c>
      <c r="CH695" s="128">
        <f t="shared" si="1076"/>
        <v>8.6614173228346455E-2</v>
      </c>
      <c r="CI695" s="126">
        <f t="shared" si="1076"/>
        <v>5.3289088424751122E-2</v>
      </c>
      <c r="CJ695" s="132">
        <f t="shared" si="1076"/>
        <v>7.3961455482675242E-2</v>
      </c>
      <c r="CK695" s="133">
        <f t="shared" si="1076"/>
        <v>6.8009776151640527E-2</v>
      </c>
    </row>
    <row r="696" spans="1:89" ht="13.5" thickBot="1" x14ac:dyDescent="0.25">
      <c r="A696" s="134" t="s">
        <v>22</v>
      </c>
      <c r="B696" s="189">
        <v>6747</v>
      </c>
      <c r="C696" s="190">
        <v>1203</v>
      </c>
      <c r="D696" s="191">
        <v>1701</v>
      </c>
      <c r="E696" s="192">
        <v>1704</v>
      </c>
      <c r="F696" s="189">
        <v>869</v>
      </c>
      <c r="G696" s="193">
        <v>760</v>
      </c>
      <c r="H696" s="191">
        <v>1701</v>
      </c>
      <c r="I696" s="192">
        <v>1977</v>
      </c>
      <c r="J696" s="189">
        <v>402</v>
      </c>
      <c r="K696" s="193">
        <v>1163</v>
      </c>
      <c r="L696" s="191">
        <v>524</v>
      </c>
      <c r="M696" s="189">
        <v>2955</v>
      </c>
      <c r="N696" s="194">
        <v>1784</v>
      </c>
      <c r="O696" s="195">
        <v>3508</v>
      </c>
      <c r="P696" s="189">
        <v>1392</v>
      </c>
      <c r="Q696" s="193">
        <v>1821</v>
      </c>
      <c r="R696" s="191">
        <v>1981</v>
      </c>
      <c r="S696" s="192">
        <v>1632</v>
      </c>
      <c r="T696" s="189">
        <v>375</v>
      </c>
      <c r="U696" s="193">
        <v>1815</v>
      </c>
      <c r="V696" s="191">
        <v>972</v>
      </c>
      <c r="W696" s="192">
        <v>2648</v>
      </c>
      <c r="X696" s="189">
        <v>1446</v>
      </c>
      <c r="Y696" s="193">
        <v>1841</v>
      </c>
      <c r="Z696" s="191">
        <v>4771</v>
      </c>
      <c r="AA696" s="189">
        <v>2695</v>
      </c>
      <c r="AB696" s="169">
        <f t="shared" si="1075"/>
        <v>24665</v>
      </c>
      <c r="AC696" s="170">
        <f t="shared" si="1070"/>
        <v>25722</v>
      </c>
      <c r="AD696" s="233"/>
      <c r="AE696" s="242" t="s">
        <v>27</v>
      </c>
      <c r="BH696" s="233"/>
      <c r="BI696" s="134" t="s">
        <v>22</v>
      </c>
      <c r="BJ696" s="126">
        <f t="shared" ref="BJ696:CK696" si="1077">B696/B715</f>
        <v>0.10993075356415478</v>
      </c>
      <c r="BK696" s="127">
        <f t="shared" si="1077"/>
        <v>3.1749802058590654E-2</v>
      </c>
      <c r="BL696" s="128">
        <f t="shared" si="1077"/>
        <v>6.6713731027179674E-2</v>
      </c>
      <c r="BM696" s="129">
        <f t="shared" si="1077"/>
        <v>7.6839826839826833E-2</v>
      </c>
      <c r="BN696" s="126">
        <f t="shared" si="1077"/>
        <v>6.6784506609283742E-2</v>
      </c>
      <c r="BO696" s="127">
        <f t="shared" si="1077"/>
        <v>8.7699053773367189E-2</v>
      </c>
      <c r="BP696" s="128">
        <f t="shared" si="1077"/>
        <v>5.4358941582513101E-2</v>
      </c>
      <c r="BQ696" s="129">
        <f t="shared" si="1077"/>
        <v>4.5360682819383262E-2</v>
      </c>
      <c r="BR696" s="126">
        <f t="shared" si="1077"/>
        <v>5.6763626094323637E-2</v>
      </c>
      <c r="BS696" s="127">
        <f t="shared" si="1077"/>
        <v>0.13119007332205301</v>
      </c>
      <c r="BT696" s="128">
        <f t="shared" si="1077"/>
        <v>4.0535313684536244E-2</v>
      </c>
      <c r="BU696" s="126">
        <f t="shared" si="1077"/>
        <v>0.12262428417296041</v>
      </c>
      <c r="BV696" s="130">
        <f t="shared" si="1077"/>
        <v>6.2636050839126461E-2</v>
      </c>
      <c r="BW696" s="131">
        <f t="shared" si="1077"/>
        <v>9.0606193661698989E-2</v>
      </c>
      <c r="BX696" s="126">
        <f t="shared" si="1077"/>
        <v>7.6078045581242829E-2</v>
      </c>
      <c r="BY696" s="127">
        <f t="shared" si="1077"/>
        <v>8.0843507214206439E-2</v>
      </c>
      <c r="BZ696" s="128">
        <f t="shared" si="1077"/>
        <v>8.4122468045352242E-2</v>
      </c>
      <c r="CA696" s="129">
        <f t="shared" si="1077"/>
        <v>6.3797349595402841E-2</v>
      </c>
      <c r="CB696" s="126">
        <f t="shared" si="1077"/>
        <v>3.6189924724956572E-2</v>
      </c>
      <c r="CC696" s="127">
        <f t="shared" si="1077"/>
        <v>0.14086146682188591</v>
      </c>
      <c r="CD696" s="128">
        <f t="shared" si="1077"/>
        <v>3.539951926578775E-2</v>
      </c>
      <c r="CE696" s="129">
        <f t="shared" si="1077"/>
        <v>8.3585858585858583E-2</v>
      </c>
      <c r="CF696" s="126">
        <f t="shared" si="1077"/>
        <v>5.4212124620402653E-2</v>
      </c>
      <c r="CG696" s="127">
        <f t="shared" si="1077"/>
        <v>0.10814144736842106</v>
      </c>
      <c r="CH696" s="128">
        <f t="shared" si="1077"/>
        <v>8.0443103070360317E-2</v>
      </c>
      <c r="CI696" s="126">
        <f t="shared" si="1077"/>
        <v>5.2605894983408161E-2</v>
      </c>
      <c r="CJ696" s="132">
        <f t="shared" si="1077"/>
        <v>7.1427537176201442E-2</v>
      </c>
      <c r="CK696" s="133">
        <f t="shared" si="1077"/>
        <v>7.4573598012298473E-2</v>
      </c>
    </row>
    <row r="697" spans="1:89" ht="14.25" thickTop="1" thickBot="1" x14ac:dyDescent="0.25">
      <c r="A697" s="143" t="s">
        <v>24</v>
      </c>
      <c r="B697" s="196">
        <v>5108</v>
      </c>
      <c r="C697" s="197">
        <v>1287</v>
      </c>
      <c r="D697" s="198">
        <v>1758</v>
      </c>
      <c r="E697" s="199">
        <v>1202</v>
      </c>
      <c r="F697" s="196">
        <v>842</v>
      </c>
      <c r="G697" s="200">
        <v>642</v>
      </c>
      <c r="H697" s="198">
        <v>1561</v>
      </c>
      <c r="I697" s="199">
        <v>1922</v>
      </c>
      <c r="J697" s="196">
        <v>377</v>
      </c>
      <c r="K697" s="200">
        <v>1113</v>
      </c>
      <c r="L697" s="198">
        <v>482</v>
      </c>
      <c r="M697" s="196">
        <v>2766</v>
      </c>
      <c r="N697" s="201">
        <v>1614</v>
      </c>
      <c r="O697" s="202">
        <v>3379</v>
      </c>
      <c r="P697" s="196">
        <v>1097</v>
      </c>
      <c r="Q697" s="200">
        <v>1479</v>
      </c>
      <c r="R697" s="198">
        <v>1697</v>
      </c>
      <c r="S697" s="199">
        <v>1505</v>
      </c>
      <c r="T697" s="196">
        <v>299</v>
      </c>
      <c r="U697" s="200">
        <v>1098</v>
      </c>
      <c r="V697" s="198">
        <v>872</v>
      </c>
      <c r="W697" s="199">
        <v>2697</v>
      </c>
      <c r="X697" s="196">
        <v>1239</v>
      </c>
      <c r="Y697" s="200">
        <v>1465</v>
      </c>
      <c r="Z697" s="198">
        <v>4247</v>
      </c>
      <c r="AA697" s="196">
        <v>2581</v>
      </c>
      <c r="AB697" s="169">
        <f t="shared" si="1075"/>
        <v>21193</v>
      </c>
      <c r="AC697" s="170">
        <f t="shared" si="1070"/>
        <v>23136</v>
      </c>
      <c r="AD697" s="233"/>
      <c r="AE697" s="302" t="s">
        <v>2</v>
      </c>
      <c r="AF697" s="304" t="s">
        <v>3</v>
      </c>
      <c r="AG697" s="305"/>
      <c r="AH697" s="304" t="s">
        <v>4</v>
      </c>
      <c r="AI697" s="305"/>
      <c r="AJ697" s="304" t="s">
        <v>5</v>
      </c>
      <c r="AK697" s="305"/>
      <c r="AL697" s="304" t="s">
        <v>6</v>
      </c>
      <c r="AM697" s="305"/>
      <c r="AN697" s="304" t="s">
        <v>7</v>
      </c>
      <c r="AO697" s="305"/>
      <c r="AP697" s="304" t="s">
        <v>8</v>
      </c>
      <c r="AQ697" s="305"/>
      <c r="AR697" s="304" t="s">
        <v>9</v>
      </c>
      <c r="AS697" s="305"/>
      <c r="AT697" s="304" t="s">
        <v>10</v>
      </c>
      <c r="AU697" s="305"/>
      <c r="AV697" s="304" t="s">
        <v>11</v>
      </c>
      <c r="AW697" s="305"/>
      <c r="AX697" s="304" t="s">
        <v>12</v>
      </c>
      <c r="AY697" s="305"/>
      <c r="AZ697" s="304" t="s">
        <v>13</v>
      </c>
      <c r="BA697" s="305"/>
      <c r="BB697" s="304" t="s">
        <v>14</v>
      </c>
      <c r="BC697" s="305"/>
      <c r="BD697" s="307" t="s">
        <v>15</v>
      </c>
      <c r="BE697" s="308"/>
      <c r="BF697" s="309" t="s">
        <v>16</v>
      </c>
      <c r="BG697" s="310"/>
      <c r="BH697" s="233"/>
      <c r="BI697" s="143" t="s">
        <v>24</v>
      </c>
      <c r="BJ697" s="126">
        <f t="shared" ref="BJ697:CK697" si="1078">B697/B715</f>
        <v>8.3226069246435844E-2</v>
      </c>
      <c r="BK697" s="127">
        <f t="shared" si="1078"/>
        <v>3.3966745843230402E-2</v>
      </c>
      <c r="BL697" s="128">
        <f t="shared" si="1078"/>
        <v>6.8949288151547244E-2</v>
      </c>
      <c r="BM697" s="129">
        <f t="shared" si="1078"/>
        <v>5.4202741702741704E-2</v>
      </c>
      <c r="BN697" s="126">
        <f t="shared" si="1078"/>
        <v>6.4709498924070089E-2</v>
      </c>
      <c r="BO697" s="127">
        <f t="shared" si="1078"/>
        <v>7.4082621740133858E-2</v>
      </c>
      <c r="BP697" s="128">
        <f t="shared" si="1078"/>
        <v>4.9884954620989387E-2</v>
      </c>
      <c r="BQ697" s="129">
        <f t="shared" si="1078"/>
        <v>4.4098751835535979E-2</v>
      </c>
      <c r="BR697" s="126">
        <f t="shared" si="1078"/>
        <v>5.3233549844676646E-2</v>
      </c>
      <c r="BS697" s="127">
        <f t="shared" si="1078"/>
        <v>0.12554991539763113</v>
      </c>
      <c r="BT697" s="128">
        <f t="shared" si="1078"/>
        <v>3.7286299992264252E-2</v>
      </c>
      <c r="BU697" s="126">
        <f t="shared" si="1078"/>
        <v>0.1147813096522533</v>
      </c>
      <c r="BV697" s="130">
        <f t="shared" si="1078"/>
        <v>5.6667368864546028E-2</v>
      </c>
      <c r="BW697" s="131">
        <f t="shared" si="1078"/>
        <v>8.7274323940387949E-2</v>
      </c>
      <c r="BX697" s="126">
        <f t="shared" si="1078"/>
        <v>5.9955183909930591E-2</v>
      </c>
      <c r="BY697" s="127">
        <f t="shared" si="1078"/>
        <v>6.5660377358490563E-2</v>
      </c>
      <c r="BZ697" s="128">
        <f t="shared" si="1078"/>
        <v>7.2062507962121533E-2</v>
      </c>
      <c r="CA697" s="129">
        <f t="shared" si="1078"/>
        <v>5.883272741487823E-2</v>
      </c>
      <c r="CB697" s="126">
        <f t="shared" si="1078"/>
        <v>2.885543331403204E-2</v>
      </c>
      <c r="CC697" s="127">
        <f t="shared" si="1078"/>
        <v>8.5215366705471474E-2</v>
      </c>
      <c r="CD697" s="128">
        <f t="shared" si="1078"/>
        <v>3.1757593415398064E-2</v>
      </c>
      <c r="CE697" s="129">
        <f t="shared" si="1078"/>
        <v>8.5132575757575754E-2</v>
      </c>
      <c r="CF697" s="126">
        <f t="shared" si="1078"/>
        <v>4.6451467776403105E-2</v>
      </c>
      <c r="CG697" s="127">
        <f t="shared" si="1078"/>
        <v>8.6054981203007516E-2</v>
      </c>
      <c r="CH697" s="128">
        <f t="shared" si="1078"/>
        <v>7.1608019019035893E-2</v>
      </c>
      <c r="CI697" s="126">
        <f t="shared" si="1078"/>
        <v>5.0380636345891079E-2</v>
      </c>
      <c r="CJ697" s="132">
        <f t="shared" si="1078"/>
        <v>6.1372949336113404E-2</v>
      </c>
      <c r="CK697" s="133">
        <f t="shared" si="1078"/>
        <v>6.7076229049550476E-2</v>
      </c>
    </row>
    <row r="698" spans="1:89" ht="15" thickTop="1" thickBot="1" x14ac:dyDescent="0.3">
      <c r="A698" s="134" t="s">
        <v>28</v>
      </c>
      <c r="B698" s="189">
        <v>4051</v>
      </c>
      <c r="C698" s="190">
        <v>1357</v>
      </c>
      <c r="D698" s="191">
        <v>1570</v>
      </c>
      <c r="E698" s="192">
        <v>1051</v>
      </c>
      <c r="F698" s="189">
        <v>899</v>
      </c>
      <c r="G698" s="193">
        <v>517</v>
      </c>
      <c r="H698" s="191">
        <v>2102</v>
      </c>
      <c r="I698" s="192">
        <v>2083</v>
      </c>
      <c r="J698" s="189">
        <v>371</v>
      </c>
      <c r="K698" s="193">
        <v>896</v>
      </c>
      <c r="L698" s="191">
        <v>485</v>
      </c>
      <c r="M698" s="189">
        <v>1828</v>
      </c>
      <c r="N698" s="194">
        <v>1454</v>
      </c>
      <c r="O698" s="195">
        <v>2784</v>
      </c>
      <c r="P698" s="189">
        <v>916</v>
      </c>
      <c r="Q698" s="193">
        <v>1416</v>
      </c>
      <c r="R698" s="191">
        <v>1397</v>
      </c>
      <c r="S698" s="192">
        <v>1402</v>
      </c>
      <c r="T698" s="189">
        <v>451</v>
      </c>
      <c r="U698" s="193">
        <v>986</v>
      </c>
      <c r="V698" s="191">
        <v>884</v>
      </c>
      <c r="W698" s="192">
        <v>2630</v>
      </c>
      <c r="X698" s="189">
        <v>1150</v>
      </c>
      <c r="Y698" s="193">
        <v>1132</v>
      </c>
      <c r="Z698" s="191">
        <v>3429</v>
      </c>
      <c r="AA698" s="189">
        <v>2722</v>
      </c>
      <c r="AB698" s="169">
        <f t="shared" si="1075"/>
        <v>19159</v>
      </c>
      <c r="AC698" s="170">
        <f t="shared" si="1070"/>
        <v>20804</v>
      </c>
      <c r="AD698" s="233"/>
      <c r="AE698" s="303"/>
      <c r="AF698" s="113" t="s">
        <v>17</v>
      </c>
      <c r="AG698" s="114" t="s">
        <v>18</v>
      </c>
      <c r="AH698" s="115" t="s">
        <v>17</v>
      </c>
      <c r="AI698" s="116" t="s">
        <v>18</v>
      </c>
      <c r="AJ698" s="113" t="s">
        <v>17</v>
      </c>
      <c r="AK698" s="114" t="s">
        <v>18</v>
      </c>
      <c r="AL698" s="115" t="s">
        <v>17</v>
      </c>
      <c r="AM698" s="116" t="s">
        <v>18</v>
      </c>
      <c r="AN698" s="113" t="s">
        <v>17</v>
      </c>
      <c r="AO698" s="114" t="s">
        <v>18</v>
      </c>
      <c r="AP698" s="115" t="s">
        <v>17</v>
      </c>
      <c r="AQ698" s="113" t="s">
        <v>18</v>
      </c>
      <c r="AR698" s="117" t="s">
        <v>17</v>
      </c>
      <c r="AS698" s="118" t="s">
        <v>18</v>
      </c>
      <c r="AT698" s="113" t="s">
        <v>17</v>
      </c>
      <c r="AU698" s="114" t="s">
        <v>18</v>
      </c>
      <c r="AV698" s="115" t="s">
        <v>17</v>
      </c>
      <c r="AW698" s="116" t="s">
        <v>18</v>
      </c>
      <c r="AX698" s="113" t="s">
        <v>17</v>
      </c>
      <c r="AY698" s="114" t="s">
        <v>18</v>
      </c>
      <c r="AZ698" s="115" t="s">
        <v>17</v>
      </c>
      <c r="BA698" s="116" t="s">
        <v>18</v>
      </c>
      <c r="BB698" s="113" t="s">
        <v>17</v>
      </c>
      <c r="BC698" s="114" t="s">
        <v>18</v>
      </c>
      <c r="BD698" s="26" t="s">
        <v>17</v>
      </c>
      <c r="BE698" s="119" t="s">
        <v>18</v>
      </c>
      <c r="BF698" s="173" t="s">
        <v>17</v>
      </c>
      <c r="BG698" s="174" t="s">
        <v>18</v>
      </c>
      <c r="BH698" s="233"/>
      <c r="BI698" s="134" t="s">
        <v>28</v>
      </c>
      <c r="BJ698" s="126">
        <f t="shared" ref="BJ698:CK698" si="1079">B698/B715</f>
        <v>6.6004073319755607E-2</v>
      </c>
      <c r="BK698" s="127">
        <f t="shared" si="1079"/>
        <v>3.5814198997096862E-2</v>
      </c>
      <c r="BL698" s="128">
        <f t="shared" si="1079"/>
        <v>6.1575871671177E-2</v>
      </c>
      <c r="BM698" s="129">
        <f t="shared" si="1079"/>
        <v>4.739357864357864E-2</v>
      </c>
      <c r="BN698" s="126">
        <f t="shared" si="1079"/>
        <v>6.909007070396557E-2</v>
      </c>
      <c r="BO698" s="127">
        <f t="shared" si="1079"/>
        <v>5.9658435264251096E-2</v>
      </c>
      <c r="BP698" s="128">
        <f t="shared" si="1079"/>
        <v>6.7173718522306025E-2</v>
      </c>
      <c r="BQ698" s="129">
        <f t="shared" si="1079"/>
        <v>4.779276798825257E-2</v>
      </c>
      <c r="BR698" s="126">
        <f t="shared" si="1079"/>
        <v>5.2386331544761369E-2</v>
      </c>
      <c r="BS698" s="127">
        <f t="shared" si="1079"/>
        <v>0.10107163000564016</v>
      </c>
      <c r="BT698" s="128">
        <f t="shared" si="1079"/>
        <v>3.751837239885511E-2</v>
      </c>
      <c r="BU698" s="126">
        <f t="shared" si="1079"/>
        <v>7.5856917586521702E-2</v>
      </c>
      <c r="BV698" s="130">
        <f t="shared" si="1079"/>
        <v>5.1049785829646796E-2</v>
      </c>
      <c r="BW698" s="131">
        <f t="shared" si="1079"/>
        <v>7.1906397706433867E-2</v>
      </c>
      <c r="BX698" s="126">
        <f t="shared" si="1079"/>
        <v>5.0062851833633931E-2</v>
      </c>
      <c r="BY698" s="127">
        <f t="shared" si="1079"/>
        <v>6.2863485016648166E-2</v>
      </c>
      <c r="BZ698" s="128">
        <f t="shared" si="1079"/>
        <v>5.9323113508004587E-2</v>
      </c>
      <c r="CA698" s="129">
        <f t="shared" si="1079"/>
        <v>5.4806301551933077E-2</v>
      </c>
      <c r="CB698" s="126">
        <f t="shared" si="1079"/>
        <v>4.3524416135881101E-2</v>
      </c>
      <c r="CC698" s="127">
        <f t="shared" si="1079"/>
        <v>7.652308886301902E-2</v>
      </c>
      <c r="CD698" s="128">
        <f t="shared" si="1079"/>
        <v>3.2194624517444828E-2</v>
      </c>
      <c r="CE698" s="129">
        <f t="shared" si="1079"/>
        <v>8.3017676767676768E-2</v>
      </c>
      <c r="CF698" s="126">
        <f t="shared" si="1079"/>
        <v>4.3114760244441948E-2</v>
      </c>
      <c r="CG698" s="127">
        <f t="shared" si="1079"/>
        <v>6.6494360902255634E-2</v>
      </c>
      <c r="CH698" s="128">
        <f t="shared" si="1079"/>
        <v>5.7815845824411134E-2</v>
      </c>
      <c r="CI698" s="126">
        <f t="shared" si="1079"/>
        <v>5.3132929923872731E-2</v>
      </c>
      <c r="CJ698" s="132">
        <f t="shared" si="1079"/>
        <v>5.5482675238550307E-2</v>
      </c>
      <c r="CK698" s="133">
        <f t="shared" si="1079"/>
        <v>6.0315260595904571E-2</v>
      </c>
    </row>
    <row r="699" spans="1:89" ht="13.5" thickTop="1" x14ac:dyDescent="0.2">
      <c r="A699" s="143" t="s">
        <v>29</v>
      </c>
      <c r="B699" s="203">
        <v>3820</v>
      </c>
      <c r="C699" s="197">
        <v>1340</v>
      </c>
      <c r="D699" s="198">
        <v>1513</v>
      </c>
      <c r="E699" s="199">
        <v>927</v>
      </c>
      <c r="F699" s="196">
        <v>962</v>
      </c>
      <c r="G699" s="200">
        <v>423</v>
      </c>
      <c r="H699" s="198">
        <v>2069</v>
      </c>
      <c r="I699" s="199">
        <v>2153</v>
      </c>
      <c r="J699" s="196">
        <v>339</v>
      </c>
      <c r="K699" s="200">
        <v>673</v>
      </c>
      <c r="L699" s="198">
        <v>550</v>
      </c>
      <c r="M699" s="196">
        <v>1618</v>
      </c>
      <c r="N699" s="201">
        <v>1424</v>
      </c>
      <c r="O699" s="204">
        <v>2482</v>
      </c>
      <c r="P699" s="196">
        <v>874</v>
      </c>
      <c r="Q699" s="200">
        <v>1063</v>
      </c>
      <c r="R699" s="198">
        <v>1357</v>
      </c>
      <c r="S699" s="199">
        <v>1365</v>
      </c>
      <c r="T699" s="196">
        <v>417</v>
      </c>
      <c r="U699" s="200">
        <v>756</v>
      </c>
      <c r="V699" s="198">
        <v>915</v>
      </c>
      <c r="W699" s="205">
        <v>2206</v>
      </c>
      <c r="X699" s="196">
        <v>1104</v>
      </c>
      <c r="Y699" s="200">
        <v>916</v>
      </c>
      <c r="Z699" s="198">
        <v>3329</v>
      </c>
      <c r="AA699" s="196">
        <v>2870</v>
      </c>
      <c r="AB699" s="169">
        <f t="shared" si="1075"/>
        <v>18673</v>
      </c>
      <c r="AC699" s="170">
        <f t="shared" si="1070"/>
        <v>18792</v>
      </c>
      <c r="AD699" s="233"/>
      <c r="AE699" s="249" t="str">
        <f>$AE$17</f>
        <v>17:00 - 17:59</v>
      </c>
      <c r="AF699" s="123">
        <f t="shared" ref="AF699:AO701" si="1080">SUMIF($A$9:$A$32,$AE699,B$691:B$714)</f>
        <v>2584</v>
      </c>
      <c r="AG699" s="186">
        <f t="shared" si="1080"/>
        <v>4212</v>
      </c>
      <c r="AH699" s="124">
        <f t="shared" si="1080"/>
        <v>1995</v>
      </c>
      <c r="AI699" s="177">
        <f t="shared" si="1080"/>
        <v>1879</v>
      </c>
      <c r="AJ699" s="123">
        <f t="shared" si="1080"/>
        <v>1244</v>
      </c>
      <c r="AK699" s="125">
        <f t="shared" si="1080"/>
        <v>594</v>
      </c>
      <c r="AL699" s="124">
        <f t="shared" si="1080"/>
        <v>2353</v>
      </c>
      <c r="AM699" s="177">
        <f t="shared" si="1080"/>
        <v>4095</v>
      </c>
      <c r="AN699" s="123">
        <f t="shared" si="1080"/>
        <v>862</v>
      </c>
      <c r="AO699" s="125">
        <f t="shared" si="1080"/>
        <v>304</v>
      </c>
      <c r="AP699" s="124">
        <f t="shared" ref="AP699:AY701" si="1081">SUMIF($A$9:$A$32,$AE699,L$691:L$714)</f>
        <v>1626</v>
      </c>
      <c r="AQ699" s="123">
        <f t="shared" si="1081"/>
        <v>1130</v>
      </c>
      <c r="AR699" s="176">
        <f t="shared" si="1081"/>
        <v>2442</v>
      </c>
      <c r="AS699" s="178">
        <f t="shared" si="1081"/>
        <v>2177</v>
      </c>
      <c r="AT699" s="123">
        <f t="shared" si="1081"/>
        <v>1440</v>
      </c>
      <c r="AU699" s="125">
        <f t="shared" si="1081"/>
        <v>1384</v>
      </c>
      <c r="AV699" s="124">
        <f t="shared" si="1081"/>
        <v>1456</v>
      </c>
      <c r="AW699" s="177">
        <f t="shared" si="1081"/>
        <v>1872</v>
      </c>
      <c r="AX699" s="123">
        <f t="shared" si="1081"/>
        <v>1243</v>
      </c>
      <c r="AY699" s="125">
        <f t="shared" si="1081"/>
        <v>422</v>
      </c>
      <c r="AZ699" s="124">
        <f t="shared" ref="AZ699:BE701" si="1082">SUMIF($A$9:$A$32,$AE699,V$691:V$714)</f>
        <v>2384</v>
      </c>
      <c r="BA699" s="177">
        <f t="shared" si="1082"/>
        <v>1537</v>
      </c>
      <c r="BB699" s="123">
        <f t="shared" si="1082"/>
        <v>3043</v>
      </c>
      <c r="BC699" s="125">
        <f t="shared" si="1082"/>
        <v>784</v>
      </c>
      <c r="BD699" s="183">
        <f t="shared" si="1082"/>
        <v>4219</v>
      </c>
      <c r="BE699" s="184">
        <f t="shared" si="1082"/>
        <v>4080</v>
      </c>
      <c r="BF699" s="167">
        <f>AF699+AH699+AJ699+AL699+AN699+AP699+AR699+AT699+AV699+AX699+AZ699+BB699+BD699</f>
        <v>26891</v>
      </c>
      <c r="BG699" s="168">
        <f>AG699+AI699+AK699+AM699+AO699+AQ699+AS699+AU699+AW699+AY699+BA699+BC699+BE699</f>
        <v>24470</v>
      </c>
      <c r="BH699" s="233"/>
      <c r="BI699" s="143" t="s">
        <v>29</v>
      </c>
      <c r="BJ699" s="126">
        <f t="shared" ref="BJ699:CK699" si="1083">B699/B715</f>
        <v>6.2240325865580447E-2</v>
      </c>
      <c r="BK699" s="127">
        <f t="shared" si="1083"/>
        <v>3.5365531802586433E-2</v>
      </c>
      <c r="BL699" s="128">
        <f t="shared" si="1083"/>
        <v>5.9340314546809429E-2</v>
      </c>
      <c r="BM699" s="129">
        <f t="shared" si="1083"/>
        <v>4.1801948051948049E-2</v>
      </c>
      <c r="BN699" s="126">
        <f t="shared" si="1083"/>
        <v>7.3931755302797414E-2</v>
      </c>
      <c r="BO699" s="127">
        <f t="shared" si="1083"/>
        <v>4.8811447034387258E-2</v>
      </c>
      <c r="BP699" s="128">
        <f t="shared" si="1083"/>
        <v>6.6119135881375427E-2</v>
      </c>
      <c r="BQ699" s="129">
        <f t="shared" si="1083"/>
        <v>4.9398861967694566E-2</v>
      </c>
      <c r="BR699" s="126">
        <f t="shared" si="1083"/>
        <v>4.7867833945213219E-2</v>
      </c>
      <c r="BS699" s="127">
        <f t="shared" si="1083"/>
        <v>7.5916525662718559E-2</v>
      </c>
      <c r="BT699" s="128">
        <f t="shared" si="1083"/>
        <v>4.254660787499033E-2</v>
      </c>
      <c r="BU699" s="126">
        <f t="shared" si="1083"/>
        <v>6.7142501452402692E-2</v>
      </c>
      <c r="BV699" s="130">
        <f t="shared" si="1083"/>
        <v>4.999648901060319E-2</v>
      </c>
      <c r="BW699" s="131">
        <f t="shared" si="1083"/>
        <v>6.4106206575922725E-2</v>
      </c>
      <c r="BX699" s="126">
        <f t="shared" si="1083"/>
        <v>4.7767393561786088E-2</v>
      </c>
      <c r="BY699" s="127">
        <f t="shared" si="1083"/>
        <v>4.7192008879023306E-2</v>
      </c>
      <c r="BZ699" s="128">
        <f t="shared" si="1083"/>
        <v>5.7624527580788995E-2</v>
      </c>
      <c r="CA699" s="129">
        <f t="shared" si="1083"/>
        <v>5.3359915562331418E-2</v>
      </c>
      <c r="CB699" s="126">
        <f t="shared" si="1083"/>
        <v>4.0243196294151705E-2</v>
      </c>
      <c r="CC699" s="127">
        <f t="shared" si="1083"/>
        <v>5.8672875436554132E-2</v>
      </c>
      <c r="CD699" s="128">
        <f t="shared" si="1083"/>
        <v>3.3323621531065627E-2</v>
      </c>
      <c r="CE699" s="129">
        <f t="shared" si="1083"/>
        <v>6.9633838383838381E-2</v>
      </c>
      <c r="CF699" s="126">
        <f t="shared" si="1083"/>
        <v>4.1390169834664266E-2</v>
      </c>
      <c r="CG699" s="127">
        <f t="shared" si="1083"/>
        <v>5.3806390977443608E-2</v>
      </c>
      <c r="CH699" s="128">
        <f t="shared" si="1083"/>
        <v>5.6129761081791969E-2</v>
      </c>
      <c r="CI699" s="126">
        <f t="shared" si="1083"/>
        <v>5.6021862190122972E-2</v>
      </c>
      <c r="CJ699" s="132">
        <f t="shared" si="1083"/>
        <v>5.4075264613468864E-2</v>
      </c>
      <c r="CK699" s="133">
        <f t="shared" si="1083"/>
        <v>5.4482040815143178E-2</v>
      </c>
    </row>
    <row r="700" spans="1:89" x14ac:dyDescent="0.2">
      <c r="A700" s="134" t="s">
        <v>31</v>
      </c>
      <c r="B700" s="206">
        <v>3860</v>
      </c>
      <c r="C700" s="190">
        <v>1658</v>
      </c>
      <c r="D700" s="191">
        <v>1496</v>
      </c>
      <c r="E700" s="192">
        <v>878</v>
      </c>
      <c r="F700" s="189">
        <v>838</v>
      </c>
      <c r="G700" s="193">
        <v>422</v>
      </c>
      <c r="H700" s="191">
        <v>2224</v>
      </c>
      <c r="I700" s="192">
        <v>2278</v>
      </c>
      <c r="J700" s="189">
        <v>407</v>
      </c>
      <c r="K700" s="190">
        <v>559</v>
      </c>
      <c r="L700" s="191">
        <v>620</v>
      </c>
      <c r="M700" s="189">
        <v>1644</v>
      </c>
      <c r="N700" s="194">
        <v>1498</v>
      </c>
      <c r="O700" s="207">
        <v>2283</v>
      </c>
      <c r="P700" s="189">
        <v>851</v>
      </c>
      <c r="Q700" s="190">
        <v>977</v>
      </c>
      <c r="R700" s="191">
        <v>1340</v>
      </c>
      <c r="S700" s="192">
        <v>1420</v>
      </c>
      <c r="T700" s="198">
        <v>473</v>
      </c>
      <c r="U700" s="189">
        <v>750</v>
      </c>
      <c r="V700" s="191">
        <v>1030</v>
      </c>
      <c r="W700" s="208">
        <v>2056</v>
      </c>
      <c r="X700" s="189">
        <v>1162</v>
      </c>
      <c r="Y700" s="193">
        <v>821</v>
      </c>
      <c r="Z700" s="191">
        <v>3295</v>
      </c>
      <c r="AA700" s="189">
        <v>2852</v>
      </c>
      <c r="AB700" s="169">
        <f t="shared" si="1075"/>
        <v>19094</v>
      </c>
      <c r="AC700" s="170">
        <f t="shared" si="1070"/>
        <v>18598</v>
      </c>
      <c r="AD700" s="233"/>
      <c r="AE700" s="250" t="str">
        <f>$AE$18</f>
        <v>18:00 - 18:59</v>
      </c>
      <c r="AF700" s="123">
        <f t="shared" si="1080"/>
        <v>2674</v>
      </c>
      <c r="AG700" s="190">
        <f t="shared" si="1080"/>
        <v>4050</v>
      </c>
      <c r="AH700" s="191">
        <f t="shared" si="1080"/>
        <v>1941</v>
      </c>
      <c r="AI700" s="192">
        <f t="shared" si="1080"/>
        <v>1703</v>
      </c>
      <c r="AJ700" s="189">
        <f t="shared" si="1080"/>
        <v>949</v>
      </c>
      <c r="AK700" s="193">
        <f t="shared" si="1080"/>
        <v>606</v>
      </c>
      <c r="AL700" s="191">
        <f t="shared" si="1080"/>
        <v>2288</v>
      </c>
      <c r="AM700" s="192">
        <f t="shared" si="1080"/>
        <v>4198</v>
      </c>
      <c r="AN700" s="189">
        <f t="shared" si="1080"/>
        <v>711</v>
      </c>
      <c r="AO700" s="193">
        <f t="shared" si="1080"/>
        <v>315</v>
      </c>
      <c r="AP700" s="191">
        <f t="shared" si="1081"/>
        <v>1756</v>
      </c>
      <c r="AQ700" s="189">
        <f t="shared" si="1081"/>
        <v>1028</v>
      </c>
      <c r="AR700" s="194">
        <f t="shared" si="1081"/>
        <v>2668</v>
      </c>
      <c r="AS700" s="195">
        <f t="shared" si="1081"/>
        <v>2400</v>
      </c>
      <c r="AT700" s="189">
        <f t="shared" si="1081"/>
        <v>1387</v>
      </c>
      <c r="AU700" s="193">
        <f t="shared" si="1081"/>
        <v>1793</v>
      </c>
      <c r="AV700" s="191">
        <f t="shared" si="1081"/>
        <v>1575</v>
      </c>
      <c r="AW700" s="192">
        <f t="shared" si="1081"/>
        <v>2064</v>
      </c>
      <c r="AX700" s="189">
        <f t="shared" si="1081"/>
        <v>1118</v>
      </c>
      <c r="AY700" s="193">
        <f t="shared" si="1081"/>
        <v>461</v>
      </c>
      <c r="AZ700" s="191">
        <f t="shared" si="1082"/>
        <v>3271</v>
      </c>
      <c r="BA700" s="192">
        <f t="shared" si="1082"/>
        <v>1424</v>
      </c>
      <c r="BB700" s="189">
        <f t="shared" si="1082"/>
        <v>3017</v>
      </c>
      <c r="BC700" s="193">
        <f t="shared" si="1082"/>
        <v>945</v>
      </c>
      <c r="BD700" s="191">
        <f t="shared" si="1082"/>
        <v>4120</v>
      </c>
      <c r="BE700" s="189">
        <f t="shared" si="1082"/>
        <v>5007</v>
      </c>
      <c r="BF700" s="169">
        <f>SUM(AF700,AH700,AJ700,AL700,AN700,AP700,AR700,AT700,AV700,AX700,AZ700,BB700,BD700)</f>
        <v>27475</v>
      </c>
      <c r="BG700" s="170">
        <f>SUM(AG700,AI700,AK700,AM700,AO700,AQ700,AS700,AU700,AW700,AY700,BA700,BC700,BE700)</f>
        <v>25994</v>
      </c>
      <c r="BH700" s="233"/>
      <c r="BI700" s="134" t="s">
        <v>31</v>
      </c>
      <c r="BJ700" s="126">
        <f t="shared" ref="BJ700:CK700" si="1084">B700/B715</f>
        <v>6.2892057026476572E-2</v>
      </c>
      <c r="BK700" s="127">
        <f t="shared" si="1084"/>
        <v>4.3758247558722617E-2</v>
      </c>
      <c r="BL700" s="128">
        <f t="shared" si="1084"/>
        <v>5.8673569439541905E-2</v>
      </c>
      <c r="BM700" s="129">
        <f t="shared" si="1084"/>
        <v>3.9592352092352096E-2</v>
      </c>
      <c r="BN700" s="126">
        <f t="shared" si="1084"/>
        <v>6.4402090378112509E-2</v>
      </c>
      <c r="BO700" s="127">
        <f t="shared" si="1084"/>
        <v>4.8696053542580199E-2</v>
      </c>
      <c r="BP700" s="128">
        <f t="shared" si="1084"/>
        <v>7.1072478588776689E-2</v>
      </c>
      <c r="BQ700" s="129">
        <f t="shared" si="1084"/>
        <v>5.2266886930983844E-2</v>
      </c>
      <c r="BR700" s="126">
        <f t="shared" si="1084"/>
        <v>5.7469641344253038E-2</v>
      </c>
      <c r="BS700" s="127">
        <f t="shared" si="1084"/>
        <v>6.3056965595036665E-2</v>
      </c>
      <c r="BT700" s="128">
        <f t="shared" si="1084"/>
        <v>4.7961630695443645E-2</v>
      </c>
      <c r="BU700" s="126">
        <f t="shared" si="1084"/>
        <v>6.8221429164245992E-2</v>
      </c>
      <c r="BV700" s="130">
        <f t="shared" si="1084"/>
        <v>5.2594621164244085E-2</v>
      </c>
      <c r="BW700" s="131">
        <f t="shared" si="1084"/>
        <v>5.8966345532970012E-2</v>
      </c>
      <c r="BX700" s="126">
        <f t="shared" si="1084"/>
        <v>4.6510356889107506E-2</v>
      </c>
      <c r="BY700" s="127">
        <f t="shared" si="1084"/>
        <v>4.3374028856825751E-2</v>
      </c>
      <c r="BZ700" s="128">
        <f t="shared" si="1084"/>
        <v>5.6902628561722367E-2</v>
      </c>
      <c r="CA700" s="129">
        <f t="shared" si="1084"/>
        <v>5.5509948790117662E-2</v>
      </c>
      <c r="CB700" s="126">
        <f t="shared" si="1084"/>
        <v>4.5647558386411886E-2</v>
      </c>
      <c r="CC700" s="127">
        <f t="shared" si="1084"/>
        <v>5.8207217694994179E-2</v>
      </c>
      <c r="CD700" s="128">
        <f t="shared" si="1084"/>
        <v>3.7511836259013769E-2</v>
      </c>
      <c r="CE700" s="129">
        <f t="shared" si="1084"/>
        <v>6.4898989898989901E-2</v>
      </c>
      <c r="CF700" s="126">
        <f t="shared" si="1084"/>
        <v>4.3564653394818728E-2</v>
      </c>
      <c r="CG700" s="127">
        <f t="shared" si="1084"/>
        <v>4.8226033834586464E-2</v>
      </c>
      <c r="CH700" s="128">
        <f t="shared" si="1084"/>
        <v>5.5556492269301455E-2</v>
      </c>
      <c r="CI700" s="126">
        <f t="shared" si="1084"/>
        <v>5.5670505563146594E-2</v>
      </c>
      <c r="CJ700" s="132">
        <f t="shared" si="1084"/>
        <v>5.5294441307212255E-2</v>
      </c>
      <c r="CK700" s="133">
        <f t="shared" si="1084"/>
        <v>5.3919593182206939E-2</v>
      </c>
    </row>
    <row r="701" spans="1:89" ht="13.5" thickBot="1" x14ac:dyDescent="0.25">
      <c r="A701" s="143" t="s">
        <v>33</v>
      </c>
      <c r="B701" s="203">
        <v>3219</v>
      </c>
      <c r="C701" s="197">
        <v>1530</v>
      </c>
      <c r="D701" s="198">
        <v>1340</v>
      </c>
      <c r="E701" s="199">
        <v>1075</v>
      </c>
      <c r="F701" s="196">
        <v>632</v>
      </c>
      <c r="G701" s="200">
        <v>550</v>
      </c>
      <c r="H701" s="198">
        <v>2045</v>
      </c>
      <c r="I701" s="199">
        <v>2354</v>
      </c>
      <c r="J701" s="196">
        <v>408</v>
      </c>
      <c r="K701" s="197">
        <v>437</v>
      </c>
      <c r="L701" s="198">
        <v>656</v>
      </c>
      <c r="M701" s="196">
        <v>1426</v>
      </c>
      <c r="N701" s="201">
        <v>1504</v>
      </c>
      <c r="O701" s="204">
        <v>2254</v>
      </c>
      <c r="P701" s="196">
        <v>1009</v>
      </c>
      <c r="Q701" s="197">
        <v>1253</v>
      </c>
      <c r="R701" s="198">
        <v>1402</v>
      </c>
      <c r="S701" s="199">
        <v>1362</v>
      </c>
      <c r="T701" s="196">
        <v>532</v>
      </c>
      <c r="U701" s="200">
        <v>566</v>
      </c>
      <c r="V701" s="198">
        <v>1119</v>
      </c>
      <c r="W701" s="205">
        <v>1693</v>
      </c>
      <c r="X701" s="196">
        <v>1107</v>
      </c>
      <c r="Y701" s="200">
        <v>791</v>
      </c>
      <c r="Z701" s="198">
        <v>3213</v>
      </c>
      <c r="AA701" s="196">
        <v>2549</v>
      </c>
      <c r="AB701" s="169">
        <f t="shared" si="1075"/>
        <v>18186</v>
      </c>
      <c r="AC701" s="170">
        <f t="shared" si="1070"/>
        <v>17840</v>
      </c>
      <c r="AD701" s="233"/>
      <c r="AE701" s="249" t="str">
        <f>$AE$19</f>
        <v>19:00 - 19:59</v>
      </c>
      <c r="AF701" s="123">
        <f t="shared" si="1080"/>
        <v>2690</v>
      </c>
      <c r="AG701" s="197">
        <f t="shared" si="1080"/>
        <v>5419</v>
      </c>
      <c r="AH701" s="198">
        <f t="shared" si="1080"/>
        <v>1274</v>
      </c>
      <c r="AI701" s="199">
        <f t="shared" si="1080"/>
        <v>2049</v>
      </c>
      <c r="AJ701" s="196">
        <f t="shared" si="1080"/>
        <v>719</v>
      </c>
      <c r="AK701" s="200">
        <f t="shared" si="1080"/>
        <v>629</v>
      </c>
      <c r="AL701" s="198">
        <f t="shared" si="1080"/>
        <v>2036</v>
      </c>
      <c r="AM701" s="199">
        <f t="shared" si="1080"/>
        <v>3757</v>
      </c>
      <c r="AN701" s="196">
        <f t="shared" si="1080"/>
        <v>441</v>
      </c>
      <c r="AO701" s="200">
        <f t="shared" si="1080"/>
        <v>243</v>
      </c>
      <c r="AP701" s="198">
        <f t="shared" si="1081"/>
        <v>1139</v>
      </c>
      <c r="AQ701" s="196">
        <f t="shared" si="1081"/>
        <v>873</v>
      </c>
      <c r="AR701" s="201">
        <f t="shared" si="1081"/>
        <v>2027</v>
      </c>
      <c r="AS701" s="202">
        <f t="shared" si="1081"/>
        <v>2099</v>
      </c>
      <c r="AT701" s="196">
        <f t="shared" si="1081"/>
        <v>1159</v>
      </c>
      <c r="AU701" s="200">
        <f t="shared" si="1081"/>
        <v>1619</v>
      </c>
      <c r="AV701" s="198">
        <f t="shared" si="1081"/>
        <v>1239</v>
      </c>
      <c r="AW701" s="199">
        <f t="shared" si="1081"/>
        <v>2071</v>
      </c>
      <c r="AX701" s="196">
        <f t="shared" si="1081"/>
        <v>900</v>
      </c>
      <c r="AY701" s="200">
        <f t="shared" si="1081"/>
        <v>422</v>
      </c>
      <c r="AZ701" s="198">
        <f t="shared" si="1082"/>
        <v>2727</v>
      </c>
      <c r="BA701" s="199">
        <f t="shared" si="1082"/>
        <v>1525</v>
      </c>
      <c r="BB701" s="196">
        <f t="shared" si="1082"/>
        <v>2146</v>
      </c>
      <c r="BC701" s="200">
        <f t="shared" si="1082"/>
        <v>816</v>
      </c>
      <c r="BD701" s="198">
        <f t="shared" si="1082"/>
        <v>3262</v>
      </c>
      <c r="BE701" s="196">
        <f t="shared" si="1082"/>
        <v>4227</v>
      </c>
      <c r="BF701" s="169">
        <f>SUM(AF701,AH701,AJ701,AL701,AN701,AP701,AR701,AT701,AV701,AX701,AZ701,BB701,BD701)</f>
        <v>21759</v>
      </c>
      <c r="BG701" s="170">
        <f>SUM(AG701,AI701,AK701,AM701,AO701,AQ701,AS701,AU701,AW701,AY701,BA701,BC701,BE701)</f>
        <v>25749</v>
      </c>
      <c r="BH701" s="233"/>
      <c r="BI701" s="143" t="s">
        <v>33</v>
      </c>
      <c r="BJ701" s="126">
        <f t="shared" ref="BJ701:CK701" si="1085">B701/B715</f>
        <v>5.2448065173116093E-2</v>
      </c>
      <c r="BK701" s="127">
        <f t="shared" si="1085"/>
        <v>4.0380047505938245E-2</v>
      </c>
      <c r="BL701" s="128">
        <f t="shared" si="1085"/>
        <v>5.2555202572851706E-2</v>
      </c>
      <c r="BM701" s="129">
        <f t="shared" si="1085"/>
        <v>4.8475829725829728E-2</v>
      </c>
      <c r="BN701" s="126">
        <f t="shared" si="1085"/>
        <v>4.8570550261297266E-2</v>
      </c>
      <c r="BO701" s="127">
        <f t="shared" si="1085"/>
        <v>6.3466420493884151E-2</v>
      </c>
      <c r="BP701" s="128">
        <f t="shared" si="1085"/>
        <v>6.5352166687971364E-2</v>
      </c>
      <c r="BQ701" s="129">
        <f t="shared" si="1085"/>
        <v>5.4010646108663733E-2</v>
      </c>
      <c r="BR701" s="126">
        <f t="shared" si="1085"/>
        <v>5.7610844394238914E-2</v>
      </c>
      <c r="BS701" s="127">
        <f t="shared" si="1085"/>
        <v>4.9294980259447264E-2</v>
      </c>
      <c r="BT701" s="128">
        <f t="shared" si="1085"/>
        <v>5.0746499574533921E-2</v>
      </c>
      <c r="BU701" s="126">
        <f t="shared" si="1085"/>
        <v>5.9175035272636733E-2</v>
      </c>
      <c r="BV701" s="130">
        <f t="shared" si="1085"/>
        <v>5.2805280528052806E-2</v>
      </c>
      <c r="BW701" s="131">
        <f t="shared" si="1085"/>
        <v>5.8217320556861324E-2</v>
      </c>
      <c r="BX701" s="126">
        <f t="shared" si="1085"/>
        <v>5.5145652292725583E-2</v>
      </c>
      <c r="BY701" s="127">
        <f t="shared" si="1085"/>
        <v>5.5627081021087682E-2</v>
      </c>
      <c r="BZ701" s="128">
        <f t="shared" si="1085"/>
        <v>5.9535436748906538E-2</v>
      </c>
      <c r="CA701" s="129">
        <f t="shared" si="1085"/>
        <v>5.3242641022633985E-2</v>
      </c>
      <c r="CB701" s="126">
        <f t="shared" si="1085"/>
        <v>5.1341439876471724E-2</v>
      </c>
      <c r="CC701" s="127">
        <f t="shared" si="1085"/>
        <v>4.3927046953822275E-2</v>
      </c>
      <c r="CD701" s="128">
        <f t="shared" si="1085"/>
        <v>4.0753150265860585E-2</v>
      </c>
      <c r="CE701" s="129">
        <f t="shared" si="1085"/>
        <v>5.3440656565656566E-2</v>
      </c>
      <c r="CF701" s="126">
        <f t="shared" si="1085"/>
        <v>4.1502643122258466E-2</v>
      </c>
      <c r="CG701" s="127">
        <f t="shared" si="1085"/>
        <v>4.6463815789473686E-2</v>
      </c>
      <c r="CH701" s="128">
        <f t="shared" si="1085"/>
        <v>5.4173902780353743E-2</v>
      </c>
      <c r="CI701" s="126">
        <f t="shared" si="1085"/>
        <v>4.9756002342377516E-2</v>
      </c>
      <c r="CJ701" s="132">
        <f t="shared" si="1085"/>
        <v>5.2664958081751444E-2</v>
      </c>
      <c r="CK701" s="133">
        <f t="shared" si="1085"/>
        <v>5.1721988513311744E-2</v>
      </c>
    </row>
    <row r="702" spans="1:89" ht="14.25" thickTop="1" thickBot="1" x14ac:dyDescent="0.25">
      <c r="A702" s="134" t="s">
        <v>35</v>
      </c>
      <c r="B702" s="206">
        <v>2702</v>
      </c>
      <c r="C702" s="190">
        <v>1883</v>
      </c>
      <c r="D702" s="191">
        <v>1282</v>
      </c>
      <c r="E702" s="192">
        <v>1105</v>
      </c>
      <c r="F702" s="189">
        <v>614</v>
      </c>
      <c r="G702" s="193">
        <v>461</v>
      </c>
      <c r="H702" s="191">
        <v>1966</v>
      </c>
      <c r="I702" s="192">
        <v>2607</v>
      </c>
      <c r="J702" s="189">
        <v>401</v>
      </c>
      <c r="K702" s="190">
        <v>431</v>
      </c>
      <c r="L702" s="191">
        <v>695</v>
      </c>
      <c r="M702" s="189">
        <v>1285</v>
      </c>
      <c r="N702" s="194">
        <v>1515</v>
      </c>
      <c r="O702" s="207">
        <v>1921</v>
      </c>
      <c r="P702" s="189">
        <v>974</v>
      </c>
      <c r="Q702" s="190">
        <v>1190</v>
      </c>
      <c r="R702" s="191">
        <v>1274</v>
      </c>
      <c r="S702" s="192">
        <v>1484</v>
      </c>
      <c r="T702" s="189">
        <v>584</v>
      </c>
      <c r="U702" s="193">
        <v>723</v>
      </c>
      <c r="V702" s="191">
        <v>1629</v>
      </c>
      <c r="W702" s="208">
        <v>2078</v>
      </c>
      <c r="X702" s="189">
        <v>1260</v>
      </c>
      <c r="Y702" s="193">
        <v>824</v>
      </c>
      <c r="Z702" s="191">
        <v>3230</v>
      </c>
      <c r="AA702" s="189">
        <v>3249</v>
      </c>
      <c r="AB702" s="169">
        <f t="shared" si="1075"/>
        <v>18126</v>
      </c>
      <c r="AC702" s="170">
        <f t="shared" si="1070"/>
        <v>19241</v>
      </c>
      <c r="AD702" s="233"/>
      <c r="AE702" s="299" t="s">
        <v>26</v>
      </c>
      <c r="AF702" s="18">
        <f t="shared" ref="AF702:BG702" si="1086">SUM(AF699:AF701)</f>
        <v>7948</v>
      </c>
      <c r="AG702" s="19">
        <f t="shared" si="1086"/>
        <v>13681</v>
      </c>
      <c r="AH702" s="18">
        <f t="shared" si="1086"/>
        <v>5210</v>
      </c>
      <c r="AI702" s="19">
        <f t="shared" si="1086"/>
        <v>5631</v>
      </c>
      <c r="AJ702" s="18">
        <f t="shared" si="1086"/>
        <v>2912</v>
      </c>
      <c r="AK702" s="19">
        <f t="shared" si="1086"/>
        <v>1829</v>
      </c>
      <c r="AL702" s="18">
        <f t="shared" si="1086"/>
        <v>6677</v>
      </c>
      <c r="AM702" s="19">
        <f t="shared" si="1086"/>
        <v>12050</v>
      </c>
      <c r="AN702" s="18">
        <f t="shared" si="1086"/>
        <v>2014</v>
      </c>
      <c r="AO702" s="19">
        <f t="shared" si="1086"/>
        <v>862</v>
      </c>
      <c r="AP702" s="18">
        <f t="shared" si="1086"/>
        <v>4521</v>
      </c>
      <c r="AQ702" s="19">
        <f t="shared" si="1086"/>
        <v>3031</v>
      </c>
      <c r="AR702" s="18">
        <f t="shared" si="1086"/>
        <v>7137</v>
      </c>
      <c r="AS702" s="19">
        <f t="shared" si="1086"/>
        <v>6676</v>
      </c>
      <c r="AT702" s="18">
        <f t="shared" si="1086"/>
        <v>3986</v>
      </c>
      <c r="AU702" s="19">
        <f t="shared" si="1086"/>
        <v>4796</v>
      </c>
      <c r="AV702" s="18">
        <f t="shared" si="1086"/>
        <v>4270</v>
      </c>
      <c r="AW702" s="19">
        <f t="shared" si="1086"/>
        <v>6007</v>
      </c>
      <c r="AX702" s="18">
        <f t="shared" si="1086"/>
        <v>3261</v>
      </c>
      <c r="AY702" s="19">
        <f t="shared" si="1086"/>
        <v>1305</v>
      </c>
      <c r="AZ702" s="18">
        <f t="shared" si="1086"/>
        <v>8382</v>
      </c>
      <c r="BA702" s="19">
        <f t="shared" si="1086"/>
        <v>4486</v>
      </c>
      <c r="BB702" s="18">
        <f t="shared" si="1086"/>
        <v>8206</v>
      </c>
      <c r="BC702" s="19">
        <f t="shared" si="1086"/>
        <v>2545</v>
      </c>
      <c r="BD702" s="18">
        <f t="shared" si="1086"/>
        <v>11601</v>
      </c>
      <c r="BE702" s="19">
        <f t="shared" si="1086"/>
        <v>13314</v>
      </c>
      <c r="BF702" s="171">
        <f t="shared" si="1086"/>
        <v>76125</v>
      </c>
      <c r="BG702" s="172">
        <f t="shared" si="1086"/>
        <v>76213</v>
      </c>
      <c r="BH702" s="233"/>
      <c r="BI702" s="134" t="s">
        <v>35</v>
      </c>
      <c r="BJ702" s="126">
        <f t="shared" ref="BJ702:CK702" si="1087">B702/B715</f>
        <v>4.4024439918533602E-2</v>
      </c>
      <c r="BK702" s="127">
        <f t="shared" si="1087"/>
        <v>4.9696489839007651E-2</v>
      </c>
      <c r="BL702" s="128">
        <f t="shared" si="1087"/>
        <v>5.0280425148056633E-2</v>
      </c>
      <c r="BM702" s="129">
        <f t="shared" si="1087"/>
        <v>4.9828643578643576E-2</v>
      </c>
      <c r="BN702" s="126">
        <f t="shared" si="1087"/>
        <v>4.7187211804488163E-2</v>
      </c>
      <c r="BO702" s="127">
        <f t="shared" si="1087"/>
        <v>5.3196399723055621E-2</v>
      </c>
      <c r="BP702" s="128">
        <f t="shared" si="1087"/>
        <v>6.2827559759682988E-2</v>
      </c>
      <c r="BQ702" s="129">
        <f t="shared" si="1087"/>
        <v>5.9815528634361237E-2</v>
      </c>
      <c r="BR702" s="126">
        <f t="shared" si="1087"/>
        <v>5.6622423044337761E-2</v>
      </c>
      <c r="BS702" s="127">
        <f t="shared" si="1087"/>
        <v>4.8618161308516636E-2</v>
      </c>
      <c r="BT702" s="128">
        <f t="shared" si="1087"/>
        <v>5.3763440860215055E-2</v>
      </c>
      <c r="BU702" s="126">
        <f t="shared" si="1087"/>
        <v>5.3323927296871111E-2</v>
      </c>
      <c r="BV702" s="130">
        <f t="shared" si="1087"/>
        <v>5.3191489361702128E-2</v>
      </c>
      <c r="BW702" s="131">
        <f t="shared" si="1087"/>
        <v>4.9616447555337451E-2</v>
      </c>
      <c r="BX702" s="126">
        <f t="shared" si="1087"/>
        <v>5.3232770399519048E-2</v>
      </c>
      <c r="BY702" s="127">
        <f t="shared" si="1087"/>
        <v>5.2830188679245285E-2</v>
      </c>
      <c r="BZ702" s="128">
        <f t="shared" si="1087"/>
        <v>5.4099961781816634E-2</v>
      </c>
      <c r="CA702" s="129">
        <f t="shared" si="1087"/>
        <v>5.8011805636996205E-2</v>
      </c>
      <c r="CB702" s="126">
        <f t="shared" si="1087"/>
        <v>5.6359776104999038E-2</v>
      </c>
      <c r="CC702" s="127">
        <f t="shared" si="1087"/>
        <v>5.6111757857974391E-2</v>
      </c>
      <c r="CD702" s="128">
        <f t="shared" si="1087"/>
        <v>5.9326972102847986E-2</v>
      </c>
      <c r="CE702" s="129">
        <f t="shared" si="1087"/>
        <v>6.5593434343434343E-2</v>
      </c>
      <c r="CF702" s="126">
        <f t="shared" si="1087"/>
        <v>4.7238780789562479E-2</v>
      </c>
      <c r="CG702" s="127">
        <f t="shared" si="1087"/>
        <v>4.8402255639097745E-2</v>
      </c>
      <c r="CH702" s="128">
        <f t="shared" si="1087"/>
        <v>5.4460537186598997E-2</v>
      </c>
      <c r="CI702" s="126">
        <f t="shared" si="1087"/>
        <v>6.341987116923678E-2</v>
      </c>
      <c r="CJ702" s="132">
        <f t="shared" si="1087"/>
        <v>5.2491203683593238E-2</v>
      </c>
      <c r="CK702" s="133">
        <f t="shared" si="1087"/>
        <v>5.5783788171784261E-2</v>
      </c>
    </row>
    <row r="703" spans="1:89" ht="13.5" thickTop="1" x14ac:dyDescent="0.2">
      <c r="A703" s="143" t="s">
        <v>36</v>
      </c>
      <c r="B703" s="203">
        <v>2207</v>
      </c>
      <c r="C703" s="197">
        <v>2439</v>
      </c>
      <c r="D703" s="198">
        <v>1141</v>
      </c>
      <c r="E703" s="199">
        <v>1162</v>
      </c>
      <c r="F703" s="196">
        <v>649</v>
      </c>
      <c r="G703" s="200">
        <v>435</v>
      </c>
      <c r="H703" s="198">
        <v>2016</v>
      </c>
      <c r="I703" s="199">
        <v>2775</v>
      </c>
      <c r="J703" s="196">
        <v>507</v>
      </c>
      <c r="K703" s="197">
        <v>383</v>
      </c>
      <c r="L703" s="198">
        <v>1000</v>
      </c>
      <c r="M703" s="196">
        <v>1064</v>
      </c>
      <c r="N703" s="201">
        <v>1831</v>
      </c>
      <c r="O703" s="204">
        <v>1862</v>
      </c>
      <c r="P703" s="196">
        <v>1048</v>
      </c>
      <c r="Q703" s="197">
        <v>1177</v>
      </c>
      <c r="R703" s="198">
        <v>1361</v>
      </c>
      <c r="S703" s="199">
        <v>1566</v>
      </c>
      <c r="T703" s="196">
        <v>830</v>
      </c>
      <c r="U703" s="200">
        <v>504</v>
      </c>
      <c r="V703" s="198">
        <v>2062</v>
      </c>
      <c r="W703" s="205">
        <v>1367</v>
      </c>
      <c r="X703" s="196">
        <v>1649</v>
      </c>
      <c r="Y703" s="200">
        <v>686</v>
      </c>
      <c r="Z703" s="198">
        <v>3370</v>
      </c>
      <c r="AA703" s="196">
        <v>3162</v>
      </c>
      <c r="AB703" s="169">
        <f t="shared" si="1075"/>
        <v>19671</v>
      </c>
      <c r="AC703" s="170">
        <f t="shared" si="1070"/>
        <v>18582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3" t="s">
        <v>36</v>
      </c>
      <c r="BJ703" s="126">
        <f t="shared" ref="BJ703:CK703" si="1088">B703/B715</f>
        <v>3.595926680244399E-2</v>
      </c>
      <c r="BK703" s="127">
        <f t="shared" si="1088"/>
        <v>6.4370546318289784E-2</v>
      </c>
      <c r="BL703" s="128">
        <f t="shared" si="1088"/>
        <v>4.4750362787778955E-2</v>
      </c>
      <c r="BM703" s="129">
        <f t="shared" si="1088"/>
        <v>5.2398989898989896E-2</v>
      </c>
      <c r="BN703" s="126">
        <f t="shared" si="1088"/>
        <v>4.9877036581616969E-2</v>
      </c>
      <c r="BO703" s="127">
        <f t="shared" si="1088"/>
        <v>5.0196168936072004E-2</v>
      </c>
      <c r="BP703" s="128">
        <f t="shared" si="1088"/>
        <v>6.4425412245941449E-2</v>
      </c>
      <c r="BQ703" s="129">
        <f t="shared" si="1088"/>
        <v>6.3670154185022032E-2</v>
      </c>
      <c r="BR703" s="126">
        <f t="shared" si="1088"/>
        <v>7.1589946342841007E-2</v>
      </c>
      <c r="BS703" s="127">
        <f t="shared" si="1088"/>
        <v>4.3203609701071628E-2</v>
      </c>
      <c r="BT703" s="128">
        <f t="shared" si="1088"/>
        <v>7.7357468863618786E-2</v>
      </c>
      <c r="BU703" s="126">
        <f t="shared" si="1088"/>
        <v>4.4153041746203006E-2</v>
      </c>
      <c r="BV703" s="130">
        <f t="shared" si="1088"/>
        <v>6.4286215855628118E-2</v>
      </c>
      <c r="BW703" s="131">
        <f t="shared" si="1088"/>
        <v>4.809256915566805E-2</v>
      </c>
      <c r="BX703" s="126">
        <f t="shared" si="1088"/>
        <v>5.727714925944144E-2</v>
      </c>
      <c r="BY703" s="127">
        <f t="shared" si="1088"/>
        <v>5.2253052164261932E-2</v>
      </c>
      <c r="BZ703" s="128">
        <f t="shared" si="1088"/>
        <v>5.7794386173510549E-2</v>
      </c>
      <c r="CA703" s="129">
        <f t="shared" si="1088"/>
        <v>6.121730972205934E-2</v>
      </c>
      <c r="CB703" s="126">
        <f t="shared" si="1088"/>
        <v>8.0100366724570549E-2</v>
      </c>
      <c r="CC703" s="127">
        <f t="shared" si="1088"/>
        <v>3.9115250291036088E-2</v>
      </c>
      <c r="CD703" s="128">
        <f t="shared" si="1088"/>
        <v>7.5096511035035327E-2</v>
      </c>
      <c r="CE703" s="129">
        <f t="shared" si="1088"/>
        <v>4.3150252525252522E-2</v>
      </c>
      <c r="CF703" s="126">
        <f t="shared" si="1088"/>
        <v>6.1822817080943275E-2</v>
      </c>
      <c r="CG703" s="127">
        <f t="shared" si="1088"/>
        <v>4.0296052631578948E-2</v>
      </c>
      <c r="CH703" s="128">
        <f t="shared" si="1088"/>
        <v>5.6821055826265829E-2</v>
      </c>
      <c r="CI703" s="126">
        <f t="shared" si="1088"/>
        <v>6.1721647472184268E-2</v>
      </c>
      <c r="CJ703" s="132">
        <f t="shared" si="1088"/>
        <v>5.6965379436166981E-2</v>
      </c>
      <c r="CK703" s="133">
        <f t="shared" si="1088"/>
        <v>5.3873205748562712E-2</v>
      </c>
    </row>
    <row r="704" spans="1:89" x14ac:dyDescent="0.2">
      <c r="A704" s="134" t="s">
        <v>37</v>
      </c>
      <c r="B704" s="206">
        <v>2266</v>
      </c>
      <c r="C704" s="190">
        <v>2955</v>
      </c>
      <c r="D704" s="191">
        <v>1470</v>
      </c>
      <c r="E704" s="192">
        <v>1777</v>
      </c>
      <c r="F704" s="189">
        <v>875</v>
      </c>
      <c r="G704" s="193">
        <v>596</v>
      </c>
      <c r="H704" s="191">
        <v>2061</v>
      </c>
      <c r="I704" s="192">
        <v>3671</v>
      </c>
      <c r="J704" s="189">
        <v>562</v>
      </c>
      <c r="K704" s="190">
        <v>339</v>
      </c>
      <c r="L704" s="191">
        <v>1205</v>
      </c>
      <c r="M704" s="189">
        <v>1054</v>
      </c>
      <c r="N704" s="194">
        <v>2210</v>
      </c>
      <c r="O704" s="207">
        <v>2086</v>
      </c>
      <c r="P704" s="189">
        <v>1145</v>
      </c>
      <c r="Q704" s="190">
        <v>1213</v>
      </c>
      <c r="R704" s="191">
        <v>1632</v>
      </c>
      <c r="S704" s="192">
        <v>1743</v>
      </c>
      <c r="T704" s="189">
        <v>1123</v>
      </c>
      <c r="U704" s="193">
        <v>397</v>
      </c>
      <c r="V704" s="191">
        <v>2559</v>
      </c>
      <c r="W704" s="208">
        <v>1384</v>
      </c>
      <c r="X704" s="189">
        <v>2362</v>
      </c>
      <c r="Y704" s="193">
        <v>587</v>
      </c>
      <c r="Z704" s="191">
        <v>4156</v>
      </c>
      <c r="AA704" s="189">
        <v>3627</v>
      </c>
      <c r="AB704" s="169">
        <f t="shared" si="1075"/>
        <v>23626</v>
      </c>
      <c r="AC704" s="170">
        <f t="shared" si="1070"/>
        <v>21429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4" t="s">
        <v>37</v>
      </c>
      <c r="BJ704" s="126">
        <f t="shared" ref="BJ704:CK704" si="1089">B704/B715</f>
        <v>3.6920570264765785E-2</v>
      </c>
      <c r="BK704" s="127">
        <f t="shared" si="1089"/>
        <v>7.7988915281076807E-2</v>
      </c>
      <c r="BL704" s="128">
        <f t="shared" si="1089"/>
        <v>5.765384162842687E-2</v>
      </c>
      <c r="BM704" s="129">
        <f t="shared" si="1089"/>
        <v>8.0131673881673887E-2</v>
      </c>
      <c r="BN704" s="126">
        <f t="shared" si="1089"/>
        <v>6.7245619428220105E-2</v>
      </c>
      <c r="BO704" s="127">
        <f t="shared" si="1089"/>
        <v>6.8774521117009005E-2</v>
      </c>
      <c r="BP704" s="128">
        <f t="shared" si="1089"/>
        <v>6.5863479483574072E-2</v>
      </c>
      <c r="BQ704" s="129">
        <f t="shared" si="1089"/>
        <v>8.4228157121879588E-2</v>
      </c>
      <c r="BR704" s="126">
        <f t="shared" si="1089"/>
        <v>7.9356114092064389E-2</v>
      </c>
      <c r="BS704" s="127">
        <f t="shared" si="1089"/>
        <v>3.8240270727580371E-2</v>
      </c>
      <c r="BT704" s="128">
        <f t="shared" si="1089"/>
        <v>9.3215749980660637E-2</v>
      </c>
      <c r="BU704" s="126">
        <f t="shared" si="1089"/>
        <v>4.3738069549340196E-2</v>
      </c>
      <c r="BV704" s="130">
        <f t="shared" si="1089"/>
        <v>7.759286566954568E-2</v>
      </c>
      <c r="BW704" s="131">
        <f t="shared" si="1089"/>
        <v>5.3878141384921349E-2</v>
      </c>
      <c r="BX704" s="126">
        <f t="shared" si="1089"/>
        <v>6.2578564792042407E-2</v>
      </c>
      <c r="BY704" s="127">
        <f t="shared" si="1089"/>
        <v>5.3851276359600443E-2</v>
      </c>
      <c r="BZ704" s="128">
        <f t="shared" si="1089"/>
        <v>6.9302305830396191E-2</v>
      </c>
      <c r="CA704" s="129">
        <f t="shared" si="1089"/>
        <v>6.8136507564207804E-2</v>
      </c>
      <c r="CB704" s="126">
        <f t="shared" si="1089"/>
        <v>0.10837676124300329</v>
      </c>
      <c r="CC704" s="127">
        <f t="shared" si="1089"/>
        <v>3.0811020566550253E-2</v>
      </c>
      <c r="CD704" s="128">
        <f t="shared" si="1089"/>
        <v>9.3196882511472068E-2</v>
      </c>
      <c r="CE704" s="129">
        <f t="shared" si="1089"/>
        <v>4.3686868686868684E-2</v>
      </c>
      <c r="CF704" s="126">
        <f t="shared" si="1089"/>
        <v>8.8553968432497285E-2</v>
      </c>
      <c r="CG704" s="127">
        <f t="shared" si="1089"/>
        <v>3.4480733082706765E-2</v>
      </c>
      <c r="CH704" s="128">
        <f t="shared" si="1089"/>
        <v>7.0073681903252458E-2</v>
      </c>
      <c r="CI704" s="126">
        <f t="shared" si="1089"/>
        <v>7.0798360335740773E-2</v>
      </c>
      <c r="CJ704" s="132">
        <f t="shared" si="1089"/>
        <v>6.8418690181428557E-2</v>
      </c>
      <c r="CK704" s="133">
        <f t="shared" si="1089"/>
        <v>6.212726972263214E-2</v>
      </c>
    </row>
    <row r="705" spans="1:89" x14ac:dyDescent="0.2">
      <c r="A705" s="143" t="s">
        <v>30</v>
      </c>
      <c r="B705" s="203">
        <v>2584</v>
      </c>
      <c r="C705" s="197">
        <v>4212</v>
      </c>
      <c r="D705" s="198">
        <v>1995</v>
      </c>
      <c r="E705" s="199">
        <v>1879</v>
      </c>
      <c r="F705" s="196">
        <v>1244</v>
      </c>
      <c r="G705" s="200">
        <v>594</v>
      </c>
      <c r="H705" s="198">
        <v>2353</v>
      </c>
      <c r="I705" s="199">
        <v>4095</v>
      </c>
      <c r="J705" s="196">
        <v>862</v>
      </c>
      <c r="K705" s="197">
        <v>304</v>
      </c>
      <c r="L705" s="198">
        <v>1626</v>
      </c>
      <c r="M705" s="196">
        <v>1130</v>
      </c>
      <c r="N705" s="201">
        <v>2442</v>
      </c>
      <c r="O705" s="204">
        <v>2177</v>
      </c>
      <c r="P705" s="196">
        <v>1440</v>
      </c>
      <c r="Q705" s="197">
        <v>1384</v>
      </c>
      <c r="R705" s="198">
        <v>1456</v>
      </c>
      <c r="S705" s="199">
        <v>1872</v>
      </c>
      <c r="T705" s="196">
        <v>1243</v>
      </c>
      <c r="U705" s="200">
        <v>422</v>
      </c>
      <c r="V705" s="198">
        <v>2384</v>
      </c>
      <c r="W705" s="205">
        <v>1537</v>
      </c>
      <c r="X705" s="196">
        <v>3043</v>
      </c>
      <c r="Y705" s="200">
        <v>784</v>
      </c>
      <c r="Z705" s="198">
        <v>4219</v>
      </c>
      <c r="AA705" s="196">
        <v>4080</v>
      </c>
      <c r="AB705" s="169">
        <f t="shared" si="1075"/>
        <v>26891</v>
      </c>
      <c r="AC705" s="170">
        <f t="shared" si="1070"/>
        <v>24470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3" t="s">
        <v>30</v>
      </c>
      <c r="BJ705" s="126">
        <f t="shared" ref="BJ705:CK705" si="1090">B705/B715</f>
        <v>4.2101832993890018E-2</v>
      </c>
      <c r="BK705" s="127">
        <f t="shared" si="1090"/>
        <v>0.11116389548693587</v>
      </c>
      <c r="BL705" s="128">
        <f t="shared" si="1090"/>
        <v>7.8244499352865038E-2</v>
      </c>
      <c r="BM705" s="129">
        <f t="shared" si="1090"/>
        <v>8.4731240981240977E-2</v>
      </c>
      <c r="BN705" s="126">
        <f t="shared" si="1090"/>
        <v>9.5604057792806646E-2</v>
      </c>
      <c r="BO705" s="127">
        <f t="shared" si="1090"/>
        <v>6.8543734133394874E-2</v>
      </c>
      <c r="BP705" s="128">
        <f t="shared" si="1090"/>
        <v>7.5194938003323539E-2</v>
      </c>
      <c r="BQ705" s="129">
        <f t="shared" si="1090"/>
        <v>9.3956497797356833E-2</v>
      </c>
      <c r="BR705" s="126">
        <f t="shared" si="1090"/>
        <v>0.12171702908782829</v>
      </c>
      <c r="BS705" s="127">
        <f t="shared" si="1090"/>
        <v>3.4292160180485053E-2</v>
      </c>
      <c r="BT705" s="128">
        <f t="shared" si="1090"/>
        <v>0.12578324437224414</v>
      </c>
      <c r="BU705" s="126">
        <f t="shared" si="1090"/>
        <v>4.6891858245497554E-2</v>
      </c>
      <c r="BV705" s="130">
        <f t="shared" si="1090"/>
        <v>8.5738361070149566E-2</v>
      </c>
      <c r="BW705" s="131">
        <f t="shared" si="1090"/>
        <v>5.6228530103055507E-2</v>
      </c>
      <c r="BX705" s="126">
        <f t="shared" si="1090"/>
        <v>7.8701426463354651E-2</v>
      </c>
      <c r="BY705" s="127">
        <f t="shared" si="1090"/>
        <v>6.1442841287458382E-2</v>
      </c>
      <c r="BZ705" s="128">
        <f t="shared" si="1090"/>
        <v>6.1828527750647587E-2</v>
      </c>
      <c r="CA705" s="129">
        <f t="shared" si="1090"/>
        <v>7.3179312771197366E-2</v>
      </c>
      <c r="CB705" s="126">
        <f t="shared" si="1090"/>
        <v>0.11995753715498939</v>
      </c>
      <c r="CC705" s="127">
        <f t="shared" si="1090"/>
        <v>3.2751261156383389E-2</v>
      </c>
      <c r="CD705" s="128">
        <f t="shared" si="1090"/>
        <v>8.6823512273290118E-2</v>
      </c>
      <c r="CE705" s="129">
        <f t="shared" si="1090"/>
        <v>4.8516414141414138E-2</v>
      </c>
      <c r="CF705" s="126">
        <f t="shared" si="1090"/>
        <v>0.11408540471637986</v>
      </c>
      <c r="CG705" s="127">
        <f t="shared" si="1090"/>
        <v>4.6052631578947366E-2</v>
      </c>
      <c r="CH705" s="128">
        <f t="shared" si="1090"/>
        <v>7.1135915291102525E-2</v>
      </c>
      <c r="CI705" s="126">
        <f t="shared" si="1090"/>
        <v>7.9640835447979702E-2</v>
      </c>
      <c r="CJ705" s="132">
        <f t="shared" si="1090"/>
        <v>7.7873825347870781E-2</v>
      </c>
      <c r="CK705" s="133">
        <f t="shared" si="1090"/>
        <v>7.0943781329637801E-2</v>
      </c>
    </row>
    <row r="706" spans="1:89" x14ac:dyDescent="0.2">
      <c r="A706" s="134" t="s">
        <v>32</v>
      </c>
      <c r="B706" s="206">
        <v>2674</v>
      </c>
      <c r="C706" s="190">
        <v>4050</v>
      </c>
      <c r="D706" s="191">
        <v>1941</v>
      </c>
      <c r="E706" s="192">
        <v>1703</v>
      </c>
      <c r="F706" s="189">
        <v>949</v>
      </c>
      <c r="G706" s="193">
        <v>606</v>
      </c>
      <c r="H706" s="191">
        <v>2288</v>
      </c>
      <c r="I706" s="192">
        <v>4198</v>
      </c>
      <c r="J706" s="189">
        <v>711</v>
      </c>
      <c r="K706" s="190">
        <v>315</v>
      </c>
      <c r="L706" s="191">
        <v>1756</v>
      </c>
      <c r="M706" s="189">
        <v>1028</v>
      </c>
      <c r="N706" s="194">
        <v>2668</v>
      </c>
      <c r="O706" s="207">
        <v>2400</v>
      </c>
      <c r="P706" s="189">
        <v>1387</v>
      </c>
      <c r="Q706" s="190">
        <v>1793</v>
      </c>
      <c r="R706" s="191">
        <v>1575</v>
      </c>
      <c r="S706" s="192">
        <v>2064</v>
      </c>
      <c r="T706" s="189">
        <v>1118</v>
      </c>
      <c r="U706" s="193">
        <v>461</v>
      </c>
      <c r="V706" s="191">
        <v>3271</v>
      </c>
      <c r="W706" s="208">
        <v>1424</v>
      </c>
      <c r="X706" s="189">
        <v>3017</v>
      </c>
      <c r="Y706" s="193">
        <v>945</v>
      </c>
      <c r="Z706" s="191">
        <v>4120</v>
      </c>
      <c r="AA706" s="189">
        <v>5007</v>
      </c>
      <c r="AB706" s="169">
        <f t="shared" si="1075"/>
        <v>27475</v>
      </c>
      <c r="AC706" s="170">
        <f t="shared" si="1070"/>
        <v>25994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4" t="s">
        <v>32</v>
      </c>
      <c r="BJ706" s="126">
        <f t="shared" ref="BJ706:CK706" si="1091">B706/B715</f>
        <v>4.3568228105906312E-2</v>
      </c>
      <c r="BK706" s="127">
        <f t="shared" si="1091"/>
        <v>0.10688836104513064</v>
      </c>
      <c r="BL706" s="128">
        <f t="shared" si="1091"/>
        <v>7.6126603129779979E-2</v>
      </c>
      <c r="BM706" s="129">
        <f t="shared" si="1091"/>
        <v>7.6794733044733041E-2</v>
      </c>
      <c r="BN706" s="126">
        <f t="shared" si="1091"/>
        <v>7.2932677528435297E-2</v>
      </c>
      <c r="BO706" s="127">
        <f t="shared" si="1091"/>
        <v>6.992845603507962E-2</v>
      </c>
      <c r="BP706" s="128">
        <f t="shared" si="1091"/>
        <v>7.3117729771187523E-2</v>
      </c>
      <c r="BQ706" s="129">
        <f t="shared" si="1091"/>
        <v>9.6319750367107201E-2</v>
      </c>
      <c r="BR706" s="126">
        <f t="shared" si="1091"/>
        <v>0.10039536853996046</v>
      </c>
      <c r="BS706" s="127">
        <f t="shared" si="1091"/>
        <v>3.553299492385787E-2</v>
      </c>
      <c r="BT706" s="128">
        <f t="shared" si="1091"/>
        <v>0.13583971532451458</v>
      </c>
      <c r="BU706" s="126">
        <f t="shared" si="1091"/>
        <v>4.2659141837496889E-2</v>
      </c>
      <c r="BV706" s="130">
        <f t="shared" si="1091"/>
        <v>9.3673197106944731E-2</v>
      </c>
      <c r="BW706" s="131">
        <f t="shared" si="1091"/>
        <v>6.1988273884856782E-2</v>
      </c>
      <c r="BX706" s="126">
        <f t="shared" si="1091"/>
        <v>7.5804776739356178E-2</v>
      </c>
      <c r="BY706" s="127">
        <f t="shared" si="1091"/>
        <v>7.9600443951165376E-2</v>
      </c>
      <c r="BZ706" s="128">
        <f t="shared" si="1091"/>
        <v>6.6881820884113971E-2</v>
      </c>
      <c r="CA706" s="129">
        <f t="shared" si="1091"/>
        <v>8.0684883311833003E-2</v>
      </c>
      <c r="CB706" s="126">
        <f t="shared" si="1091"/>
        <v>0.10789422891333719</v>
      </c>
      <c r="CC706" s="127">
        <f t="shared" si="1091"/>
        <v>3.5778036476523091E-2</v>
      </c>
      <c r="CD706" s="128">
        <f t="shared" si="1091"/>
        <v>0.11912739456624663</v>
      </c>
      <c r="CE706" s="129">
        <f t="shared" si="1091"/>
        <v>4.4949494949494948E-2</v>
      </c>
      <c r="CF706" s="126">
        <f t="shared" si="1091"/>
        <v>0.11311063622389682</v>
      </c>
      <c r="CG706" s="127">
        <f t="shared" si="1091"/>
        <v>5.5509868421052634E-2</v>
      </c>
      <c r="CH706" s="128">
        <f t="shared" si="1091"/>
        <v>6.9466691395909552E-2</v>
      </c>
      <c r="CI706" s="126">
        <f t="shared" si="1091"/>
        <v>9.7735701737263328E-2</v>
      </c>
      <c r="CJ706" s="132">
        <f t="shared" si="1091"/>
        <v>7.95650348232773E-2</v>
      </c>
      <c r="CK706" s="133">
        <f t="shared" si="1091"/>
        <v>7.5362184384250311E-2</v>
      </c>
    </row>
    <row r="707" spans="1:89" x14ac:dyDescent="0.2">
      <c r="A707" s="143" t="s">
        <v>34</v>
      </c>
      <c r="B707" s="203">
        <v>2690</v>
      </c>
      <c r="C707" s="197">
        <v>5419</v>
      </c>
      <c r="D707" s="198">
        <v>1274</v>
      </c>
      <c r="E707" s="199">
        <v>2049</v>
      </c>
      <c r="F707" s="196">
        <v>719</v>
      </c>
      <c r="G707" s="200">
        <v>629</v>
      </c>
      <c r="H707" s="198">
        <v>2036</v>
      </c>
      <c r="I707" s="199">
        <v>3757</v>
      </c>
      <c r="J707" s="196">
        <v>441</v>
      </c>
      <c r="K707" s="197">
        <v>243</v>
      </c>
      <c r="L707" s="198">
        <v>1139</v>
      </c>
      <c r="M707" s="196">
        <v>873</v>
      </c>
      <c r="N707" s="201">
        <v>2027</v>
      </c>
      <c r="O707" s="204">
        <v>2099</v>
      </c>
      <c r="P707" s="196">
        <v>1159</v>
      </c>
      <c r="Q707" s="197">
        <v>1619</v>
      </c>
      <c r="R707" s="198">
        <v>1239</v>
      </c>
      <c r="S707" s="199">
        <v>2071</v>
      </c>
      <c r="T707" s="196">
        <v>900</v>
      </c>
      <c r="U707" s="200">
        <v>422</v>
      </c>
      <c r="V707" s="198">
        <v>2727</v>
      </c>
      <c r="W707" s="205">
        <v>1525</v>
      </c>
      <c r="X707" s="196">
        <v>2146</v>
      </c>
      <c r="Y707" s="200">
        <v>816</v>
      </c>
      <c r="Z707" s="198">
        <v>3262</v>
      </c>
      <c r="AA707" s="196">
        <v>4227</v>
      </c>
      <c r="AB707" s="169">
        <f t="shared" si="1075"/>
        <v>21759</v>
      </c>
      <c r="AC707" s="170">
        <f t="shared" si="1070"/>
        <v>25749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3" t="s">
        <v>34</v>
      </c>
      <c r="BJ707" s="126">
        <f t="shared" ref="BJ707:CK707" si="1092">B707/B715</f>
        <v>4.3828920570264766E-2</v>
      </c>
      <c r="BK707" s="127">
        <f t="shared" si="1092"/>
        <v>0.14301926629717604</v>
      </c>
      <c r="BL707" s="128">
        <f t="shared" si="1092"/>
        <v>4.9966662744636625E-2</v>
      </c>
      <c r="BM707" s="129">
        <f t="shared" si="1092"/>
        <v>9.2397186147186144E-2</v>
      </c>
      <c r="BN707" s="126">
        <f t="shared" si="1092"/>
        <v>5.5256686135874575E-2</v>
      </c>
      <c r="BO707" s="127">
        <f t="shared" si="1092"/>
        <v>7.2582506346642053E-2</v>
      </c>
      <c r="BP707" s="128">
        <f t="shared" si="1092"/>
        <v>6.5064553240444842E-2</v>
      </c>
      <c r="BQ707" s="129">
        <f t="shared" si="1092"/>
        <v>8.6201358296622607E-2</v>
      </c>
      <c r="BR707" s="126">
        <f t="shared" si="1092"/>
        <v>6.2270545043772947E-2</v>
      </c>
      <c r="BS707" s="127">
        <f t="shared" si="1092"/>
        <v>2.7411167512690356E-2</v>
      </c>
      <c r="BT707" s="128">
        <f t="shared" si="1092"/>
        <v>8.8110157035661787E-2</v>
      </c>
      <c r="BU707" s="126">
        <f t="shared" si="1092"/>
        <v>3.6227072786123332E-2</v>
      </c>
      <c r="BV707" s="130">
        <f t="shared" si="1092"/>
        <v>7.1167755073379677E-2</v>
      </c>
      <c r="BW707" s="131">
        <f t="shared" si="1092"/>
        <v>5.4213911201797658E-2</v>
      </c>
      <c r="BX707" s="126">
        <f t="shared" si="1092"/>
        <v>6.3343717549325024E-2</v>
      </c>
      <c r="BY707" s="127">
        <f t="shared" si="1092"/>
        <v>7.1875693673695895E-2</v>
      </c>
      <c r="BZ707" s="128">
        <f t="shared" si="1092"/>
        <v>5.2613699095502994E-2</v>
      </c>
      <c r="CA707" s="129">
        <f t="shared" si="1092"/>
        <v>8.0958523904460344E-2</v>
      </c>
      <c r="CB707" s="126">
        <f t="shared" si="1092"/>
        <v>8.6855819339895779E-2</v>
      </c>
      <c r="CC707" s="127">
        <f t="shared" si="1092"/>
        <v>3.2751261156383389E-2</v>
      </c>
      <c r="CD707" s="128">
        <f t="shared" si="1092"/>
        <v>9.9315317940126741E-2</v>
      </c>
      <c r="CE707" s="129">
        <f t="shared" si="1092"/>
        <v>4.8137626262626264E-2</v>
      </c>
      <c r="CF707" s="126">
        <f t="shared" si="1092"/>
        <v>8.0455891725715142E-2</v>
      </c>
      <c r="CG707" s="127">
        <f t="shared" si="1092"/>
        <v>4.7932330827067667E-2</v>
      </c>
      <c r="CH707" s="128">
        <f t="shared" si="1092"/>
        <v>5.5000084304237133E-2</v>
      </c>
      <c r="CI707" s="126">
        <f t="shared" si="1092"/>
        <v>8.2510247901620148E-2</v>
      </c>
      <c r="CJ707" s="132">
        <f t="shared" si="1092"/>
        <v>6.3012032492072462E-2</v>
      </c>
      <c r="CK707" s="133">
        <f t="shared" si="1092"/>
        <v>7.4651876806573106E-2</v>
      </c>
    </row>
    <row r="708" spans="1:89" x14ac:dyDescent="0.2">
      <c r="A708" s="134" t="s">
        <v>38</v>
      </c>
      <c r="B708" s="206">
        <v>2588</v>
      </c>
      <c r="C708" s="190">
        <v>3120</v>
      </c>
      <c r="D708" s="191">
        <v>1045</v>
      </c>
      <c r="E708" s="192">
        <v>1667</v>
      </c>
      <c r="F708" s="189">
        <v>471</v>
      </c>
      <c r="G708" s="193">
        <v>491</v>
      </c>
      <c r="H708" s="191">
        <v>1603</v>
      </c>
      <c r="I708" s="192">
        <v>3183</v>
      </c>
      <c r="J708" s="189">
        <v>294</v>
      </c>
      <c r="K708" s="190">
        <v>249</v>
      </c>
      <c r="L708" s="191">
        <v>787</v>
      </c>
      <c r="M708" s="189">
        <v>843</v>
      </c>
      <c r="N708" s="194">
        <v>1620</v>
      </c>
      <c r="O708" s="207">
        <v>2043</v>
      </c>
      <c r="P708" s="189">
        <v>920</v>
      </c>
      <c r="Q708" s="190">
        <v>1708</v>
      </c>
      <c r="R708" s="191">
        <v>1095</v>
      </c>
      <c r="S708" s="192">
        <v>1462</v>
      </c>
      <c r="T708" s="189">
        <v>747</v>
      </c>
      <c r="U708" s="193">
        <v>410</v>
      </c>
      <c r="V708" s="191">
        <v>2537</v>
      </c>
      <c r="W708" s="208">
        <v>1152</v>
      </c>
      <c r="X708" s="189">
        <v>1642</v>
      </c>
      <c r="Y708" s="193">
        <v>760</v>
      </c>
      <c r="Z708" s="191">
        <v>2860</v>
      </c>
      <c r="AA708" s="189">
        <v>3577</v>
      </c>
      <c r="AB708" s="169">
        <f t="shared" si="1075"/>
        <v>18209</v>
      </c>
      <c r="AC708" s="170">
        <f t="shared" si="1070"/>
        <v>20665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4" t="s">
        <v>38</v>
      </c>
      <c r="BJ708" s="126">
        <f t="shared" ref="BJ708:CK708" si="1093">B708/B715</f>
        <v>4.2167006109979636E-2</v>
      </c>
      <c r="BK708" s="127">
        <f t="shared" si="1093"/>
        <v>8.2343626286619162E-2</v>
      </c>
      <c r="BL708" s="128">
        <f t="shared" si="1093"/>
        <v>4.0985213946738833E-2</v>
      </c>
      <c r="BM708" s="129">
        <f t="shared" si="1093"/>
        <v>7.5171356421356417E-2</v>
      </c>
      <c r="BN708" s="126">
        <f t="shared" si="1093"/>
        <v>3.6197356286504764E-2</v>
      </c>
      <c r="BO708" s="127">
        <f t="shared" si="1093"/>
        <v>5.6658204477267479E-2</v>
      </c>
      <c r="BP708" s="128">
        <f t="shared" si="1093"/>
        <v>5.1227150709446501E-2</v>
      </c>
      <c r="BQ708" s="129">
        <f t="shared" si="1093"/>
        <v>7.3031387665198233E-2</v>
      </c>
      <c r="BR708" s="126">
        <f t="shared" si="1093"/>
        <v>4.1513696695848631E-2</v>
      </c>
      <c r="BS708" s="127">
        <f t="shared" si="1093"/>
        <v>2.8087986463620981E-2</v>
      </c>
      <c r="BT708" s="128">
        <f t="shared" si="1093"/>
        <v>6.0880327995667984E-2</v>
      </c>
      <c r="BU708" s="126">
        <f t="shared" si="1093"/>
        <v>3.4982156195534901E-2</v>
      </c>
      <c r="BV708" s="130">
        <f t="shared" si="1093"/>
        <v>5.6878028228354749E-2</v>
      </c>
      <c r="BW708" s="131">
        <f t="shared" si="1093"/>
        <v>5.2767518144484334E-2</v>
      </c>
      <c r="BX708" s="126">
        <f t="shared" si="1093"/>
        <v>5.0281466907143246E-2</v>
      </c>
      <c r="BY708" s="127">
        <f t="shared" si="1093"/>
        <v>7.5826859045504999E-2</v>
      </c>
      <c r="BZ708" s="128">
        <f t="shared" si="1093"/>
        <v>4.6498789757526859E-2</v>
      </c>
      <c r="CA708" s="129">
        <f t="shared" si="1093"/>
        <v>5.7151792345881712E-2</v>
      </c>
      <c r="CB708" s="126">
        <f t="shared" si="1093"/>
        <v>7.2090330052113488E-2</v>
      </c>
      <c r="CC708" s="127">
        <f t="shared" si="1093"/>
        <v>3.1819945673263482E-2</v>
      </c>
      <c r="CD708" s="128">
        <f t="shared" si="1093"/>
        <v>9.2395658824386329E-2</v>
      </c>
      <c r="CE708" s="129">
        <f t="shared" si="1093"/>
        <v>3.6363636363636362E-2</v>
      </c>
      <c r="CF708" s="126">
        <f t="shared" si="1093"/>
        <v>6.1560379409890148E-2</v>
      </c>
      <c r="CG708" s="127">
        <f t="shared" si="1093"/>
        <v>4.4642857142857144E-2</v>
      </c>
      <c r="CH708" s="128">
        <f t="shared" si="1093"/>
        <v>4.8222023638908089E-2</v>
      </c>
      <c r="CI708" s="126">
        <f t="shared" si="1093"/>
        <v>6.9822369705250825E-2</v>
      </c>
      <c r="CJ708" s="132">
        <f t="shared" si="1093"/>
        <v>5.2731563934378757E-2</v>
      </c>
      <c r="CK708" s="133">
        <f t="shared" si="1093"/>
        <v>5.9912269766120359E-2</v>
      </c>
    </row>
    <row r="709" spans="1:89" x14ac:dyDescent="0.2">
      <c r="A709" s="143" t="s">
        <v>39</v>
      </c>
      <c r="B709" s="203">
        <v>470</v>
      </c>
      <c r="C709" s="197">
        <v>2257</v>
      </c>
      <c r="D709" s="198">
        <v>230</v>
      </c>
      <c r="E709" s="199">
        <v>1247</v>
      </c>
      <c r="F709" s="196">
        <v>90</v>
      </c>
      <c r="G709" s="200">
        <v>394</v>
      </c>
      <c r="H709" s="198">
        <v>548</v>
      </c>
      <c r="I709" s="199">
        <v>2397</v>
      </c>
      <c r="J709" s="196">
        <v>158</v>
      </c>
      <c r="K709" s="197">
        <v>186</v>
      </c>
      <c r="L709" s="198">
        <v>376</v>
      </c>
      <c r="M709" s="196">
        <v>513</v>
      </c>
      <c r="N709" s="201">
        <v>884</v>
      </c>
      <c r="O709" s="204">
        <v>1414</v>
      </c>
      <c r="P709" s="196">
        <v>623</v>
      </c>
      <c r="Q709" s="197">
        <v>1105</v>
      </c>
      <c r="R709" s="198">
        <v>781</v>
      </c>
      <c r="S709" s="199">
        <v>992</v>
      </c>
      <c r="T709" s="196">
        <v>505</v>
      </c>
      <c r="U709" s="200">
        <v>320</v>
      </c>
      <c r="V709" s="198">
        <v>2312</v>
      </c>
      <c r="W709" s="205">
        <v>1322</v>
      </c>
      <c r="X709" s="196">
        <v>1049</v>
      </c>
      <c r="Y709" s="200">
        <v>929</v>
      </c>
      <c r="Z709" s="198">
        <v>1855</v>
      </c>
      <c r="AA709" s="196">
        <v>2651</v>
      </c>
      <c r="AB709" s="169">
        <f t="shared" si="1075"/>
        <v>9881</v>
      </c>
      <c r="AC709" s="170">
        <f t="shared" si="1070"/>
        <v>15727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3" t="s">
        <v>39</v>
      </c>
      <c r="BJ709" s="126">
        <f t="shared" ref="BJ709:CK709" si="1094">B709/B715</f>
        <v>7.6578411405295319E-3</v>
      </c>
      <c r="BK709" s="127">
        <f t="shared" si="1094"/>
        <v>5.9567168118237E-2</v>
      </c>
      <c r="BL709" s="128">
        <f t="shared" si="1094"/>
        <v>9.0206690983252926E-3</v>
      </c>
      <c r="BM709" s="129">
        <f t="shared" si="1094"/>
        <v>5.623196248196248E-2</v>
      </c>
      <c r="BN709" s="126">
        <f t="shared" si="1094"/>
        <v>6.9166922840454967E-3</v>
      </c>
      <c r="BO709" s="127">
        <f t="shared" si="1094"/>
        <v>4.5465035771982458E-2</v>
      </c>
      <c r="BP709" s="128">
        <f t="shared" si="1094"/>
        <v>1.7512463249392814E-2</v>
      </c>
      <c r="BQ709" s="129">
        <f t="shared" si="1094"/>
        <v>5.4997246696035243E-2</v>
      </c>
      <c r="BR709" s="126">
        <f t="shared" si="1094"/>
        <v>2.2310081897768994E-2</v>
      </c>
      <c r="BS709" s="127">
        <f t="shared" si="1094"/>
        <v>2.0981387478849409E-2</v>
      </c>
      <c r="BT709" s="128">
        <f t="shared" si="1094"/>
        <v>2.9086408292720661E-2</v>
      </c>
      <c r="BU709" s="126">
        <f t="shared" si="1094"/>
        <v>2.1288073699062163E-2</v>
      </c>
      <c r="BV709" s="130">
        <f t="shared" si="1094"/>
        <v>3.1037146267818273E-2</v>
      </c>
      <c r="BW709" s="131">
        <f t="shared" si="1094"/>
        <v>3.652142469716145E-2</v>
      </c>
      <c r="BX709" s="126">
        <f t="shared" si="1094"/>
        <v>3.4049297699076352E-2</v>
      </c>
      <c r="BY709" s="127">
        <f t="shared" si="1094"/>
        <v>4.9056603773584909E-2</v>
      </c>
      <c r="BZ709" s="128">
        <f t="shared" si="1094"/>
        <v>3.3164890228884455E-2</v>
      </c>
      <c r="CA709" s="129">
        <f t="shared" si="1094"/>
        <v>3.8778781126617409E-2</v>
      </c>
      <c r="CB709" s="126">
        <f t="shared" si="1094"/>
        <v>4.8735765296274852E-2</v>
      </c>
      <c r="CC709" s="127">
        <f t="shared" si="1094"/>
        <v>2.4835079549864181E-2</v>
      </c>
      <c r="CD709" s="128">
        <f t="shared" si="1094"/>
        <v>8.4201325661009546E-2</v>
      </c>
      <c r="CE709" s="129">
        <f t="shared" si="1094"/>
        <v>4.1729797979797978E-2</v>
      </c>
      <c r="CF709" s="126">
        <f t="shared" si="1094"/>
        <v>3.9328159562104004E-2</v>
      </c>
      <c r="CG709" s="127">
        <f t="shared" si="1094"/>
        <v>5.4570018796992484E-2</v>
      </c>
      <c r="CH709" s="128">
        <f t="shared" si="1094"/>
        <v>3.1276871975585492E-2</v>
      </c>
      <c r="CI709" s="126">
        <f t="shared" si="1094"/>
        <v>5.1747023228577008E-2</v>
      </c>
      <c r="CJ709" s="132">
        <f t="shared" si="1094"/>
        <v>2.8614453470020125E-2</v>
      </c>
      <c r="CK709" s="133">
        <f t="shared" si="1094"/>
        <v>4.5595948057671178E-2</v>
      </c>
    </row>
    <row r="710" spans="1:89" x14ac:dyDescent="0.2">
      <c r="A710" s="134" t="s">
        <v>40</v>
      </c>
      <c r="B710" s="206">
        <v>0</v>
      </c>
      <c r="C710" s="190">
        <v>1295</v>
      </c>
      <c r="D710" s="191">
        <v>12</v>
      </c>
      <c r="E710" s="192">
        <v>554</v>
      </c>
      <c r="F710" s="189">
        <v>4</v>
      </c>
      <c r="G710" s="193">
        <v>162</v>
      </c>
      <c r="H710" s="191">
        <v>23</v>
      </c>
      <c r="I710" s="192">
        <v>822</v>
      </c>
      <c r="J710" s="189">
        <v>18</v>
      </c>
      <c r="K710" s="190">
        <v>41</v>
      </c>
      <c r="L710" s="191">
        <v>47</v>
      </c>
      <c r="M710" s="189">
        <v>95</v>
      </c>
      <c r="N710" s="194">
        <v>113</v>
      </c>
      <c r="O710" s="207">
        <v>253</v>
      </c>
      <c r="P710" s="189">
        <v>142</v>
      </c>
      <c r="Q710" s="190">
        <v>177</v>
      </c>
      <c r="R710" s="191">
        <v>95</v>
      </c>
      <c r="S710" s="192">
        <v>78</v>
      </c>
      <c r="T710" s="189">
        <v>35</v>
      </c>
      <c r="U710" s="193">
        <v>11</v>
      </c>
      <c r="V710" s="191">
        <v>41</v>
      </c>
      <c r="W710" s="208">
        <v>25</v>
      </c>
      <c r="X710" s="189">
        <v>83</v>
      </c>
      <c r="Y710" s="193">
        <v>24</v>
      </c>
      <c r="Z710" s="191">
        <v>0</v>
      </c>
      <c r="AA710" s="189">
        <v>14</v>
      </c>
      <c r="AB710" s="169">
        <f t="shared" si="1075"/>
        <v>613</v>
      </c>
      <c r="AC710" s="170">
        <f t="shared" si="1070"/>
        <v>3551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4" t="s">
        <v>40</v>
      </c>
      <c r="BJ710" s="126">
        <f t="shared" ref="BJ710:CK710" si="1095">B710/B715</f>
        <v>0</v>
      </c>
      <c r="BK710" s="127">
        <f t="shared" si="1095"/>
        <v>3.4177883346529429E-2</v>
      </c>
      <c r="BL710" s="128">
        <f t="shared" si="1095"/>
        <v>4.706436051300153E-4</v>
      </c>
      <c r="BM710" s="129">
        <f t="shared" si="1095"/>
        <v>2.498196248196248E-2</v>
      </c>
      <c r="BN710" s="126">
        <f t="shared" si="1095"/>
        <v>3.074085459575776E-4</v>
      </c>
      <c r="BO710" s="127">
        <f t="shared" si="1095"/>
        <v>1.8693745672744056E-2</v>
      </c>
      <c r="BP710" s="128">
        <f t="shared" si="1095"/>
        <v>7.3501214367889555E-4</v>
      </c>
      <c r="BQ710" s="129">
        <f t="shared" si="1095"/>
        <v>1.8860132158590309E-2</v>
      </c>
      <c r="BR710" s="126">
        <f t="shared" si="1095"/>
        <v>2.5416548997458347E-3</v>
      </c>
      <c r="BS710" s="127">
        <f t="shared" si="1095"/>
        <v>4.624929498025945E-3</v>
      </c>
      <c r="BT710" s="128">
        <f t="shared" si="1095"/>
        <v>3.6358010365900827E-3</v>
      </c>
      <c r="BU710" s="126">
        <f t="shared" si="1095"/>
        <v>3.9422358701966965E-3</v>
      </c>
      <c r="BV710" s="130">
        <f t="shared" si="1095"/>
        <v>3.9674180183975841E-3</v>
      </c>
      <c r="BW710" s="131">
        <f t="shared" si="1095"/>
        <v>6.5345972053619857E-3</v>
      </c>
      <c r="BX710" s="126">
        <f t="shared" si="1095"/>
        <v>7.760835109580806E-3</v>
      </c>
      <c r="BY710" s="127">
        <f t="shared" si="1095"/>
        <v>7.8579356270810207E-3</v>
      </c>
      <c r="BZ710" s="128">
        <f t="shared" si="1095"/>
        <v>4.0341415771370332E-3</v>
      </c>
      <c r="CA710" s="129">
        <f t="shared" si="1095"/>
        <v>3.0491380321332239E-3</v>
      </c>
      <c r="CB710" s="126">
        <f t="shared" si="1095"/>
        <v>3.3777263076626134E-3</v>
      </c>
      <c r="CC710" s="127">
        <f t="shared" si="1095"/>
        <v>8.5370585952658127E-4</v>
      </c>
      <c r="CD710" s="128">
        <f t="shared" si="1095"/>
        <v>1.4931895986597713E-3</v>
      </c>
      <c r="CE710" s="129">
        <f t="shared" si="1095"/>
        <v>7.8914141414141413E-4</v>
      </c>
      <c r="CF710" s="126">
        <f t="shared" si="1095"/>
        <v>3.1117609567727664E-3</v>
      </c>
      <c r="CG710" s="127">
        <f t="shared" si="1095"/>
        <v>1.4097744360902255E-3</v>
      </c>
      <c r="CH710" s="128">
        <f t="shared" si="1095"/>
        <v>0</v>
      </c>
      <c r="CI710" s="126">
        <f t="shared" si="1095"/>
        <v>2.7327737653718527E-4</v>
      </c>
      <c r="CJ710" s="132">
        <f t="shared" si="1095"/>
        <v>1.7751907678496446E-3</v>
      </c>
      <c r="CK710" s="133">
        <f t="shared" si="1095"/>
        <v>1.0295111054415359E-2</v>
      </c>
    </row>
    <row r="711" spans="1:89" x14ac:dyDescent="0.2">
      <c r="A711" s="143" t="s">
        <v>41</v>
      </c>
      <c r="B711" s="203">
        <v>0</v>
      </c>
      <c r="C711" s="197">
        <v>0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69">
        <f t="shared" si="1075"/>
        <v>0</v>
      </c>
      <c r="AC711" s="170">
        <f t="shared" si="1070"/>
        <v>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3" t="s">
        <v>41</v>
      </c>
      <c r="BJ711" s="126">
        <f t="shared" ref="BJ711:CK711" si="1096">B711/B715</f>
        <v>0</v>
      </c>
      <c r="BK711" s="127">
        <f t="shared" si="1096"/>
        <v>0</v>
      </c>
      <c r="BL711" s="128">
        <f t="shared" si="1096"/>
        <v>0</v>
      </c>
      <c r="BM711" s="129">
        <f t="shared" si="1096"/>
        <v>0</v>
      </c>
      <c r="BN711" s="126">
        <f t="shared" si="1096"/>
        <v>0</v>
      </c>
      <c r="BO711" s="127">
        <f t="shared" si="1096"/>
        <v>0</v>
      </c>
      <c r="BP711" s="128">
        <f t="shared" si="1096"/>
        <v>0</v>
      </c>
      <c r="BQ711" s="129">
        <f t="shared" si="1096"/>
        <v>0</v>
      </c>
      <c r="BR711" s="126">
        <f t="shared" si="1096"/>
        <v>0</v>
      </c>
      <c r="BS711" s="127">
        <f t="shared" si="1096"/>
        <v>0</v>
      </c>
      <c r="BT711" s="128">
        <f t="shared" si="1096"/>
        <v>0</v>
      </c>
      <c r="BU711" s="126">
        <f t="shared" si="1096"/>
        <v>0</v>
      </c>
      <c r="BV711" s="130">
        <f t="shared" si="1096"/>
        <v>0</v>
      </c>
      <c r="BW711" s="131">
        <f t="shared" si="1096"/>
        <v>0</v>
      </c>
      <c r="BX711" s="126">
        <f t="shared" si="1096"/>
        <v>0</v>
      </c>
      <c r="BY711" s="127">
        <f t="shared" si="1096"/>
        <v>0</v>
      </c>
      <c r="BZ711" s="128">
        <f t="shared" si="1096"/>
        <v>0</v>
      </c>
      <c r="CA711" s="129">
        <f t="shared" si="1096"/>
        <v>0</v>
      </c>
      <c r="CB711" s="126">
        <f t="shared" si="1096"/>
        <v>0</v>
      </c>
      <c r="CC711" s="127">
        <f t="shared" si="1096"/>
        <v>0</v>
      </c>
      <c r="CD711" s="128">
        <f t="shared" si="1096"/>
        <v>0</v>
      </c>
      <c r="CE711" s="129">
        <f t="shared" si="1096"/>
        <v>0</v>
      </c>
      <c r="CF711" s="126">
        <f t="shared" si="1096"/>
        <v>0</v>
      </c>
      <c r="CG711" s="127">
        <f t="shared" si="1096"/>
        <v>0</v>
      </c>
      <c r="CH711" s="128">
        <f t="shared" si="1096"/>
        <v>0</v>
      </c>
      <c r="CI711" s="126">
        <f t="shared" si="1096"/>
        <v>0</v>
      </c>
      <c r="CJ711" s="132">
        <f t="shared" si="1096"/>
        <v>0</v>
      </c>
      <c r="CK711" s="133">
        <f t="shared" si="1096"/>
        <v>0</v>
      </c>
    </row>
    <row r="712" spans="1:89" x14ac:dyDescent="0.2">
      <c r="A712" s="134" t="s">
        <v>42</v>
      </c>
      <c r="B712" s="58">
        <v>0</v>
      </c>
      <c r="C712" s="59">
        <v>0</v>
      </c>
      <c r="D712" s="136">
        <v>0</v>
      </c>
      <c r="E712" s="137">
        <v>0</v>
      </c>
      <c r="F712" s="135">
        <v>0</v>
      </c>
      <c r="G712" s="138">
        <v>0</v>
      </c>
      <c r="H712" s="136">
        <v>0</v>
      </c>
      <c r="I712" s="137">
        <v>0</v>
      </c>
      <c r="J712" s="135">
        <v>0</v>
      </c>
      <c r="K712" s="138">
        <v>0</v>
      </c>
      <c r="L712" s="136">
        <v>0</v>
      </c>
      <c r="M712" s="135">
        <v>0</v>
      </c>
      <c r="N712" s="139">
        <v>0</v>
      </c>
      <c r="O712" s="140">
        <v>0</v>
      </c>
      <c r="P712" s="135">
        <v>0</v>
      </c>
      <c r="Q712" s="138">
        <v>0</v>
      </c>
      <c r="R712" s="136">
        <v>0</v>
      </c>
      <c r="S712" s="137">
        <v>0</v>
      </c>
      <c r="T712" s="135">
        <v>0</v>
      </c>
      <c r="U712" s="138">
        <v>0</v>
      </c>
      <c r="V712" s="136">
        <v>0</v>
      </c>
      <c r="W712" s="137">
        <v>0</v>
      </c>
      <c r="X712" s="135">
        <v>0</v>
      </c>
      <c r="Y712" s="138">
        <v>0</v>
      </c>
      <c r="Z712" s="141">
        <v>0</v>
      </c>
      <c r="AA712" s="142">
        <v>0</v>
      </c>
      <c r="AB712" s="169"/>
      <c r="AC712" s="170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4" t="s">
        <v>42</v>
      </c>
      <c r="BJ712" s="126">
        <f t="shared" ref="BJ712:CK712" si="1097">B712/B715</f>
        <v>0</v>
      </c>
      <c r="BK712" s="127">
        <f t="shared" si="1097"/>
        <v>0</v>
      </c>
      <c r="BL712" s="128">
        <f t="shared" si="1097"/>
        <v>0</v>
      </c>
      <c r="BM712" s="129">
        <f t="shared" si="1097"/>
        <v>0</v>
      </c>
      <c r="BN712" s="126">
        <f t="shared" si="1097"/>
        <v>0</v>
      </c>
      <c r="BO712" s="127">
        <f t="shared" si="1097"/>
        <v>0</v>
      </c>
      <c r="BP712" s="128">
        <f t="shared" si="1097"/>
        <v>0</v>
      </c>
      <c r="BQ712" s="129">
        <f t="shared" si="1097"/>
        <v>0</v>
      </c>
      <c r="BR712" s="126">
        <f t="shared" si="1097"/>
        <v>0</v>
      </c>
      <c r="BS712" s="127">
        <f t="shared" si="1097"/>
        <v>0</v>
      </c>
      <c r="BT712" s="128">
        <f t="shared" si="1097"/>
        <v>0</v>
      </c>
      <c r="BU712" s="126">
        <f t="shared" si="1097"/>
        <v>0</v>
      </c>
      <c r="BV712" s="130">
        <f t="shared" si="1097"/>
        <v>0</v>
      </c>
      <c r="BW712" s="131">
        <f t="shared" si="1097"/>
        <v>0</v>
      </c>
      <c r="BX712" s="126">
        <f t="shared" si="1097"/>
        <v>0</v>
      </c>
      <c r="BY712" s="127">
        <f t="shared" si="1097"/>
        <v>0</v>
      </c>
      <c r="BZ712" s="128">
        <f t="shared" si="1097"/>
        <v>0</v>
      </c>
      <c r="CA712" s="129">
        <f t="shared" si="1097"/>
        <v>0</v>
      </c>
      <c r="CB712" s="126">
        <f t="shared" si="1097"/>
        <v>0</v>
      </c>
      <c r="CC712" s="127">
        <f t="shared" si="1097"/>
        <v>0</v>
      </c>
      <c r="CD712" s="128">
        <f t="shared" si="1097"/>
        <v>0</v>
      </c>
      <c r="CE712" s="129">
        <f t="shared" si="1097"/>
        <v>0</v>
      </c>
      <c r="CF712" s="126">
        <f t="shared" si="1097"/>
        <v>0</v>
      </c>
      <c r="CG712" s="127">
        <f t="shared" si="1097"/>
        <v>0</v>
      </c>
      <c r="CH712" s="128">
        <f t="shared" si="1097"/>
        <v>0</v>
      </c>
      <c r="CI712" s="126">
        <f t="shared" si="1097"/>
        <v>0</v>
      </c>
      <c r="CJ712" s="132">
        <f t="shared" si="1097"/>
        <v>0</v>
      </c>
      <c r="CK712" s="133">
        <f t="shared" si="1097"/>
        <v>0</v>
      </c>
    </row>
    <row r="713" spans="1:89" x14ac:dyDescent="0.2">
      <c r="A713" s="143" t="s">
        <v>43</v>
      </c>
      <c r="B713" s="56"/>
      <c r="C713" s="57"/>
      <c r="D713" s="149"/>
      <c r="E713" s="146"/>
      <c r="F713" s="147"/>
      <c r="G713" s="148"/>
      <c r="H713" s="149"/>
      <c r="I713" s="146"/>
      <c r="J713" s="147"/>
      <c r="K713" s="148"/>
      <c r="L713" s="149"/>
      <c r="M713" s="147"/>
      <c r="N713" s="151"/>
      <c r="O713" s="150"/>
      <c r="P713" s="147"/>
      <c r="Q713" s="148"/>
      <c r="R713" s="149"/>
      <c r="S713" s="146"/>
      <c r="T713" s="147"/>
      <c r="U713" s="148"/>
      <c r="V713" s="149"/>
      <c r="W713" s="146"/>
      <c r="X713" s="147"/>
      <c r="Y713" s="148"/>
      <c r="Z713" s="145"/>
      <c r="AA713" s="144"/>
      <c r="AB713" s="169"/>
      <c r="AC713" s="170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3" t="s">
        <v>43</v>
      </c>
      <c r="BJ713" s="126">
        <f t="shared" ref="BJ713:CK713" si="1098">B713/B715</f>
        <v>0</v>
      </c>
      <c r="BK713" s="127">
        <f t="shared" si="1098"/>
        <v>0</v>
      </c>
      <c r="BL713" s="128">
        <f t="shared" si="1098"/>
        <v>0</v>
      </c>
      <c r="BM713" s="129">
        <f t="shared" si="1098"/>
        <v>0</v>
      </c>
      <c r="BN713" s="126">
        <f t="shared" si="1098"/>
        <v>0</v>
      </c>
      <c r="BO713" s="127">
        <f t="shared" si="1098"/>
        <v>0</v>
      </c>
      <c r="BP713" s="128">
        <f t="shared" si="1098"/>
        <v>0</v>
      </c>
      <c r="BQ713" s="129">
        <f t="shared" si="1098"/>
        <v>0</v>
      </c>
      <c r="BR713" s="126">
        <f t="shared" si="1098"/>
        <v>0</v>
      </c>
      <c r="BS713" s="127">
        <f t="shared" si="1098"/>
        <v>0</v>
      </c>
      <c r="BT713" s="128">
        <f t="shared" si="1098"/>
        <v>0</v>
      </c>
      <c r="BU713" s="126">
        <f t="shared" si="1098"/>
        <v>0</v>
      </c>
      <c r="BV713" s="130">
        <f t="shared" si="1098"/>
        <v>0</v>
      </c>
      <c r="BW713" s="131">
        <f t="shared" si="1098"/>
        <v>0</v>
      </c>
      <c r="BX713" s="126">
        <f t="shared" si="1098"/>
        <v>0</v>
      </c>
      <c r="BY713" s="127">
        <f t="shared" si="1098"/>
        <v>0</v>
      </c>
      <c r="BZ713" s="128">
        <f t="shared" si="1098"/>
        <v>0</v>
      </c>
      <c r="CA713" s="129">
        <f t="shared" si="1098"/>
        <v>0</v>
      </c>
      <c r="CB713" s="126">
        <f t="shared" si="1098"/>
        <v>0</v>
      </c>
      <c r="CC713" s="127">
        <f t="shared" si="1098"/>
        <v>0</v>
      </c>
      <c r="CD713" s="128">
        <f t="shared" si="1098"/>
        <v>0</v>
      </c>
      <c r="CE713" s="129">
        <f t="shared" si="1098"/>
        <v>0</v>
      </c>
      <c r="CF713" s="126">
        <f t="shared" si="1098"/>
        <v>0</v>
      </c>
      <c r="CG713" s="127">
        <f t="shared" si="1098"/>
        <v>0</v>
      </c>
      <c r="CH713" s="128">
        <f t="shared" si="1098"/>
        <v>0</v>
      </c>
      <c r="CI713" s="126">
        <f t="shared" si="1098"/>
        <v>0</v>
      </c>
      <c r="CJ713" s="132">
        <f t="shared" si="1098"/>
        <v>0</v>
      </c>
      <c r="CK713" s="133">
        <f t="shared" si="1098"/>
        <v>0</v>
      </c>
    </row>
    <row r="714" spans="1:89" ht="13.5" thickBot="1" x14ac:dyDescent="0.25">
      <c r="A714" s="134" t="s">
        <v>44</v>
      </c>
      <c r="B714" s="58"/>
      <c r="C714" s="59"/>
      <c r="D714" s="136"/>
      <c r="E714" s="137"/>
      <c r="F714" s="135"/>
      <c r="G714" s="138"/>
      <c r="H714" s="136"/>
      <c r="I714" s="137"/>
      <c r="J714" s="135"/>
      <c r="K714" s="138"/>
      <c r="L714" s="136"/>
      <c r="M714" s="135"/>
      <c r="N714" s="139"/>
      <c r="O714" s="140"/>
      <c r="P714" s="135"/>
      <c r="Q714" s="138"/>
      <c r="R714" s="136"/>
      <c r="S714" s="137"/>
      <c r="T714" s="135"/>
      <c r="U714" s="138"/>
      <c r="V714" s="136"/>
      <c r="W714" s="137"/>
      <c r="X714" s="135"/>
      <c r="Y714" s="138"/>
      <c r="Z714" s="141"/>
      <c r="AA714" s="142"/>
      <c r="AB714" s="169"/>
      <c r="AC714" s="170"/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4" t="s">
        <v>44</v>
      </c>
      <c r="BJ714" s="126">
        <f t="shared" ref="BJ714:CK714" si="1099">B714/B715</f>
        <v>0</v>
      </c>
      <c r="BK714" s="127">
        <f t="shared" si="1099"/>
        <v>0</v>
      </c>
      <c r="BL714" s="128">
        <f t="shared" si="1099"/>
        <v>0</v>
      </c>
      <c r="BM714" s="129">
        <f t="shared" si="1099"/>
        <v>0</v>
      </c>
      <c r="BN714" s="126">
        <f t="shared" si="1099"/>
        <v>0</v>
      </c>
      <c r="BO714" s="127">
        <f t="shared" si="1099"/>
        <v>0</v>
      </c>
      <c r="BP714" s="128">
        <f t="shared" si="1099"/>
        <v>0</v>
      </c>
      <c r="BQ714" s="129">
        <f t="shared" si="1099"/>
        <v>0</v>
      </c>
      <c r="BR714" s="126">
        <f t="shared" si="1099"/>
        <v>0</v>
      </c>
      <c r="BS714" s="127">
        <f t="shared" si="1099"/>
        <v>0</v>
      </c>
      <c r="BT714" s="128">
        <f t="shared" si="1099"/>
        <v>0</v>
      </c>
      <c r="BU714" s="126">
        <f t="shared" si="1099"/>
        <v>0</v>
      </c>
      <c r="BV714" s="130">
        <f t="shared" si="1099"/>
        <v>0</v>
      </c>
      <c r="BW714" s="131">
        <f t="shared" si="1099"/>
        <v>0</v>
      </c>
      <c r="BX714" s="126">
        <f t="shared" si="1099"/>
        <v>0</v>
      </c>
      <c r="BY714" s="127">
        <f t="shared" si="1099"/>
        <v>0</v>
      </c>
      <c r="BZ714" s="128">
        <f t="shared" si="1099"/>
        <v>0</v>
      </c>
      <c r="CA714" s="129">
        <f t="shared" si="1099"/>
        <v>0</v>
      </c>
      <c r="CB714" s="126">
        <f t="shared" si="1099"/>
        <v>0</v>
      </c>
      <c r="CC714" s="127">
        <f t="shared" si="1099"/>
        <v>0</v>
      </c>
      <c r="CD714" s="128">
        <f t="shared" si="1099"/>
        <v>0</v>
      </c>
      <c r="CE714" s="129">
        <f t="shared" si="1099"/>
        <v>0</v>
      </c>
      <c r="CF714" s="126">
        <f t="shared" si="1099"/>
        <v>0</v>
      </c>
      <c r="CG714" s="127">
        <f t="shared" si="1099"/>
        <v>0</v>
      </c>
      <c r="CH714" s="128">
        <f t="shared" si="1099"/>
        <v>0</v>
      </c>
      <c r="CI714" s="126">
        <f t="shared" si="1099"/>
        <v>0</v>
      </c>
      <c r="CJ714" s="132">
        <f t="shared" si="1099"/>
        <v>0</v>
      </c>
      <c r="CK714" s="133">
        <f t="shared" si="1099"/>
        <v>0</v>
      </c>
    </row>
    <row r="715" spans="1:89" ht="14.25" thickTop="1" thickBot="1" x14ac:dyDescent="0.25">
      <c r="A715" s="299" t="s">
        <v>26</v>
      </c>
      <c r="B715" s="275">
        <f>SUM(B691:B714)</f>
        <v>61375</v>
      </c>
      <c r="C715" s="270">
        <f t="shared" ref="C715" si="1100">SUM(C691:C714)</f>
        <v>37890</v>
      </c>
      <c r="D715" s="18">
        <f t="shared" ref="D715" si="1101">SUM(D691:D714)</f>
        <v>25497</v>
      </c>
      <c r="E715" s="271">
        <f t="shared" ref="E715" si="1102">SUM(E691:E714)</f>
        <v>22176</v>
      </c>
      <c r="F715" s="272">
        <f t="shared" ref="F715" si="1103">SUM(F691:F714)</f>
        <v>13012</v>
      </c>
      <c r="G715" s="273">
        <f t="shared" ref="G715" si="1104">SUM(G691:G714)</f>
        <v>8666</v>
      </c>
      <c r="H715" s="18">
        <f t="shared" ref="H715" si="1105">SUM(H691:H714)</f>
        <v>31292</v>
      </c>
      <c r="I715" s="271">
        <f t="shared" ref="I715" si="1106">SUM(I691:I714)</f>
        <v>43584</v>
      </c>
      <c r="J715" s="272">
        <f t="shared" ref="J715" si="1107">SUM(J691:J714)</f>
        <v>7082</v>
      </c>
      <c r="K715" s="273">
        <f t="shared" ref="K715" si="1108">SUM(K691:K714)</f>
        <v>8865</v>
      </c>
      <c r="L715" s="18">
        <f t="shared" ref="L715" si="1109">SUM(L691:L714)</f>
        <v>12927</v>
      </c>
      <c r="M715" s="272">
        <f t="shared" ref="M715" si="1110">SUM(M691:M714)</f>
        <v>24098</v>
      </c>
      <c r="N715" s="20">
        <f t="shared" ref="N715" si="1111">SUM(N691:N714)</f>
        <v>28482</v>
      </c>
      <c r="O715" s="19">
        <f t="shared" ref="O715" si="1112">SUM(O691:O714)</f>
        <v>38717</v>
      </c>
      <c r="P715" s="272">
        <f t="shared" ref="P715" si="1113">SUM(P691:P714)</f>
        <v>18297</v>
      </c>
      <c r="Q715" s="273">
        <f t="shared" ref="Q715" si="1114">SUM(Q691:Q714)</f>
        <v>22525</v>
      </c>
      <c r="R715" s="18">
        <f t="shared" ref="R715" si="1115">SUM(R691:R714)</f>
        <v>23549</v>
      </c>
      <c r="S715" s="271">
        <f t="shared" ref="S715" si="1116">SUM(S691:S714)</f>
        <v>25581</v>
      </c>
      <c r="T715" s="272">
        <f t="shared" ref="T715" si="1117">SUM(T691:T714)</f>
        <v>10362</v>
      </c>
      <c r="U715" s="273">
        <f t="shared" ref="U715" si="1118">SUM(U691:U714)</f>
        <v>12885</v>
      </c>
      <c r="V715" s="18">
        <f t="shared" ref="V715" si="1119">SUM(V691:V714)</f>
        <v>27458</v>
      </c>
      <c r="W715" s="271">
        <f t="shared" ref="W715" si="1120">SUM(W691:W714)</f>
        <v>31680</v>
      </c>
      <c r="X715" s="272">
        <f t="shared" ref="X715" si="1121">SUM(X691:X714)</f>
        <v>26673</v>
      </c>
      <c r="Y715" s="273">
        <f t="shared" ref="Y715" si="1122">SUM(Y691:Y714)</f>
        <v>17024</v>
      </c>
      <c r="Z715" s="18">
        <f t="shared" ref="Z715" si="1123">SUM(Z691:Z714)</f>
        <v>59309</v>
      </c>
      <c r="AA715" s="271">
        <f t="shared" ref="AA715" si="1124">SUM(AA691:AA714)</f>
        <v>51230</v>
      </c>
      <c r="AB715" s="171">
        <f>SUM(AB691:AB714)</f>
        <v>345315</v>
      </c>
      <c r="AC715" s="172">
        <f>SUM(AC691:AC714)</f>
        <v>344921</v>
      </c>
      <c r="BI715" s="299" t="s">
        <v>26</v>
      </c>
      <c r="BJ715" s="152">
        <f>SUM(BJ691:BJ714)</f>
        <v>1</v>
      </c>
      <c r="BK715" s="153">
        <f t="shared" ref="BK715:CK715" si="1125">SUM(BK691:BK714)</f>
        <v>1.0000000000000002</v>
      </c>
      <c r="BL715" s="152">
        <f t="shared" si="1125"/>
        <v>1</v>
      </c>
      <c r="BM715" s="153">
        <f t="shared" si="1125"/>
        <v>1</v>
      </c>
      <c r="BN715" s="152">
        <f t="shared" si="1125"/>
        <v>0.99999999999999989</v>
      </c>
      <c r="BO715" s="153">
        <f t="shared" si="1125"/>
        <v>1</v>
      </c>
      <c r="BP715" s="152">
        <f t="shared" si="1125"/>
        <v>0.99999999999999989</v>
      </c>
      <c r="BQ715" s="153">
        <f t="shared" si="1125"/>
        <v>1</v>
      </c>
      <c r="BR715" s="152">
        <f t="shared" si="1125"/>
        <v>0.99999999999999978</v>
      </c>
      <c r="BS715" s="153">
        <f t="shared" si="1125"/>
        <v>1</v>
      </c>
      <c r="BT715" s="152">
        <f t="shared" si="1125"/>
        <v>1</v>
      </c>
      <c r="BU715" s="153">
        <f t="shared" si="1125"/>
        <v>1</v>
      </c>
      <c r="BV715" s="152">
        <f t="shared" si="1125"/>
        <v>1</v>
      </c>
      <c r="BW715" s="153">
        <f t="shared" si="1125"/>
        <v>1</v>
      </c>
      <c r="BX715" s="152">
        <f t="shared" si="1125"/>
        <v>0.99999999999999989</v>
      </c>
      <c r="BY715" s="153">
        <f t="shared" si="1125"/>
        <v>1</v>
      </c>
      <c r="BZ715" s="152">
        <f t="shared" si="1125"/>
        <v>0.99999999999999989</v>
      </c>
      <c r="CA715" s="153">
        <f t="shared" si="1125"/>
        <v>1</v>
      </c>
      <c r="CB715" s="152">
        <f t="shared" si="1125"/>
        <v>1</v>
      </c>
      <c r="CC715" s="153">
        <f t="shared" si="1125"/>
        <v>1</v>
      </c>
      <c r="CD715" s="152">
        <f t="shared" si="1125"/>
        <v>1</v>
      </c>
      <c r="CE715" s="153">
        <f t="shared" si="1125"/>
        <v>1</v>
      </c>
      <c r="CF715" s="152">
        <f t="shared" si="1125"/>
        <v>1</v>
      </c>
      <c r="CG715" s="153">
        <f t="shared" si="1125"/>
        <v>1</v>
      </c>
      <c r="CH715" s="152">
        <f t="shared" si="1125"/>
        <v>0.99999999999999989</v>
      </c>
      <c r="CI715" s="153">
        <f t="shared" si="1125"/>
        <v>0.99999999999999978</v>
      </c>
      <c r="CJ715" s="152">
        <f t="shared" si="1125"/>
        <v>0.99999999999999989</v>
      </c>
      <c r="CK715" s="153">
        <f t="shared" si="1125"/>
        <v>1.0000000000000002</v>
      </c>
    </row>
    <row r="716" spans="1:89" ht="13.5" thickTop="1" x14ac:dyDescent="0.2">
      <c r="A716" s="187"/>
    </row>
    <row r="718" spans="1:89" x14ac:dyDescent="0.2">
      <c r="A718" s="306">
        <f>+A687+1</f>
        <v>43489</v>
      </c>
      <c r="B718" s="306"/>
      <c r="C718" s="306"/>
      <c r="D718" s="306"/>
      <c r="BI718" s="311">
        <f>+BI656+2</f>
        <v>43489</v>
      </c>
      <c r="BJ718" s="311"/>
      <c r="BK718" s="311"/>
      <c r="BL718" s="311"/>
    </row>
    <row r="719" spans="1:89" ht="13.5" thickBot="1" x14ac:dyDescent="0.25">
      <c r="AE719" s="242" t="s">
        <v>1</v>
      </c>
    </row>
    <row r="720" spans="1:89" ht="14.25" thickTop="1" thickBot="1" x14ac:dyDescent="0.25">
      <c r="A720" s="302" t="s">
        <v>2</v>
      </c>
      <c r="B720" s="304" t="s">
        <v>3</v>
      </c>
      <c r="C720" s="305"/>
      <c r="D720" s="304" t="s">
        <v>4</v>
      </c>
      <c r="E720" s="305"/>
      <c r="F720" s="304" t="s">
        <v>5</v>
      </c>
      <c r="G720" s="305"/>
      <c r="H720" s="304" t="s">
        <v>6</v>
      </c>
      <c r="I720" s="305"/>
      <c r="J720" s="304" t="s">
        <v>7</v>
      </c>
      <c r="K720" s="305"/>
      <c r="L720" s="304" t="s">
        <v>8</v>
      </c>
      <c r="M720" s="305"/>
      <c r="N720" s="304" t="s">
        <v>9</v>
      </c>
      <c r="O720" s="305"/>
      <c r="P720" s="304" t="s">
        <v>10</v>
      </c>
      <c r="Q720" s="305"/>
      <c r="R720" s="304" t="s">
        <v>11</v>
      </c>
      <c r="S720" s="305"/>
      <c r="T720" s="304" t="s">
        <v>12</v>
      </c>
      <c r="U720" s="305"/>
      <c r="V720" s="304" t="s">
        <v>13</v>
      </c>
      <c r="W720" s="305"/>
      <c r="X720" s="304" t="s">
        <v>14</v>
      </c>
      <c r="Y720" s="305"/>
      <c r="Z720" s="307" t="s">
        <v>15</v>
      </c>
      <c r="AA720" s="308"/>
      <c r="AB720" s="309" t="s">
        <v>16</v>
      </c>
      <c r="AC720" s="310"/>
      <c r="AE720" s="302" t="s">
        <v>2</v>
      </c>
      <c r="AF720" s="304" t="s">
        <v>3</v>
      </c>
      <c r="AG720" s="305"/>
      <c r="AH720" s="304" t="s">
        <v>4</v>
      </c>
      <c r="AI720" s="305"/>
      <c r="AJ720" s="304" t="s">
        <v>5</v>
      </c>
      <c r="AK720" s="305"/>
      <c r="AL720" s="304" t="s">
        <v>6</v>
      </c>
      <c r="AM720" s="305"/>
      <c r="AN720" s="304" t="s">
        <v>7</v>
      </c>
      <c r="AO720" s="305"/>
      <c r="AP720" s="304" t="s">
        <v>8</v>
      </c>
      <c r="AQ720" s="305"/>
      <c r="AR720" s="304" t="s">
        <v>9</v>
      </c>
      <c r="AS720" s="305"/>
      <c r="AT720" s="304" t="s">
        <v>10</v>
      </c>
      <c r="AU720" s="305"/>
      <c r="AV720" s="304" t="s">
        <v>11</v>
      </c>
      <c r="AW720" s="305"/>
      <c r="AX720" s="304" t="s">
        <v>12</v>
      </c>
      <c r="AY720" s="305"/>
      <c r="AZ720" s="304" t="s">
        <v>13</v>
      </c>
      <c r="BA720" s="305"/>
      <c r="BB720" s="304" t="s">
        <v>14</v>
      </c>
      <c r="BC720" s="305"/>
      <c r="BD720" s="307" t="s">
        <v>15</v>
      </c>
      <c r="BE720" s="308"/>
      <c r="BF720" s="309" t="s">
        <v>16</v>
      </c>
      <c r="BG720" s="310"/>
      <c r="BI720" s="302" t="s">
        <v>2</v>
      </c>
      <c r="BJ720" s="304" t="s">
        <v>3</v>
      </c>
      <c r="BK720" s="305"/>
      <c r="BL720" s="304" t="s">
        <v>4</v>
      </c>
      <c r="BM720" s="305"/>
      <c r="BN720" s="304" t="s">
        <v>5</v>
      </c>
      <c r="BO720" s="305"/>
      <c r="BP720" s="304" t="s">
        <v>6</v>
      </c>
      <c r="BQ720" s="305"/>
      <c r="BR720" s="304" t="s">
        <v>7</v>
      </c>
      <c r="BS720" s="305"/>
      <c r="BT720" s="304" t="s">
        <v>8</v>
      </c>
      <c r="BU720" s="305"/>
      <c r="BV720" s="304" t="s">
        <v>9</v>
      </c>
      <c r="BW720" s="305"/>
      <c r="BX720" s="304" t="s">
        <v>10</v>
      </c>
      <c r="BY720" s="305"/>
      <c r="BZ720" s="304" t="s">
        <v>11</v>
      </c>
      <c r="CA720" s="305"/>
      <c r="CB720" s="304" t="s">
        <v>12</v>
      </c>
      <c r="CC720" s="305"/>
      <c r="CD720" s="304" t="s">
        <v>13</v>
      </c>
      <c r="CE720" s="305"/>
      <c r="CF720" s="304" t="s">
        <v>14</v>
      </c>
      <c r="CG720" s="305"/>
      <c r="CH720" s="307" t="s">
        <v>15</v>
      </c>
      <c r="CI720" s="308"/>
      <c r="CJ720" s="304" t="s">
        <v>16</v>
      </c>
      <c r="CK720" s="305"/>
    </row>
    <row r="721" spans="1:89" ht="15" thickTop="1" thickBot="1" x14ac:dyDescent="0.3">
      <c r="A721" s="303"/>
      <c r="B721" s="113" t="s">
        <v>17</v>
      </c>
      <c r="C721" s="114" t="s">
        <v>18</v>
      </c>
      <c r="D721" s="115" t="s">
        <v>17</v>
      </c>
      <c r="E721" s="116" t="s">
        <v>18</v>
      </c>
      <c r="F721" s="113" t="s">
        <v>17</v>
      </c>
      <c r="G721" s="114" t="s">
        <v>18</v>
      </c>
      <c r="H721" s="115" t="s">
        <v>17</v>
      </c>
      <c r="I721" s="116" t="s">
        <v>18</v>
      </c>
      <c r="J721" s="113" t="s">
        <v>17</v>
      </c>
      <c r="K721" s="114" t="s">
        <v>18</v>
      </c>
      <c r="L721" s="115" t="s">
        <v>17</v>
      </c>
      <c r="M721" s="113" t="s">
        <v>18</v>
      </c>
      <c r="N721" s="117" t="s">
        <v>17</v>
      </c>
      <c r="O721" s="118" t="s">
        <v>18</v>
      </c>
      <c r="P721" s="113" t="s">
        <v>17</v>
      </c>
      <c r="Q721" s="114" t="s">
        <v>18</v>
      </c>
      <c r="R721" s="115" t="s">
        <v>17</v>
      </c>
      <c r="S721" s="116" t="s">
        <v>18</v>
      </c>
      <c r="T721" s="113" t="s">
        <v>17</v>
      </c>
      <c r="U721" s="114" t="s">
        <v>18</v>
      </c>
      <c r="V721" s="115" t="s">
        <v>17</v>
      </c>
      <c r="W721" s="116" t="s">
        <v>18</v>
      </c>
      <c r="X721" s="113" t="s">
        <v>17</v>
      </c>
      <c r="Y721" s="114" t="s">
        <v>18</v>
      </c>
      <c r="Z721" s="26" t="s">
        <v>17</v>
      </c>
      <c r="AA721" s="119" t="s">
        <v>18</v>
      </c>
      <c r="AB721" s="173" t="s">
        <v>17</v>
      </c>
      <c r="AC721" s="174" t="s">
        <v>18</v>
      </c>
      <c r="AE721" s="303"/>
      <c r="AF721" s="113" t="s">
        <v>17</v>
      </c>
      <c r="AG721" s="114" t="s">
        <v>18</v>
      </c>
      <c r="AH721" s="115" t="s">
        <v>17</v>
      </c>
      <c r="AI721" s="116" t="s">
        <v>18</v>
      </c>
      <c r="AJ721" s="113" t="s">
        <v>17</v>
      </c>
      <c r="AK721" s="114" t="s">
        <v>18</v>
      </c>
      <c r="AL721" s="115" t="s">
        <v>17</v>
      </c>
      <c r="AM721" s="116" t="s">
        <v>18</v>
      </c>
      <c r="AN721" s="113" t="s">
        <v>17</v>
      </c>
      <c r="AO721" s="114" t="s">
        <v>18</v>
      </c>
      <c r="AP721" s="115" t="s">
        <v>17</v>
      </c>
      <c r="AQ721" s="113" t="s">
        <v>18</v>
      </c>
      <c r="AR721" s="117" t="s">
        <v>17</v>
      </c>
      <c r="AS721" s="118" t="s">
        <v>18</v>
      </c>
      <c r="AT721" s="113" t="s">
        <v>17</v>
      </c>
      <c r="AU721" s="114" t="s">
        <v>18</v>
      </c>
      <c r="AV721" s="115" t="s">
        <v>17</v>
      </c>
      <c r="AW721" s="116" t="s">
        <v>18</v>
      </c>
      <c r="AX721" s="113" t="s">
        <v>17</v>
      </c>
      <c r="AY721" s="114" t="s">
        <v>18</v>
      </c>
      <c r="AZ721" s="115" t="s">
        <v>17</v>
      </c>
      <c r="BA721" s="116" t="s">
        <v>18</v>
      </c>
      <c r="BB721" s="113" t="s">
        <v>17</v>
      </c>
      <c r="BC721" s="114" t="s">
        <v>18</v>
      </c>
      <c r="BD721" s="26" t="s">
        <v>17</v>
      </c>
      <c r="BE721" s="119" t="s">
        <v>18</v>
      </c>
      <c r="BF721" s="173" t="s">
        <v>17</v>
      </c>
      <c r="BG721" s="174" t="s">
        <v>18</v>
      </c>
      <c r="BI721" s="303"/>
      <c r="BJ721" s="113" t="s">
        <v>17</v>
      </c>
      <c r="BK721" s="114" t="s">
        <v>18</v>
      </c>
      <c r="BL721" s="115" t="s">
        <v>17</v>
      </c>
      <c r="BM721" s="116" t="s">
        <v>18</v>
      </c>
      <c r="BN721" s="113" t="s">
        <v>17</v>
      </c>
      <c r="BO721" s="114" t="s">
        <v>18</v>
      </c>
      <c r="BP721" s="115" t="s">
        <v>17</v>
      </c>
      <c r="BQ721" s="116" t="s">
        <v>18</v>
      </c>
      <c r="BR721" s="113" t="s">
        <v>17</v>
      </c>
      <c r="BS721" s="114" t="s">
        <v>18</v>
      </c>
      <c r="BT721" s="115" t="s">
        <v>17</v>
      </c>
      <c r="BU721" s="113" t="s">
        <v>18</v>
      </c>
      <c r="BV721" s="117" t="s">
        <v>17</v>
      </c>
      <c r="BW721" s="118" t="s">
        <v>18</v>
      </c>
      <c r="BX721" s="113" t="s">
        <v>17</v>
      </c>
      <c r="BY721" s="114" t="s">
        <v>18</v>
      </c>
      <c r="BZ721" s="115" t="s">
        <v>17</v>
      </c>
      <c r="CA721" s="116" t="s">
        <v>18</v>
      </c>
      <c r="CB721" s="113" t="s">
        <v>17</v>
      </c>
      <c r="CC721" s="114" t="s">
        <v>18</v>
      </c>
      <c r="CD721" s="115" t="s">
        <v>17</v>
      </c>
      <c r="CE721" s="116" t="s">
        <v>18</v>
      </c>
      <c r="CF721" s="113" t="s">
        <v>17</v>
      </c>
      <c r="CG721" s="114" t="s">
        <v>18</v>
      </c>
      <c r="CH721" s="26" t="s">
        <v>17</v>
      </c>
      <c r="CI721" s="119" t="s">
        <v>18</v>
      </c>
      <c r="CJ721" s="117" t="s">
        <v>17</v>
      </c>
      <c r="CK721" s="118" t="s">
        <v>18</v>
      </c>
    </row>
    <row r="722" spans="1:89" ht="13.5" thickTop="1" x14ac:dyDescent="0.2">
      <c r="A722" s="122" t="s">
        <v>19</v>
      </c>
      <c r="B722" s="123"/>
      <c r="C722" s="186"/>
      <c r="D722" s="124"/>
      <c r="E722" s="177"/>
      <c r="F722" s="123"/>
      <c r="G722" s="125"/>
      <c r="H722" s="124"/>
      <c r="I722" s="177"/>
      <c r="J722" s="123"/>
      <c r="K722" s="125"/>
      <c r="L722" s="124"/>
      <c r="M722" s="123"/>
      <c r="N722" s="176"/>
      <c r="O722" s="178"/>
      <c r="P722" s="123"/>
      <c r="Q722" s="125"/>
      <c r="R722" s="124"/>
      <c r="S722" s="177"/>
      <c r="T722" s="123"/>
      <c r="U722" s="125"/>
      <c r="V722" s="124"/>
      <c r="W722" s="177"/>
      <c r="X722" s="123"/>
      <c r="Y722" s="125"/>
      <c r="Z722" s="183"/>
      <c r="AA722" s="184"/>
      <c r="AB722" s="167"/>
      <c r="AC722" s="168"/>
      <c r="AE722" s="249" t="str">
        <f>$AE$9</f>
        <v>07:00 - 07:59</v>
      </c>
      <c r="AF722" s="123">
        <f>SUMIF($A$9:$A$32,$AE722,B$722:B$745)</f>
        <v>6291</v>
      </c>
      <c r="AG722" s="186">
        <f t="shared" ref="AG722:BE724" si="1126">SUMIF($A$9:$A$32,$AE722,C$722:C$745)</f>
        <v>1107</v>
      </c>
      <c r="AH722" s="124">
        <f t="shared" si="1126"/>
        <v>1826</v>
      </c>
      <c r="AI722" s="177">
        <f t="shared" si="1126"/>
        <v>1299</v>
      </c>
      <c r="AJ722" s="123">
        <f t="shared" si="1126"/>
        <v>971</v>
      </c>
      <c r="AK722" s="125">
        <f t="shared" si="1126"/>
        <v>673</v>
      </c>
      <c r="AL722" s="124">
        <f t="shared" si="1126"/>
        <v>1452</v>
      </c>
      <c r="AM722" s="177">
        <f t="shared" si="1126"/>
        <v>1980</v>
      </c>
      <c r="AN722" s="123">
        <f t="shared" si="1126"/>
        <v>471</v>
      </c>
      <c r="AO722" s="125">
        <f t="shared" si="1126"/>
        <v>929</v>
      </c>
      <c r="AP722" s="124">
        <f t="shared" si="1126"/>
        <v>547</v>
      </c>
      <c r="AQ722" s="123">
        <f t="shared" si="1126"/>
        <v>2359</v>
      </c>
      <c r="AR722" s="176">
        <f t="shared" si="1126"/>
        <v>1882</v>
      </c>
      <c r="AS722" s="178">
        <f t="shared" si="1126"/>
        <v>3221</v>
      </c>
      <c r="AT722" s="123">
        <f t="shared" si="1126"/>
        <v>1698</v>
      </c>
      <c r="AU722" s="125">
        <f t="shared" si="1126"/>
        <v>1738</v>
      </c>
      <c r="AV722" s="124">
        <f t="shared" si="1126"/>
        <v>1946</v>
      </c>
      <c r="AW722" s="177">
        <f t="shared" si="1126"/>
        <v>1716</v>
      </c>
      <c r="AX722" s="123">
        <f t="shared" si="1126"/>
        <v>412</v>
      </c>
      <c r="AY722" s="125">
        <f t="shared" si="1126"/>
        <v>2032</v>
      </c>
      <c r="AZ722" s="124">
        <f t="shared" si="1126"/>
        <v>1222</v>
      </c>
      <c r="BA722" s="177">
        <f t="shared" si="1126"/>
        <v>3146</v>
      </c>
      <c r="BB722" s="123">
        <f t="shared" si="1126"/>
        <v>1588</v>
      </c>
      <c r="BC722" s="125">
        <f t="shared" si="1126"/>
        <v>1844</v>
      </c>
      <c r="BD722" s="183">
        <f t="shared" si="1126"/>
        <v>5175</v>
      </c>
      <c r="BE722" s="184">
        <f t="shared" si="1126"/>
        <v>2535</v>
      </c>
      <c r="BF722" s="167">
        <f>AF722+AH722+AJ722+AL722+AN722+AP722+AR722+AT722+AV722+AX722+AZ722+BB722+BD722</f>
        <v>25481</v>
      </c>
      <c r="BG722" s="168">
        <f>AG722+AI722+AK722+AM722+AO722+AQ722+AS722+AU722+AW722+AY722+BA722+BC722+BE722</f>
        <v>24579</v>
      </c>
      <c r="BI722" s="122" t="s">
        <v>19</v>
      </c>
      <c r="BJ722" s="126">
        <f t="shared" ref="BJ722:CK722" si="1127">B722/B746</f>
        <v>0</v>
      </c>
      <c r="BK722" s="127">
        <f t="shared" si="1127"/>
        <v>0</v>
      </c>
      <c r="BL722" s="128">
        <f t="shared" si="1127"/>
        <v>0</v>
      </c>
      <c r="BM722" s="129">
        <f t="shared" si="1127"/>
        <v>0</v>
      </c>
      <c r="BN722" s="126">
        <f t="shared" si="1127"/>
        <v>0</v>
      </c>
      <c r="BO722" s="127">
        <f t="shared" si="1127"/>
        <v>0</v>
      </c>
      <c r="BP722" s="128">
        <f t="shared" si="1127"/>
        <v>0</v>
      </c>
      <c r="BQ722" s="129">
        <f t="shared" si="1127"/>
        <v>0</v>
      </c>
      <c r="BR722" s="126">
        <f t="shared" si="1127"/>
        <v>0</v>
      </c>
      <c r="BS722" s="127">
        <f t="shared" si="1127"/>
        <v>0</v>
      </c>
      <c r="BT722" s="128">
        <f t="shared" si="1127"/>
        <v>0</v>
      </c>
      <c r="BU722" s="126">
        <f t="shared" si="1127"/>
        <v>0</v>
      </c>
      <c r="BV722" s="130">
        <f t="shared" si="1127"/>
        <v>0</v>
      </c>
      <c r="BW722" s="131">
        <f t="shared" si="1127"/>
        <v>0</v>
      </c>
      <c r="BX722" s="126">
        <f t="shared" si="1127"/>
        <v>0</v>
      </c>
      <c r="BY722" s="127">
        <f t="shared" si="1127"/>
        <v>0</v>
      </c>
      <c r="BZ722" s="128">
        <f t="shared" si="1127"/>
        <v>0</v>
      </c>
      <c r="CA722" s="129">
        <f t="shared" si="1127"/>
        <v>0</v>
      </c>
      <c r="CB722" s="126">
        <f t="shared" si="1127"/>
        <v>0</v>
      </c>
      <c r="CC722" s="127">
        <f t="shared" si="1127"/>
        <v>0</v>
      </c>
      <c r="CD722" s="128">
        <f t="shared" si="1127"/>
        <v>0</v>
      </c>
      <c r="CE722" s="129">
        <f t="shared" si="1127"/>
        <v>0</v>
      </c>
      <c r="CF722" s="126">
        <f t="shared" si="1127"/>
        <v>0</v>
      </c>
      <c r="CG722" s="127">
        <f t="shared" si="1127"/>
        <v>0</v>
      </c>
      <c r="CH722" s="128">
        <f t="shared" si="1127"/>
        <v>0</v>
      </c>
      <c r="CI722" s="126">
        <f t="shared" si="1127"/>
        <v>0</v>
      </c>
      <c r="CJ722" s="132">
        <f t="shared" si="1127"/>
        <v>0</v>
      </c>
      <c r="CK722" s="133">
        <f t="shared" si="1127"/>
        <v>0</v>
      </c>
    </row>
    <row r="723" spans="1:89" x14ac:dyDescent="0.2">
      <c r="A723" s="134" t="s">
        <v>21</v>
      </c>
      <c r="B723" s="189">
        <v>643</v>
      </c>
      <c r="C723" s="190">
        <v>0</v>
      </c>
      <c r="D723" s="191">
        <v>205</v>
      </c>
      <c r="E723" s="192">
        <v>0</v>
      </c>
      <c r="F723" s="189">
        <v>69</v>
      </c>
      <c r="G723" s="193">
        <v>0</v>
      </c>
      <c r="H723" s="191">
        <v>293</v>
      </c>
      <c r="I723" s="192">
        <v>8</v>
      </c>
      <c r="J723" s="189">
        <v>12</v>
      </c>
      <c r="K723" s="193">
        <v>3</v>
      </c>
      <c r="L723" s="191">
        <v>9</v>
      </c>
      <c r="M723" s="189">
        <v>20</v>
      </c>
      <c r="N723" s="194">
        <v>58</v>
      </c>
      <c r="O723" s="195">
        <v>20</v>
      </c>
      <c r="P723" s="189">
        <v>18</v>
      </c>
      <c r="Q723" s="193">
        <v>16</v>
      </c>
      <c r="R723" s="191">
        <v>11</v>
      </c>
      <c r="S723" s="192">
        <v>29</v>
      </c>
      <c r="T723" s="189">
        <v>1</v>
      </c>
      <c r="U723" s="193">
        <v>16</v>
      </c>
      <c r="V723" s="191">
        <v>2</v>
      </c>
      <c r="W723" s="192">
        <v>0</v>
      </c>
      <c r="X723" s="189">
        <v>6</v>
      </c>
      <c r="Y723" s="193">
        <v>0</v>
      </c>
      <c r="Z723" s="191">
        <v>0</v>
      </c>
      <c r="AA723" s="189">
        <v>0</v>
      </c>
      <c r="AB723" s="169">
        <f>B723+D723+F723+H723+J723+L723+N723+P723+R723+T723+V723+X723+Z723</f>
        <v>1327</v>
      </c>
      <c r="AC723" s="170">
        <f t="shared" ref="AC723:AC742" si="1128">C723+E723+G723+I723+K723+M723+O723+Q723+S723+U723+W723+Y723+AA723</f>
        <v>112</v>
      </c>
      <c r="AE723" s="250" t="str">
        <f>$AE$10</f>
        <v>08:00 - 08:59</v>
      </c>
      <c r="AF723" s="123">
        <f>SUMIF($A$9:$A$32,$AE723,B$722:B$745)</f>
        <v>6633</v>
      </c>
      <c r="AG723" s="190">
        <f t="shared" si="1126"/>
        <v>1287</v>
      </c>
      <c r="AH723" s="191">
        <f t="shared" si="1126"/>
        <v>1998</v>
      </c>
      <c r="AI723" s="192">
        <f t="shared" si="1126"/>
        <v>1624</v>
      </c>
      <c r="AJ723" s="189">
        <f t="shared" si="1126"/>
        <v>917</v>
      </c>
      <c r="AK723" s="193">
        <f t="shared" si="1126"/>
        <v>710</v>
      </c>
      <c r="AL723" s="191">
        <f t="shared" si="1126"/>
        <v>1381</v>
      </c>
      <c r="AM723" s="192">
        <f t="shared" si="1126"/>
        <v>1911</v>
      </c>
      <c r="AN723" s="189">
        <f t="shared" si="1126"/>
        <v>399</v>
      </c>
      <c r="AO723" s="193">
        <f t="shared" si="1126"/>
        <v>1202</v>
      </c>
      <c r="AP723" s="191">
        <f t="shared" si="1126"/>
        <v>508</v>
      </c>
      <c r="AQ723" s="189">
        <f t="shared" si="1126"/>
        <v>2944</v>
      </c>
      <c r="AR723" s="194">
        <f t="shared" si="1126"/>
        <v>1763</v>
      </c>
      <c r="AS723" s="195">
        <f t="shared" si="1126"/>
        <v>3493</v>
      </c>
      <c r="AT723" s="189">
        <f t="shared" si="1126"/>
        <v>1381</v>
      </c>
      <c r="AU723" s="193">
        <f t="shared" si="1126"/>
        <v>1705</v>
      </c>
      <c r="AV723" s="191">
        <f t="shared" si="1126"/>
        <v>1896</v>
      </c>
      <c r="AW723" s="192">
        <f t="shared" si="1126"/>
        <v>1447</v>
      </c>
      <c r="AX723" s="189">
        <f t="shared" si="1126"/>
        <v>349</v>
      </c>
      <c r="AY723" s="193">
        <f t="shared" si="1126"/>
        <v>1602</v>
      </c>
      <c r="AZ723" s="191">
        <f t="shared" si="1126"/>
        <v>906</v>
      </c>
      <c r="BA723" s="192">
        <f t="shared" si="1126"/>
        <v>2648</v>
      </c>
      <c r="BB723" s="189">
        <f t="shared" si="1126"/>
        <v>1414</v>
      </c>
      <c r="BC723" s="193">
        <f t="shared" si="1126"/>
        <v>1841</v>
      </c>
      <c r="BD723" s="191">
        <f t="shared" si="1126"/>
        <v>4886</v>
      </c>
      <c r="BE723" s="189">
        <f t="shared" si="1126"/>
        <v>2479</v>
      </c>
      <c r="BF723" s="169">
        <f>SUM(AF723,AH723,AJ723,AL723,AN723,AP723,AR723,AT723,AV723,AX723,AZ723,BB723,BD723)</f>
        <v>24431</v>
      </c>
      <c r="BG723" s="170">
        <f>SUM(AG723,AI723,AK723,AM723,AO723,AQ723,AS723,AU723,AW723,AY723,BA723,BC723,BE723)</f>
        <v>24893</v>
      </c>
      <c r="BI723" s="134" t="s">
        <v>21</v>
      </c>
      <c r="BJ723" s="126">
        <f t="shared" ref="BJ723:CK723" si="1129">B723/B746</f>
        <v>1.0598668161139316E-2</v>
      </c>
      <c r="BK723" s="127">
        <f t="shared" si="1129"/>
        <v>0</v>
      </c>
      <c r="BL723" s="128">
        <f t="shared" si="1129"/>
        <v>8.1069324158658598E-3</v>
      </c>
      <c r="BM723" s="129">
        <f t="shared" si="1129"/>
        <v>0</v>
      </c>
      <c r="BN723" s="126">
        <f t="shared" si="1129"/>
        <v>5.4420695638457296E-3</v>
      </c>
      <c r="BO723" s="127">
        <f t="shared" si="1129"/>
        <v>0</v>
      </c>
      <c r="BP723" s="128">
        <f t="shared" si="1129"/>
        <v>9.5642239268810183E-3</v>
      </c>
      <c r="BQ723" s="129">
        <f t="shared" si="1129"/>
        <v>1.8649322796465952E-4</v>
      </c>
      <c r="BR723" s="126">
        <f t="shared" si="1129"/>
        <v>1.7683465959328027E-3</v>
      </c>
      <c r="BS723" s="127">
        <f t="shared" si="1129"/>
        <v>3.4778576396939483E-4</v>
      </c>
      <c r="BT723" s="128">
        <f t="shared" si="1129"/>
        <v>7.0505287896592246E-4</v>
      </c>
      <c r="BU723" s="126">
        <f t="shared" si="1129"/>
        <v>8.1532816958825927E-4</v>
      </c>
      <c r="BV723" s="130">
        <f t="shared" si="1129"/>
        <v>2.0729833089102542E-3</v>
      </c>
      <c r="BW723" s="131">
        <f t="shared" si="1129"/>
        <v>5.1884712169559242E-4</v>
      </c>
      <c r="BX723" s="126">
        <f t="shared" si="1129"/>
        <v>1.0229597635826324E-3</v>
      </c>
      <c r="BY723" s="127">
        <f t="shared" si="1129"/>
        <v>7.2182622033745375E-4</v>
      </c>
      <c r="BZ723" s="128">
        <f t="shared" si="1129"/>
        <v>4.8309178743961351E-4</v>
      </c>
      <c r="CA723" s="129">
        <f t="shared" si="1129"/>
        <v>1.1619520794935491E-3</v>
      </c>
      <c r="CB723" s="126">
        <f t="shared" si="1129"/>
        <v>9.6348395799209942E-5</v>
      </c>
      <c r="CC723" s="127">
        <f t="shared" si="1129"/>
        <v>1.2642225031605564E-3</v>
      </c>
      <c r="CD723" s="128">
        <f t="shared" si="1129"/>
        <v>7.2390328652092076E-5</v>
      </c>
      <c r="CE723" s="129">
        <f t="shared" si="1129"/>
        <v>0</v>
      </c>
      <c r="CF723" s="126">
        <f t="shared" si="1129"/>
        <v>2.243242232773769E-4</v>
      </c>
      <c r="CG723" s="127">
        <f t="shared" si="1129"/>
        <v>0</v>
      </c>
      <c r="CH723" s="128">
        <f t="shared" si="1129"/>
        <v>0</v>
      </c>
      <c r="CI723" s="126">
        <f t="shared" si="1129"/>
        <v>0</v>
      </c>
      <c r="CJ723" s="132">
        <f t="shared" si="1129"/>
        <v>3.9053073332666263E-3</v>
      </c>
      <c r="CK723" s="133">
        <f t="shared" si="1129"/>
        <v>3.3012055295192621E-4</v>
      </c>
    </row>
    <row r="724" spans="1:89" ht="13.5" thickBot="1" x14ac:dyDescent="0.25">
      <c r="A724" s="143" t="s">
        <v>23</v>
      </c>
      <c r="B724" s="196">
        <v>3380</v>
      </c>
      <c r="C724" s="197">
        <v>54</v>
      </c>
      <c r="D724" s="198">
        <v>1206</v>
      </c>
      <c r="E724" s="199">
        <v>41</v>
      </c>
      <c r="F724" s="196">
        <v>391</v>
      </c>
      <c r="G724" s="200">
        <v>45</v>
      </c>
      <c r="H724" s="198">
        <v>1287</v>
      </c>
      <c r="I724" s="199">
        <v>255</v>
      </c>
      <c r="J724" s="196">
        <v>96</v>
      </c>
      <c r="K724" s="200">
        <v>84</v>
      </c>
      <c r="L724" s="198">
        <v>85</v>
      </c>
      <c r="M724" s="196">
        <v>445</v>
      </c>
      <c r="N724" s="201">
        <v>532</v>
      </c>
      <c r="O724" s="202">
        <v>760</v>
      </c>
      <c r="P724" s="196">
        <v>343</v>
      </c>
      <c r="Q724" s="200">
        <v>449</v>
      </c>
      <c r="R724" s="198">
        <v>478</v>
      </c>
      <c r="S724" s="199">
        <v>485</v>
      </c>
      <c r="T724" s="196">
        <v>76</v>
      </c>
      <c r="U724" s="200">
        <v>359</v>
      </c>
      <c r="V724" s="198">
        <v>255</v>
      </c>
      <c r="W724" s="199">
        <v>841</v>
      </c>
      <c r="X724" s="196">
        <v>381</v>
      </c>
      <c r="Y724" s="200">
        <v>519</v>
      </c>
      <c r="Z724" s="198">
        <v>1415</v>
      </c>
      <c r="AA724" s="196">
        <v>665</v>
      </c>
      <c r="AB724" s="169">
        <f>B724+D724+F724+H724+J724+L724+N724+P724+R724+T724+V724+X724+Z724</f>
        <v>9925</v>
      </c>
      <c r="AC724" s="170">
        <f t="shared" si="1128"/>
        <v>5002</v>
      </c>
      <c r="AE724" s="249" t="str">
        <f>$AE$11</f>
        <v>09:00 - 09:59</v>
      </c>
      <c r="AF724" s="123">
        <f>SUMIF($A$9:$A$32,$AE724,B$722:B$745)</f>
        <v>4931</v>
      </c>
      <c r="AG724" s="197">
        <f t="shared" si="1126"/>
        <v>1193</v>
      </c>
      <c r="AH724" s="198">
        <f t="shared" si="1126"/>
        <v>1732</v>
      </c>
      <c r="AI724" s="199">
        <f t="shared" si="1126"/>
        <v>1212</v>
      </c>
      <c r="AJ724" s="196">
        <f t="shared" si="1126"/>
        <v>813</v>
      </c>
      <c r="AK724" s="200">
        <f t="shared" si="1126"/>
        <v>592</v>
      </c>
      <c r="AL724" s="198">
        <f t="shared" si="1126"/>
        <v>1913</v>
      </c>
      <c r="AM724" s="199">
        <f t="shared" si="1126"/>
        <v>2134</v>
      </c>
      <c r="AN724" s="196">
        <f t="shared" si="1126"/>
        <v>395</v>
      </c>
      <c r="AO724" s="200">
        <f t="shared" si="1126"/>
        <v>1056</v>
      </c>
      <c r="AP724" s="198">
        <f t="shared" si="1126"/>
        <v>500</v>
      </c>
      <c r="AQ724" s="196">
        <f t="shared" si="1126"/>
        <v>2614</v>
      </c>
      <c r="AR724" s="201">
        <f t="shared" si="1126"/>
        <v>1630</v>
      </c>
      <c r="AS724" s="202">
        <f t="shared" si="1126"/>
        <v>3409</v>
      </c>
      <c r="AT724" s="196">
        <f t="shared" si="1126"/>
        <v>1137</v>
      </c>
      <c r="AU724" s="200">
        <f t="shared" si="1126"/>
        <v>1495</v>
      </c>
      <c r="AV724" s="198">
        <f t="shared" si="1126"/>
        <v>1619</v>
      </c>
      <c r="AW724" s="199">
        <f t="shared" si="1126"/>
        <v>1516</v>
      </c>
      <c r="AX724" s="196">
        <f t="shared" si="1126"/>
        <v>335</v>
      </c>
      <c r="AY724" s="200">
        <f t="shared" si="1126"/>
        <v>1298</v>
      </c>
      <c r="AZ724" s="198">
        <f t="shared" si="1126"/>
        <v>946</v>
      </c>
      <c r="BA724" s="199">
        <f t="shared" si="1126"/>
        <v>2841</v>
      </c>
      <c r="BB724" s="196">
        <f t="shared" si="1126"/>
        <v>1250</v>
      </c>
      <c r="BC724" s="200">
        <f t="shared" si="1126"/>
        <v>1415</v>
      </c>
      <c r="BD724" s="198">
        <f t="shared" si="1126"/>
        <v>3947</v>
      </c>
      <c r="BE724" s="196">
        <f t="shared" si="1126"/>
        <v>2750</v>
      </c>
      <c r="BF724" s="169">
        <f>SUM(AF724,AH724,AJ724,AL724,AN724,AP724,AR724,AT724,AV724,AX724,AZ724,BB724,BD724)</f>
        <v>21148</v>
      </c>
      <c r="BG724" s="170">
        <f>SUM(AG724,AI724,AK724,AM724,AO724,AQ724,AS724,AU724,AW724,AY724,BA724,BC724,BE724)</f>
        <v>23525</v>
      </c>
      <c r="BI724" s="143" t="s">
        <v>23</v>
      </c>
      <c r="BJ724" s="126">
        <f t="shared" ref="BJ724:CK724" si="1130">B724/B746</f>
        <v>5.5713061251401068E-2</v>
      </c>
      <c r="BK724" s="127">
        <f t="shared" si="1130"/>
        <v>1.4713896457765668E-3</v>
      </c>
      <c r="BL724" s="128">
        <f t="shared" si="1130"/>
        <v>4.7692490212362083E-2</v>
      </c>
      <c r="BM724" s="129">
        <f t="shared" si="1130"/>
        <v>1.8673711058480597E-3</v>
      </c>
      <c r="BN724" s="126">
        <f t="shared" si="1130"/>
        <v>3.0838394195125799E-2</v>
      </c>
      <c r="BO724" s="127">
        <f t="shared" si="1130"/>
        <v>5.2325581395348836E-3</v>
      </c>
      <c r="BP724" s="128">
        <f t="shared" si="1130"/>
        <v>4.201077199281867E-2</v>
      </c>
      <c r="BQ724" s="129">
        <f t="shared" si="1130"/>
        <v>5.9444716413735227E-3</v>
      </c>
      <c r="BR724" s="126">
        <f t="shared" si="1130"/>
        <v>1.4146772767462422E-2</v>
      </c>
      <c r="BS724" s="127">
        <f t="shared" si="1130"/>
        <v>9.738001391143055E-3</v>
      </c>
      <c r="BT724" s="128">
        <f t="shared" si="1130"/>
        <v>6.658832745789268E-3</v>
      </c>
      <c r="BU724" s="126">
        <f t="shared" si="1130"/>
        <v>1.814105177333877E-2</v>
      </c>
      <c r="BV724" s="130">
        <f t="shared" si="1130"/>
        <v>1.9014260695521642E-2</v>
      </c>
      <c r="BW724" s="131">
        <f t="shared" si="1130"/>
        <v>1.9716190624432511E-2</v>
      </c>
      <c r="BX724" s="126">
        <f t="shared" si="1130"/>
        <v>1.9493066606046827E-2</v>
      </c>
      <c r="BY724" s="127">
        <f t="shared" si="1130"/>
        <v>2.0256248308219794E-2</v>
      </c>
      <c r="BZ724" s="128">
        <f t="shared" si="1130"/>
        <v>2.0992534036012298E-2</v>
      </c>
      <c r="CA724" s="129">
        <f t="shared" si="1130"/>
        <v>1.9432646846702459E-2</v>
      </c>
      <c r="CB724" s="126">
        <f t="shared" si="1130"/>
        <v>7.3224780807399558E-3</v>
      </c>
      <c r="CC724" s="127">
        <f t="shared" si="1130"/>
        <v>2.8365992414664983E-2</v>
      </c>
      <c r="CD724" s="128">
        <f t="shared" si="1130"/>
        <v>9.2297669031417406E-3</v>
      </c>
      <c r="CE724" s="129">
        <f t="shared" si="1130"/>
        <v>2.66274062816616E-2</v>
      </c>
      <c r="CF724" s="126">
        <f t="shared" si="1130"/>
        <v>1.4244588178113433E-2</v>
      </c>
      <c r="CG724" s="127">
        <f t="shared" si="1130"/>
        <v>3.1481256823971855E-2</v>
      </c>
      <c r="CH724" s="128">
        <f t="shared" si="1130"/>
        <v>2.4449244060475162E-2</v>
      </c>
      <c r="CI724" s="126">
        <f t="shared" si="1130"/>
        <v>1.3416996206924381E-2</v>
      </c>
      <c r="CJ724" s="132">
        <f t="shared" si="1130"/>
        <v>2.9208873611658828E-2</v>
      </c>
      <c r="CK724" s="133">
        <f t="shared" si="1130"/>
        <v>1.4743419695227989E-2</v>
      </c>
    </row>
    <row r="725" spans="1:89" ht="14.25" thickTop="1" thickBot="1" x14ac:dyDescent="0.25">
      <c r="A725" s="134" t="s">
        <v>25</v>
      </c>
      <c r="B725" s="189">
        <v>6549</v>
      </c>
      <c r="C725" s="190">
        <v>549</v>
      </c>
      <c r="D725" s="191">
        <v>2406</v>
      </c>
      <c r="E725" s="192">
        <v>803</v>
      </c>
      <c r="F725" s="189">
        <v>875</v>
      </c>
      <c r="G725" s="193">
        <v>323</v>
      </c>
      <c r="H725" s="191">
        <v>1481</v>
      </c>
      <c r="I725" s="192">
        <v>1011</v>
      </c>
      <c r="J725" s="189">
        <v>216</v>
      </c>
      <c r="K725" s="193">
        <v>463</v>
      </c>
      <c r="L725" s="191">
        <v>355</v>
      </c>
      <c r="M725" s="189">
        <v>1303</v>
      </c>
      <c r="N725" s="194">
        <v>1303</v>
      </c>
      <c r="O725" s="195">
        <v>1826</v>
      </c>
      <c r="P725" s="189">
        <v>1008</v>
      </c>
      <c r="Q725" s="193">
        <v>1062</v>
      </c>
      <c r="R725" s="191">
        <v>1292</v>
      </c>
      <c r="S725" s="192">
        <v>1335</v>
      </c>
      <c r="T725" s="189">
        <v>261</v>
      </c>
      <c r="U725" s="193">
        <v>1000</v>
      </c>
      <c r="V725" s="191">
        <v>825</v>
      </c>
      <c r="W725" s="192">
        <v>2012</v>
      </c>
      <c r="X725" s="189">
        <v>1094</v>
      </c>
      <c r="Y725" s="193">
        <v>1320</v>
      </c>
      <c r="Z725" s="191">
        <v>3215</v>
      </c>
      <c r="AA725" s="189">
        <v>2064</v>
      </c>
      <c r="AB725" s="169">
        <f>B725+D725+F725+H725+J725+L725+N725+P725+R725+T725+V725+X725+Z725</f>
        <v>20880</v>
      </c>
      <c r="AC725" s="170">
        <f t="shared" si="1128"/>
        <v>15071</v>
      </c>
      <c r="AE725" s="299" t="s">
        <v>26</v>
      </c>
      <c r="AF725" s="18">
        <f t="shared" ref="AF725:BG725" si="1131">SUM(AF722:AF724)</f>
        <v>17855</v>
      </c>
      <c r="AG725" s="19">
        <f t="shared" si="1131"/>
        <v>3587</v>
      </c>
      <c r="AH725" s="18">
        <f t="shared" si="1131"/>
        <v>5556</v>
      </c>
      <c r="AI725" s="19">
        <f t="shared" si="1131"/>
        <v>4135</v>
      </c>
      <c r="AJ725" s="18">
        <f t="shared" si="1131"/>
        <v>2701</v>
      </c>
      <c r="AK725" s="19">
        <f t="shared" si="1131"/>
        <v>1975</v>
      </c>
      <c r="AL725" s="18">
        <f t="shared" si="1131"/>
        <v>4746</v>
      </c>
      <c r="AM725" s="19">
        <f t="shared" si="1131"/>
        <v>6025</v>
      </c>
      <c r="AN725" s="18">
        <f t="shared" si="1131"/>
        <v>1265</v>
      </c>
      <c r="AO725" s="19">
        <f t="shared" si="1131"/>
        <v>3187</v>
      </c>
      <c r="AP725" s="18">
        <f t="shared" si="1131"/>
        <v>1555</v>
      </c>
      <c r="AQ725" s="19">
        <f t="shared" si="1131"/>
        <v>7917</v>
      </c>
      <c r="AR725" s="18">
        <f t="shared" si="1131"/>
        <v>5275</v>
      </c>
      <c r="AS725" s="19">
        <f t="shared" si="1131"/>
        <v>10123</v>
      </c>
      <c r="AT725" s="18">
        <f t="shared" si="1131"/>
        <v>4216</v>
      </c>
      <c r="AU725" s="19">
        <f t="shared" si="1131"/>
        <v>4938</v>
      </c>
      <c r="AV725" s="18">
        <f t="shared" si="1131"/>
        <v>5461</v>
      </c>
      <c r="AW725" s="19">
        <f t="shared" si="1131"/>
        <v>4679</v>
      </c>
      <c r="AX725" s="18">
        <f t="shared" si="1131"/>
        <v>1096</v>
      </c>
      <c r="AY725" s="19">
        <f t="shared" si="1131"/>
        <v>4932</v>
      </c>
      <c r="AZ725" s="18">
        <f t="shared" si="1131"/>
        <v>3074</v>
      </c>
      <c r="BA725" s="19">
        <f t="shared" si="1131"/>
        <v>8635</v>
      </c>
      <c r="BB725" s="18">
        <f t="shared" si="1131"/>
        <v>4252</v>
      </c>
      <c r="BC725" s="19">
        <f t="shared" si="1131"/>
        <v>5100</v>
      </c>
      <c r="BD725" s="18">
        <f t="shared" si="1131"/>
        <v>14008</v>
      </c>
      <c r="BE725" s="19">
        <f t="shared" si="1131"/>
        <v>7764</v>
      </c>
      <c r="BF725" s="171">
        <f t="shared" si="1131"/>
        <v>71060</v>
      </c>
      <c r="BG725" s="172">
        <f t="shared" si="1131"/>
        <v>72997</v>
      </c>
      <c r="BI725" s="134" t="s">
        <v>25</v>
      </c>
      <c r="BJ725" s="126">
        <f t="shared" ref="BJ725:CK725" si="1132">B725/B746</f>
        <v>0.10794817696314367</v>
      </c>
      <c r="BK725" s="127">
        <f t="shared" si="1132"/>
        <v>1.4959128065395096E-2</v>
      </c>
      <c r="BL725" s="128">
        <f t="shared" si="1132"/>
        <v>9.51477043540159E-2</v>
      </c>
      <c r="BM725" s="129">
        <f t="shared" si="1132"/>
        <v>3.6573146292585172E-2</v>
      </c>
      <c r="BN725" s="126">
        <f t="shared" si="1132"/>
        <v>6.9011751715434971E-2</v>
      </c>
      <c r="BO725" s="127">
        <f t="shared" si="1132"/>
        <v>3.7558139534883718E-2</v>
      </c>
      <c r="BP725" s="128">
        <f t="shared" si="1132"/>
        <v>4.8343398074098251E-2</v>
      </c>
      <c r="BQ725" s="129">
        <f t="shared" si="1132"/>
        <v>2.3568081684033848E-2</v>
      </c>
      <c r="BR725" s="126">
        <f t="shared" si="1132"/>
        <v>3.1830238726790451E-2</v>
      </c>
      <c r="BS725" s="127">
        <f t="shared" si="1132"/>
        <v>5.3674936239276605E-2</v>
      </c>
      <c r="BT725" s="128">
        <f t="shared" si="1132"/>
        <v>2.7810419114766942E-2</v>
      </c>
      <c r="BU725" s="126">
        <f t="shared" si="1132"/>
        <v>5.3118630248675094E-2</v>
      </c>
      <c r="BV725" s="130">
        <f t="shared" si="1132"/>
        <v>4.657064226741485E-2</v>
      </c>
      <c r="BW725" s="131">
        <f t="shared" si="1132"/>
        <v>4.7370742210807587E-2</v>
      </c>
      <c r="BX725" s="126">
        <f t="shared" si="1132"/>
        <v>5.7285746760627414E-2</v>
      </c>
      <c r="BY725" s="127">
        <f t="shared" si="1132"/>
        <v>4.7911215374898494E-2</v>
      </c>
      <c r="BZ725" s="128">
        <f t="shared" si="1132"/>
        <v>5.6741326306543695E-2</v>
      </c>
      <c r="CA725" s="129">
        <f t="shared" si="1132"/>
        <v>5.3489862969789248E-2</v>
      </c>
      <c r="CB725" s="126">
        <f t="shared" si="1132"/>
        <v>2.5146931303593797E-2</v>
      </c>
      <c r="CC725" s="127">
        <f t="shared" si="1132"/>
        <v>7.9013906447534768E-2</v>
      </c>
      <c r="CD725" s="128">
        <f t="shared" si="1132"/>
        <v>2.9861010568987982E-2</v>
      </c>
      <c r="CE725" s="129">
        <f t="shared" si="1132"/>
        <v>6.3703140830800406E-2</v>
      </c>
      <c r="CF725" s="126">
        <f t="shared" si="1132"/>
        <v>4.0901783377575059E-2</v>
      </c>
      <c r="CG725" s="127">
        <f t="shared" si="1132"/>
        <v>8.0067936430911077E-2</v>
      </c>
      <c r="CH725" s="128">
        <f t="shared" si="1132"/>
        <v>5.555075593952484E-2</v>
      </c>
      <c r="CI725" s="126">
        <f t="shared" si="1132"/>
        <v>4.1643128076829961E-2</v>
      </c>
      <c r="CJ725" s="132">
        <f t="shared" si="1132"/>
        <v>6.1448995567902905E-2</v>
      </c>
      <c r="CK725" s="133">
        <f t="shared" si="1132"/>
        <v>4.4421846906593572E-2</v>
      </c>
    </row>
    <row r="726" spans="1:89" ht="13.5" thickTop="1" x14ac:dyDescent="0.2">
      <c r="A726" s="143" t="s">
        <v>20</v>
      </c>
      <c r="B726" s="196">
        <v>6291</v>
      </c>
      <c r="C726" s="197">
        <v>1107</v>
      </c>
      <c r="D726" s="198">
        <v>1826</v>
      </c>
      <c r="E726" s="199">
        <v>1299</v>
      </c>
      <c r="F726" s="196">
        <v>971</v>
      </c>
      <c r="G726" s="200">
        <v>673</v>
      </c>
      <c r="H726" s="198">
        <v>1452</v>
      </c>
      <c r="I726" s="199">
        <v>1980</v>
      </c>
      <c r="J726" s="196">
        <v>471</v>
      </c>
      <c r="K726" s="200">
        <v>929</v>
      </c>
      <c r="L726" s="198">
        <v>547</v>
      </c>
      <c r="M726" s="196">
        <v>2359</v>
      </c>
      <c r="N726" s="201">
        <v>1882</v>
      </c>
      <c r="O726" s="202">
        <v>3221</v>
      </c>
      <c r="P726" s="196">
        <v>1698</v>
      </c>
      <c r="Q726" s="200">
        <v>1738</v>
      </c>
      <c r="R726" s="198">
        <v>1946</v>
      </c>
      <c r="S726" s="199">
        <v>1716</v>
      </c>
      <c r="T726" s="196">
        <v>412</v>
      </c>
      <c r="U726" s="200">
        <v>2032</v>
      </c>
      <c r="V726" s="198">
        <v>1222</v>
      </c>
      <c r="W726" s="199">
        <v>3146</v>
      </c>
      <c r="X726" s="196">
        <v>1588</v>
      </c>
      <c r="Y726" s="200">
        <v>1844</v>
      </c>
      <c r="Z726" s="198">
        <v>5175</v>
      </c>
      <c r="AA726" s="196">
        <v>2535</v>
      </c>
      <c r="AB726" s="169">
        <f t="shared" ref="AB726:AB742" si="1133">B726+D726+F726+H726+J726+L726+N726+P726+R726+T726+V726+X726+Z726</f>
        <v>25481</v>
      </c>
      <c r="AC726" s="170">
        <f t="shared" si="1128"/>
        <v>24579</v>
      </c>
      <c r="BI726" s="143" t="s">
        <v>20</v>
      </c>
      <c r="BJ726" s="126">
        <f t="shared" ref="BJ726:CK726" si="1134">B726/B746</f>
        <v>0.10369552317531483</v>
      </c>
      <c r="BK726" s="127">
        <f t="shared" si="1134"/>
        <v>3.016348773841962E-2</v>
      </c>
      <c r="BL726" s="128">
        <f t="shared" si="1134"/>
        <v>7.2211017518883217E-2</v>
      </c>
      <c r="BM726" s="129">
        <f t="shared" si="1134"/>
        <v>5.9163782109673893E-2</v>
      </c>
      <c r="BN726" s="126">
        <f t="shared" si="1134"/>
        <v>7.6583326760785553E-2</v>
      </c>
      <c r="BO726" s="127">
        <f t="shared" si="1134"/>
        <v>7.8255813953488379E-2</v>
      </c>
      <c r="BP726" s="128">
        <f t="shared" si="1134"/>
        <v>4.7396768402154399E-2</v>
      </c>
      <c r="BQ726" s="129">
        <f t="shared" si="1134"/>
        <v>4.6157073921253233E-2</v>
      </c>
      <c r="BR726" s="126">
        <f t="shared" si="1134"/>
        <v>6.9407603890362504E-2</v>
      </c>
      <c r="BS726" s="127">
        <f t="shared" si="1134"/>
        <v>0.1076976582425226</v>
      </c>
      <c r="BT726" s="128">
        <f t="shared" si="1134"/>
        <v>4.2851547199373285E-2</v>
      </c>
      <c r="BU726" s="126">
        <f t="shared" si="1134"/>
        <v>9.6167957602935186E-2</v>
      </c>
      <c r="BV726" s="130">
        <f t="shared" si="1134"/>
        <v>6.7264734264984458E-2</v>
      </c>
      <c r="BW726" s="131">
        <f t="shared" si="1134"/>
        <v>8.3560328949075155E-2</v>
      </c>
      <c r="BX726" s="126">
        <f t="shared" si="1134"/>
        <v>9.6499204364628319E-2</v>
      </c>
      <c r="BY726" s="127">
        <f t="shared" si="1134"/>
        <v>7.8408373184155916E-2</v>
      </c>
      <c r="BZ726" s="128">
        <f t="shared" si="1134"/>
        <v>8.5463328941589811E-2</v>
      </c>
      <c r="CA726" s="129">
        <f t="shared" si="1134"/>
        <v>6.8755509255549324E-2</v>
      </c>
      <c r="CB726" s="126">
        <f t="shared" si="1134"/>
        <v>3.9695539069274498E-2</v>
      </c>
      <c r="CC726" s="127">
        <f t="shared" si="1134"/>
        <v>0.16055625790139064</v>
      </c>
      <c r="CD726" s="128">
        <f t="shared" si="1134"/>
        <v>4.4230490806428262E-2</v>
      </c>
      <c r="CE726" s="129">
        <f t="shared" si="1134"/>
        <v>9.9607396149949345E-2</v>
      </c>
      <c r="CF726" s="126">
        <f t="shared" si="1134"/>
        <v>5.9371144427412419E-2</v>
      </c>
      <c r="CG726" s="127">
        <f t="shared" si="1134"/>
        <v>0.1118524808928788</v>
      </c>
      <c r="CH726" s="128">
        <f t="shared" si="1134"/>
        <v>8.9416846652267817E-2</v>
      </c>
      <c r="CI726" s="126">
        <f t="shared" si="1134"/>
        <v>5.1145993059478652E-2</v>
      </c>
      <c r="CJ726" s="132">
        <f t="shared" si="1134"/>
        <v>7.4989552493569631E-2</v>
      </c>
      <c r="CK726" s="133">
        <f t="shared" si="1134"/>
        <v>7.2446723848262451E-2</v>
      </c>
    </row>
    <row r="727" spans="1:89" ht="13.5" thickBot="1" x14ac:dyDescent="0.25">
      <c r="A727" s="134" t="s">
        <v>22</v>
      </c>
      <c r="B727" s="189">
        <v>6633</v>
      </c>
      <c r="C727" s="190">
        <v>1287</v>
      </c>
      <c r="D727" s="191">
        <v>1998</v>
      </c>
      <c r="E727" s="192">
        <v>1624</v>
      </c>
      <c r="F727" s="189">
        <v>917</v>
      </c>
      <c r="G727" s="193">
        <v>710</v>
      </c>
      <c r="H727" s="191">
        <v>1381</v>
      </c>
      <c r="I727" s="192">
        <v>1911</v>
      </c>
      <c r="J727" s="189">
        <v>399</v>
      </c>
      <c r="K727" s="193">
        <v>1202</v>
      </c>
      <c r="L727" s="191">
        <v>508</v>
      </c>
      <c r="M727" s="189">
        <v>2944</v>
      </c>
      <c r="N727" s="194">
        <v>1763</v>
      </c>
      <c r="O727" s="195">
        <v>3493</v>
      </c>
      <c r="P727" s="189">
        <v>1381</v>
      </c>
      <c r="Q727" s="193">
        <v>1705</v>
      </c>
      <c r="R727" s="191">
        <v>1896</v>
      </c>
      <c r="S727" s="192">
        <v>1447</v>
      </c>
      <c r="T727" s="189">
        <v>349</v>
      </c>
      <c r="U727" s="193">
        <v>1602</v>
      </c>
      <c r="V727" s="191">
        <v>906</v>
      </c>
      <c r="W727" s="192">
        <v>2648</v>
      </c>
      <c r="X727" s="189">
        <v>1414</v>
      </c>
      <c r="Y727" s="193">
        <v>1841</v>
      </c>
      <c r="Z727" s="191">
        <v>4886</v>
      </c>
      <c r="AA727" s="189">
        <v>2479</v>
      </c>
      <c r="AB727" s="169">
        <f t="shared" si="1133"/>
        <v>24431</v>
      </c>
      <c r="AC727" s="170">
        <f t="shared" si="1128"/>
        <v>24893</v>
      </c>
      <c r="AE727" s="242" t="s">
        <v>27</v>
      </c>
      <c r="BI727" s="134" t="s">
        <v>22</v>
      </c>
      <c r="BJ727" s="126">
        <f t="shared" ref="BJ727:CK727" si="1135">B727/B746</f>
        <v>0.1093327619173205</v>
      </c>
      <c r="BK727" s="127">
        <f t="shared" si="1135"/>
        <v>3.5068119891008172E-2</v>
      </c>
      <c r="BL727" s="128">
        <f t="shared" si="1135"/>
        <v>7.9012931545853607E-2</v>
      </c>
      <c r="BM727" s="129">
        <f t="shared" si="1135"/>
        <v>7.3966114046274373E-2</v>
      </c>
      <c r="BN727" s="126">
        <f t="shared" si="1135"/>
        <v>7.2324315797775846E-2</v>
      </c>
      <c r="BO727" s="127">
        <f t="shared" si="1135"/>
        <v>8.2558139534883723E-2</v>
      </c>
      <c r="BP727" s="128">
        <f t="shared" si="1135"/>
        <v>4.5079157826015993E-2</v>
      </c>
      <c r="BQ727" s="129">
        <f t="shared" si="1135"/>
        <v>4.4548569830058046E-2</v>
      </c>
      <c r="BR727" s="126">
        <f t="shared" si="1135"/>
        <v>5.8797524314765696E-2</v>
      </c>
      <c r="BS727" s="127">
        <f t="shared" si="1135"/>
        <v>0.13934616276373754</v>
      </c>
      <c r="BT727" s="128">
        <f t="shared" si="1135"/>
        <v>3.979631805718762E-2</v>
      </c>
      <c r="BU727" s="126">
        <f t="shared" si="1135"/>
        <v>0.12001630656339177</v>
      </c>
      <c r="BV727" s="130">
        <f t="shared" si="1135"/>
        <v>6.3011544372565134E-2</v>
      </c>
      <c r="BW727" s="131">
        <f t="shared" si="1135"/>
        <v>9.061664980413521E-2</v>
      </c>
      <c r="BX727" s="126">
        <f t="shared" si="1135"/>
        <v>7.8483746305978638E-2</v>
      </c>
      <c r="BY727" s="127">
        <f t="shared" si="1135"/>
        <v>7.6919606604709923E-2</v>
      </c>
      <c r="BZ727" s="128">
        <f t="shared" si="1135"/>
        <v>8.3267457180500659E-2</v>
      </c>
      <c r="CA727" s="129">
        <f t="shared" si="1135"/>
        <v>5.7977402035419505E-2</v>
      </c>
      <c r="CB727" s="126">
        <f t="shared" si="1135"/>
        <v>3.3625590133924271E-2</v>
      </c>
      <c r="CC727" s="127">
        <f t="shared" si="1135"/>
        <v>0.1265802781289507</v>
      </c>
      <c r="CD727" s="128">
        <f t="shared" si="1135"/>
        <v>3.2792818879397716E-2</v>
      </c>
      <c r="CE727" s="129">
        <f t="shared" si="1135"/>
        <v>8.3839918946301925E-2</v>
      </c>
      <c r="CF727" s="126">
        <f t="shared" si="1135"/>
        <v>5.286574195236849E-2</v>
      </c>
      <c r="CG727" s="127">
        <f t="shared" si="1135"/>
        <v>0.11167050831008128</v>
      </c>
      <c r="CH727" s="128">
        <f t="shared" si="1135"/>
        <v>8.4423326133909293E-2</v>
      </c>
      <c r="CI727" s="126">
        <f t="shared" si="1135"/>
        <v>5.0016140747316598E-2</v>
      </c>
      <c r="CJ727" s="132">
        <f t="shared" si="1135"/>
        <v>7.1899444957827394E-2</v>
      </c>
      <c r="CK727" s="133">
        <f t="shared" si="1135"/>
        <v>7.3372240398502667E-2</v>
      </c>
    </row>
    <row r="728" spans="1:89" ht="14.25" thickTop="1" thickBot="1" x14ac:dyDescent="0.25">
      <c r="A728" s="143" t="s">
        <v>24</v>
      </c>
      <c r="B728" s="196">
        <v>4931</v>
      </c>
      <c r="C728" s="197">
        <v>1193</v>
      </c>
      <c r="D728" s="198">
        <v>1732</v>
      </c>
      <c r="E728" s="199">
        <v>1212</v>
      </c>
      <c r="F728" s="196">
        <v>813</v>
      </c>
      <c r="G728" s="200">
        <v>592</v>
      </c>
      <c r="H728" s="198">
        <v>1913</v>
      </c>
      <c r="I728" s="199">
        <v>2134</v>
      </c>
      <c r="J728" s="196">
        <v>395</v>
      </c>
      <c r="K728" s="200">
        <v>1056</v>
      </c>
      <c r="L728" s="198">
        <v>500</v>
      </c>
      <c r="M728" s="196">
        <v>2614</v>
      </c>
      <c r="N728" s="201">
        <v>1630</v>
      </c>
      <c r="O728" s="202">
        <v>3409</v>
      </c>
      <c r="P728" s="196">
        <v>1137</v>
      </c>
      <c r="Q728" s="200">
        <v>1495</v>
      </c>
      <c r="R728" s="198">
        <v>1619</v>
      </c>
      <c r="S728" s="199">
        <v>1516</v>
      </c>
      <c r="T728" s="196">
        <v>335</v>
      </c>
      <c r="U728" s="200">
        <v>1298</v>
      </c>
      <c r="V728" s="198">
        <v>946</v>
      </c>
      <c r="W728" s="199">
        <v>2841</v>
      </c>
      <c r="X728" s="196">
        <v>1250</v>
      </c>
      <c r="Y728" s="200">
        <v>1415</v>
      </c>
      <c r="Z728" s="198">
        <v>3947</v>
      </c>
      <c r="AA728" s="196">
        <v>2750</v>
      </c>
      <c r="AB728" s="169">
        <f t="shared" si="1133"/>
        <v>21148</v>
      </c>
      <c r="AC728" s="170">
        <f t="shared" si="1128"/>
        <v>23525</v>
      </c>
      <c r="AE728" s="302" t="s">
        <v>2</v>
      </c>
      <c r="AF728" s="304" t="s">
        <v>3</v>
      </c>
      <c r="AG728" s="305"/>
      <c r="AH728" s="304" t="s">
        <v>4</v>
      </c>
      <c r="AI728" s="305"/>
      <c r="AJ728" s="304" t="s">
        <v>5</v>
      </c>
      <c r="AK728" s="305"/>
      <c r="AL728" s="304" t="s">
        <v>6</v>
      </c>
      <c r="AM728" s="305"/>
      <c r="AN728" s="304" t="s">
        <v>7</v>
      </c>
      <c r="AO728" s="305"/>
      <c r="AP728" s="304" t="s">
        <v>8</v>
      </c>
      <c r="AQ728" s="305"/>
      <c r="AR728" s="304" t="s">
        <v>9</v>
      </c>
      <c r="AS728" s="305"/>
      <c r="AT728" s="304" t="s">
        <v>10</v>
      </c>
      <c r="AU728" s="305"/>
      <c r="AV728" s="304" t="s">
        <v>11</v>
      </c>
      <c r="AW728" s="305"/>
      <c r="AX728" s="304" t="s">
        <v>12</v>
      </c>
      <c r="AY728" s="305"/>
      <c r="AZ728" s="304" t="s">
        <v>13</v>
      </c>
      <c r="BA728" s="305"/>
      <c r="BB728" s="304" t="s">
        <v>14</v>
      </c>
      <c r="BC728" s="305"/>
      <c r="BD728" s="307" t="s">
        <v>15</v>
      </c>
      <c r="BE728" s="308"/>
      <c r="BF728" s="309" t="s">
        <v>16</v>
      </c>
      <c r="BG728" s="310"/>
      <c r="BI728" s="143" t="s">
        <v>24</v>
      </c>
      <c r="BJ728" s="126">
        <f t="shared" ref="BJ728:CK728" si="1136">B728/B746</f>
        <v>8.1278433441023271E-2</v>
      </c>
      <c r="BK728" s="127">
        <f t="shared" si="1136"/>
        <v>3.2506811989100819E-2</v>
      </c>
      <c r="BL728" s="128">
        <f t="shared" si="1136"/>
        <v>6.8493692411120341E-2</v>
      </c>
      <c r="BM728" s="129">
        <f t="shared" si="1136"/>
        <v>5.5201311714337765E-2</v>
      </c>
      <c r="BN728" s="126">
        <f t="shared" si="1136"/>
        <v>6.4121776165312727E-2</v>
      </c>
      <c r="BO728" s="127">
        <f t="shared" si="1136"/>
        <v>6.8837209302325578E-2</v>
      </c>
      <c r="BP728" s="128">
        <f t="shared" si="1136"/>
        <v>6.2444915945813612E-2</v>
      </c>
      <c r="BQ728" s="129">
        <f t="shared" si="1136"/>
        <v>4.9747068559572928E-2</v>
      </c>
      <c r="BR728" s="126">
        <f t="shared" si="1136"/>
        <v>5.8208075449454763E-2</v>
      </c>
      <c r="BS728" s="127">
        <f t="shared" si="1136"/>
        <v>0.12242058891722699</v>
      </c>
      <c r="BT728" s="128">
        <f t="shared" si="1136"/>
        <v>3.9169604386995689E-2</v>
      </c>
      <c r="BU728" s="126">
        <f t="shared" si="1136"/>
        <v>0.10656339176518549</v>
      </c>
      <c r="BV728" s="130">
        <f t="shared" si="1136"/>
        <v>5.825797919868473E-2</v>
      </c>
      <c r="BW728" s="131">
        <f t="shared" si="1136"/>
        <v>8.8437491893013725E-2</v>
      </c>
      <c r="BX728" s="126">
        <f t="shared" si="1136"/>
        <v>6.4616958399636285E-2</v>
      </c>
      <c r="BY728" s="127">
        <f t="shared" si="1136"/>
        <v>6.744563746278083E-2</v>
      </c>
      <c r="BZ728" s="128">
        <f t="shared" si="1136"/>
        <v>7.110232762406675E-2</v>
      </c>
      <c r="CA728" s="129">
        <f t="shared" si="1136"/>
        <v>6.0742046638352434E-2</v>
      </c>
      <c r="CB728" s="126">
        <f t="shared" si="1136"/>
        <v>3.2276712592735332E-2</v>
      </c>
      <c r="CC728" s="127">
        <f t="shared" si="1136"/>
        <v>0.10256005056890012</v>
      </c>
      <c r="CD728" s="128">
        <f t="shared" si="1136"/>
        <v>3.4240625452439555E-2</v>
      </c>
      <c r="CE728" s="129">
        <f t="shared" si="1136"/>
        <v>8.9950607902735569E-2</v>
      </c>
      <c r="CF728" s="126">
        <f t="shared" si="1136"/>
        <v>4.6734213182786852E-2</v>
      </c>
      <c r="CG728" s="127">
        <f t="shared" si="1136"/>
        <v>8.5830401552832711E-2</v>
      </c>
      <c r="CH728" s="128">
        <f t="shared" si="1136"/>
        <v>6.8198704103671709E-2</v>
      </c>
      <c r="CI728" s="126">
        <f t="shared" si="1136"/>
        <v>5.5483818900815107E-2</v>
      </c>
      <c r="CJ728" s="132">
        <f t="shared" si="1136"/>
        <v>6.2237708729406642E-2</v>
      </c>
      <c r="CK728" s="133">
        <f t="shared" si="1136"/>
        <v>6.9340053644589852E-2</v>
      </c>
    </row>
    <row r="729" spans="1:89" ht="15" thickTop="1" thickBot="1" x14ac:dyDescent="0.3">
      <c r="A729" s="134" t="s">
        <v>28</v>
      </c>
      <c r="B729" s="189">
        <v>3910</v>
      </c>
      <c r="C729" s="190">
        <v>1474</v>
      </c>
      <c r="D729" s="191">
        <v>1544</v>
      </c>
      <c r="E729" s="192">
        <v>955</v>
      </c>
      <c r="F729" s="189">
        <v>855</v>
      </c>
      <c r="G729" s="193">
        <v>425</v>
      </c>
      <c r="H729" s="191">
        <v>1914</v>
      </c>
      <c r="I729" s="192">
        <v>2126</v>
      </c>
      <c r="J729" s="189">
        <v>356</v>
      </c>
      <c r="K729" s="193">
        <v>817</v>
      </c>
      <c r="L729" s="191">
        <v>473</v>
      </c>
      <c r="M729" s="189">
        <v>1958</v>
      </c>
      <c r="N729" s="194">
        <v>1374</v>
      </c>
      <c r="O729" s="195">
        <v>2703</v>
      </c>
      <c r="P729" s="189">
        <v>923</v>
      </c>
      <c r="Q729" s="193">
        <v>1343</v>
      </c>
      <c r="R729" s="191">
        <v>1395</v>
      </c>
      <c r="S729" s="192">
        <v>1422</v>
      </c>
      <c r="T729" s="189">
        <v>390</v>
      </c>
      <c r="U729" s="193">
        <v>872</v>
      </c>
      <c r="V729" s="191">
        <v>791</v>
      </c>
      <c r="W729" s="192">
        <v>2514</v>
      </c>
      <c r="X729" s="189">
        <v>1197</v>
      </c>
      <c r="Y729" s="193">
        <v>1062</v>
      </c>
      <c r="Z729" s="191">
        <v>3228</v>
      </c>
      <c r="AA729" s="189">
        <v>2585</v>
      </c>
      <c r="AB729" s="169">
        <f t="shared" si="1133"/>
        <v>18350</v>
      </c>
      <c r="AC729" s="170">
        <f t="shared" si="1128"/>
        <v>20256</v>
      </c>
      <c r="AE729" s="303"/>
      <c r="AF729" s="113" t="s">
        <v>17</v>
      </c>
      <c r="AG729" s="114" t="s">
        <v>18</v>
      </c>
      <c r="AH729" s="115" t="s">
        <v>17</v>
      </c>
      <c r="AI729" s="116" t="s">
        <v>18</v>
      </c>
      <c r="AJ729" s="113" t="s">
        <v>17</v>
      </c>
      <c r="AK729" s="114" t="s">
        <v>18</v>
      </c>
      <c r="AL729" s="115" t="s">
        <v>17</v>
      </c>
      <c r="AM729" s="116" t="s">
        <v>18</v>
      </c>
      <c r="AN729" s="113" t="s">
        <v>17</v>
      </c>
      <c r="AO729" s="114" t="s">
        <v>18</v>
      </c>
      <c r="AP729" s="115" t="s">
        <v>17</v>
      </c>
      <c r="AQ729" s="113" t="s">
        <v>18</v>
      </c>
      <c r="AR729" s="117" t="s">
        <v>17</v>
      </c>
      <c r="AS729" s="118" t="s">
        <v>18</v>
      </c>
      <c r="AT729" s="113" t="s">
        <v>17</v>
      </c>
      <c r="AU729" s="114" t="s">
        <v>18</v>
      </c>
      <c r="AV729" s="115" t="s">
        <v>17</v>
      </c>
      <c r="AW729" s="116" t="s">
        <v>18</v>
      </c>
      <c r="AX729" s="113" t="s">
        <v>17</v>
      </c>
      <c r="AY729" s="114" t="s">
        <v>18</v>
      </c>
      <c r="AZ729" s="115" t="s">
        <v>17</v>
      </c>
      <c r="BA729" s="116" t="s">
        <v>18</v>
      </c>
      <c r="BB729" s="113" t="s">
        <v>17</v>
      </c>
      <c r="BC729" s="114" t="s">
        <v>18</v>
      </c>
      <c r="BD729" s="26" t="s">
        <v>17</v>
      </c>
      <c r="BE729" s="119" t="s">
        <v>18</v>
      </c>
      <c r="BF729" s="173" t="s">
        <v>17</v>
      </c>
      <c r="BG729" s="174" t="s">
        <v>18</v>
      </c>
      <c r="BI729" s="134" t="s">
        <v>28</v>
      </c>
      <c r="BJ729" s="126">
        <f t="shared" ref="BJ729:CK729" si="1137">B729/B746</f>
        <v>6.4449132986088217E-2</v>
      </c>
      <c r="BK729" s="127">
        <f t="shared" si="1137"/>
        <v>4.0163487738419622E-2</v>
      </c>
      <c r="BL729" s="128">
        <f t="shared" si="1137"/>
        <v>6.1059042195594576E-2</v>
      </c>
      <c r="BM729" s="129">
        <f t="shared" si="1137"/>
        <v>4.3496083075241394E-2</v>
      </c>
      <c r="BN729" s="126">
        <f t="shared" si="1137"/>
        <v>6.7434340247653601E-2</v>
      </c>
      <c r="BO729" s="127">
        <f t="shared" si="1137"/>
        <v>4.9418604651162788E-2</v>
      </c>
      <c r="BP729" s="128">
        <f t="shared" si="1137"/>
        <v>6.2477558348294437E-2</v>
      </c>
      <c r="BQ729" s="129">
        <f t="shared" si="1137"/>
        <v>4.9560575331608271E-2</v>
      </c>
      <c r="BR729" s="126">
        <f t="shared" si="1137"/>
        <v>5.2460949012673154E-2</v>
      </c>
      <c r="BS729" s="127">
        <f t="shared" si="1137"/>
        <v>9.4713656387665199E-2</v>
      </c>
      <c r="BT729" s="128">
        <f t="shared" si="1137"/>
        <v>3.7054445750097927E-2</v>
      </c>
      <c r="BU729" s="126">
        <f t="shared" si="1137"/>
        <v>7.9820627802690586E-2</v>
      </c>
      <c r="BV729" s="130">
        <f t="shared" si="1137"/>
        <v>4.9108259766253264E-2</v>
      </c>
      <c r="BW729" s="131">
        <f t="shared" si="1137"/>
        <v>7.0122188497159316E-2</v>
      </c>
      <c r="BX729" s="126">
        <f t="shared" si="1137"/>
        <v>5.2455103432598321E-2</v>
      </c>
      <c r="BY729" s="127">
        <f t="shared" si="1137"/>
        <v>6.0588288369575027E-2</v>
      </c>
      <c r="BZ729" s="128">
        <f t="shared" si="1137"/>
        <v>6.1264822134387352E-2</v>
      </c>
      <c r="CA729" s="129">
        <f t="shared" si="1137"/>
        <v>5.6975719208269895E-2</v>
      </c>
      <c r="CB729" s="126">
        <f t="shared" si="1137"/>
        <v>3.757587436169188E-2</v>
      </c>
      <c r="CC729" s="127">
        <f t="shared" si="1137"/>
        <v>6.890012642225031E-2</v>
      </c>
      <c r="CD729" s="128">
        <f t="shared" si="1137"/>
        <v>2.8630374981902417E-2</v>
      </c>
      <c r="CE729" s="129">
        <f t="shared" si="1137"/>
        <v>7.9597264437689969E-2</v>
      </c>
      <c r="CF729" s="126">
        <f t="shared" si="1137"/>
        <v>4.4752682543836693E-2</v>
      </c>
      <c r="CG729" s="127">
        <f t="shared" si="1137"/>
        <v>6.4418294310323906E-2</v>
      </c>
      <c r="CH729" s="128">
        <f t="shared" si="1137"/>
        <v>5.5775377969762417E-2</v>
      </c>
      <c r="CI729" s="126">
        <f t="shared" si="1137"/>
        <v>5.2154789766766199E-2</v>
      </c>
      <c r="CJ729" s="132">
        <f t="shared" si="1137"/>
        <v>5.400330788654302E-2</v>
      </c>
      <c r="CK729" s="133">
        <f t="shared" si="1137"/>
        <v>5.9704660005305506E-2</v>
      </c>
    </row>
    <row r="730" spans="1:89" ht="13.5" thickTop="1" x14ac:dyDescent="0.2">
      <c r="A730" s="143" t="s">
        <v>29</v>
      </c>
      <c r="B730" s="203">
        <v>3737</v>
      </c>
      <c r="C730" s="197">
        <v>1356</v>
      </c>
      <c r="D730" s="198">
        <v>1608</v>
      </c>
      <c r="E730" s="199">
        <v>945</v>
      </c>
      <c r="F730" s="196">
        <v>843</v>
      </c>
      <c r="G730" s="200">
        <v>484</v>
      </c>
      <c r="H730" s="198">
        <v>2068</v>
      </c>
      <c r="I730" s="199">
        <v>2096</v>
      </c>
      <c r="J730" s="196">
        <v>341</v>
      </c>
      <c r="K730" s="200">
        <v>634</v>
      </c>
      <c r="L730" s="198">
        <v>504</v>
      </c>
      <c r="M730" s="196">
        <v>1532</v>
      </c>
      <c r="N730" s="201">
        <v>1442</v>
      </c>
      <c r="O730" s="204">
        <v>2360</v>
      </c>
      <c r="P730" s="196">
        <v>880</v>
      </c>
      <c r="Q730" s="200">
        <v>1031</v>
      </c>
      <c r="R730" s="198">
        <v>1277</v>
      </c>
      <c r="S730" s="199">
        <v>1361</v>
      </c>
      <c r="T730" s="196">
        <v>439</v>
      </c>
      <c r="U730" s="200">
        <v>708</v>
      </c>
      <c r="V730" s="198">
        <v>909</v>
      </c>
      <c r="W730" s="205">
        <v>2159</v>
      </c>
      <c r="X730" s="196">
        <v>1075</v>
      </c>
      <c r="Y730" s="200">
        <v>883</v>
      </c>
      <c r="Z730" s="198">
        <v>3127</v>
      </c>
      <c r="AA730" s="196">
        <v>2460</v>
      </c>
      <c r="AB730" s="169">
        <f t="shared" si="1133"/>
        <v>18250</v>
      </c>
      <c r="AC730" s="170">
        <f t="shared" si="1128"/>
        <v>18009</v>
      </c>
      <c r="AE730" s="249" t="str">
        <f>$AE$17</f>
        <v>17:00 - 17:59</v>
      </c>
      <c r="AF730" s="123">
        <f t="shared" ref="AF730:AO732" si="1138">SUMIF($A$9:$A$32,$AE730,B$722:B$745)</f>
        <v>2567</v>
      </c>
      <c r="AG730" s="186">
        <f t="shared" si="1138"/>
        <v>4101</v>
      </c>
      <c r="AH730" s="124">
        <f t="shared" si="1138"/>
        <v>1892</v>
      </c>
      <c r="AI730" s="177">
        <f t="shared" si="1138"/>
        <v>1968</v>
      </c>
      <c r="AJ730" s="123">
        <f t="shared" si="1138"/>
        <v>1112</v>
      </c>
      <c r="AK730" s="125">
        <f t="shared" si="1138"/>
        <v>533</v>
      </c>
      <c r="AL730" s="124">
        <f t="shared" si="1138"/>
        <v>2241</v>
      </c>
      <c r="AM730" s="177">
        <f t="shared" si="1138"/>
        <v>4019</v>
      </c>
      <c r="AN730" s="123">
        <f t="shared" si="1138"/>
        <v>836</v>
      </c>
      <c r="AO730" s="125">
        <f t="shared" si="1138"/>
        <v>325</v>
      </c>
      <c r="AP730" s="124">
        <f t="shared" ref="AP730:AY732" si="1139">SUMIF($A$9:$A$32,$AE730,L$722:L$745)</f>
        <v>1679</v>
      </c>
      <c r="AQ730" s="123">
        <f t="shared" si="1139"/>
        <v>1171</v>
      </c>
      <c r="AR730" s="176">
        <f t="shared" si="1139"/>
        <v>2301</v>
      </c>
      <c r="AS730" s="178">
        <f t="shared" si="1139"/>
        <v>2338</v>
      </c>
      <c r="AT730" s="123">
        <f t="shared" si="1139"/>
        <v>1432</v>
      </c>
      <c r="AU730" s="125">
        <f t="shared" si="1139"/>
        <v>1507</v>
      </c>
      <c r="AV730" s="124">
        <f t="shared" si="1139"/>
        <v>1577</v>
      </c>
      <c r="AW730" s="177">
        <f t="shared" si="1139"/>
        <v>1991</v>
      </c>
      <c r="AX730" s="123">
        <f t="shared" si="1139"/>
        <v>1281</v>
      </c>
      <c r="AY730" s="125">
        <f t="shared" si="1139"/>
        <v>439</v>
      </c>
      <c r="AZ730" s="124">
        <f t="shared" ref="AZ730:BE732" si="1140">SUMIF($A$9:$A$32,$AE730,V$722:V$745)</f>
        <v>2760</v>
      </c>
      <c r="BA730" s="177">
        <f t="shared" si="1140"/>
        <v>1435</v>
      </c>
      <c r="BB730" s="123">
        <f t="shared" si="1140"/>
        <v>3141</v>
      </c>
      <c r="BC730" s="125">
        <f t="shared" si="1140"/>
        <v>736</v>
      </c>
      <c r="BD730" s="183">
        <f t="shared" si="1140"/>
        <v>4471</v>
      </c>
      <c r="BE730" s="184">
        <f t="shared" si="1140"/>
        <v>4242</v>
      </c>
      <c r="BF730" s="167">
        <f>AF730+AH730+AJ730+AL730+AN730+AP730+AR730+AT730+AV730+AX730+AZ730+BB730+BD730</f>
        <v>27290</v>
      </c>
      <c r="BG730" s="168">
        <f>AG730+AI730+AK730+AM730+AO730+AQ730+AS730+AU730+AW730+AY730+BA730+BC730+BE730</f>
        <v>24805</v>
      </c>
      <c r="BI730" s="143" t="s">
        <v>29</v>
      </c>
      <c r="BJ730" s="126">
        <f t="shared" ref="BJ730:CK730" si="1141">B730/B746</f>
        <v>6.1597547306652602E-2</v>
      </c>
      <c r="BK730" s="127">
        <f t="shared" si="1141"/>
        <v>3.6948228882833785E-2</v>
      </c>
      <c r="BL730" s="128">
        <f t="shared" si="1141"/>
        <v>6.3589986949816116E-2</v>
      </c>
      <c r="BM730" s="129">
        <f t="shared" si="1141"/>
        <v>4.3040626707961376E-2</v>
      </c>
      <c r="BN730" s="126">
        <f t="shared" si="1141"/>
        <v>6.6487893366984782E-2</v>
      </c>
      <c r="BO730" s="127">
        <f t="shared" si="1141"/>
        <v>5.6279069767441861E-2</v>
      </c>
      <c r="BP730" s="128">
        <f t="shared" si="1141"/>
        <v>6.7504488330341117E-2</v>
      </c>
      <c r="BQ730" s="129">
        <f t="shared" si="1141"/>
        <v>4.8861225726740801E-2</v>
      </c>
      <c r="BR730" s="126">
        <f t="shared" si="1141"/>
        <v>5.0250515767757145E-2</v>
      </c>
      <c r="BS730" s="127">
        <f t="shared" si="1141"/>
        <v>7.3498724785532113E-2</v>
      </c>
      <c r="BT730" s="128">
        <f t="shared" si="1141"/>
        <v>3.9482961222091655E-2</v>
      </c>
      <c r="BU730" s="126">
        <f t="shared" si="1141"/>
        <v>6.2454137790460662E-2</v>
      </c>
      <c r="BV730" s="130">
        <f t="shared" si="1141"/>
        <v>5.1538653990492872E-2</v>
      </c>
      <c r="BW730" s="131">
        <f t="shared" si="1141"/>
        <v>6.1223960360079904E-2</v>
      </c>
      <c r="BX730" s="126">
        <f t="shared" si="1141"/>
        <v>5.0011366219595364E-2</v>
      </c>
      <c r="BY730" s="127">
        <f t="shared" si="1141"/>
        <v>4.6512677072994675E-2</v>
      </c>
      <c r="BZ730" s="128">
        <f t="shared" si="1141"/>
        <v>5.6082564778216951E-2</v>
      </c>
      <c r="CA730" s="129">
        <f t="shared" si="1141"/>
        <v>5.4531613110024843E-2</v>
      </c>
      <c r="CB730" s="126">
        <f t="shared" si="1141"/>
        <v>4.2296945755853167E-2</v>
      </c>
      <c r="CC730" s="127">
        <f t="shared" si="1141"/>
        <v>5.5941845764854614E-2</v>
      </c>
      <c r="CD730" s="128">
        <f t="shared" si="1141"/>
        <v>3.2901404372375848E-2</v>
      </c>
      <c r="CE730" s="129">
        <f t="shared" si="1141"/>
        <v>6.8357396149949345E-2</v>
      </c>
      <c r="CF730" s="126">
        <f t="shared" si="1141"/>
        <v>4.0191423337196698E-2</v>
      </c>
      <c r="CG730" s="127">
        <f t="shared" si="1141"/>
        <v>5.3560596870071579E-2</v>
      </c>
      <c r="CH730" s="128">
        <f t="shared" si="1141"/>
        <v>5.4030237580993519E-2</v>
      </c>
      <c r="CI730" s="126">
        <f t="shared" si="1141"/>
        <v>4.9632797998547334E-2</v>
      </c>
      <c r="CJ730" s="132">
        <f t="shared" si="1141"/>
        <v>5.3709011930758048E-2</v>
      </c>
      <c r="CK730" s="133">
        <f t="shared" si="1141"/>
        <v>5.3081616411707493E-2</v>
      </c>
    </row>
    <row r="731" spans="1:89" x14ac:dyDescent="0.2">
      <c r="A731" s="134" t="s">
        <v>31</v>
      </c>
      <c r="B731" s="206">
        <v>3684</v>
      </c>
      <c r="C731" s="190">
        <v>1570</v>
      </c>
      <c r="D731" s="191">
        <v>1518</v>
      </c>
      <c r="E731" s="192">
        <v>848</v>
      </c>
      <c r="F731" s="189">
        <v>748</v>
      </c>
      <c r="G731" s="193">
        <v>479</v>
      </c>
      <c r="H731" s="191">
        <v>2137</v>
      </c>
      <c r="I731" s="192">
        <v>2158</v>
      </c>
      <c r="J731" s="189">
        <v>328</v>
      </c>
      <c r="K731" s="190">
        <v>545</v>
      </c>
      <c r="L731" s="191">
        <v>604</v>
      </c>
      <c r="M731" s="189">
        <v>1720</v>
      </c>
      <c r="N731" s="194">
        <v>1489</v>
      </c>
      <c r="O731" s="207">
        <v>2292</v>
      </c>
      <c r="P731" s="189">
        <v>835</v>
      </c>
      <c r="Q731" s="190">
        <v>1185</v>
      </c>
      <c r="R731" s="191">
        <v>1378</v>
      </c>
      <c r="S731" s="192">
        <v>1315</v>
      </c>
      <c r="T731" s="198">
        <v>493</v>
      </c>
      <c r="U731" s="189">
        <v>680</v>
      </c>
      <c r="V731" s="191">
        <v>1112</v>
      </c>
      <c r="W731" s="208">
        <v>2026</v>
      </c>
      <c r="X731" s="189">
        <v>1117</v>
      </c>
      <c r="Y731" s="193">
        <v>717</v>
      </c>
      <c r="Z731" s="191">
        <v>3208</v>
      </c>
      <c r="AA731" s="189">
        <v>2609</v>
      </c>
      <c r="AB731" s="169">
        <f t="shared" si="1133"/>
        <v>18651</v>
      </c>
      <c r="AC731" s="170">
        <f t="shared" si="1128"/>
        <v>18144</v>
      </c>
      <c r="AE731" s="250" t="str">
        <f>$AE$18</f>
        <v>18:00 - 18:59</v>
      </c>
      <c r="AF731" s="123">
        <f t="shared" si="1138"/>
        <v>2528</v>
      </c>
      <c r="AG731" s="190">
        <f t="shared" si="1138"/>
        <v>4541</v>
      </c>
      <c r="AH731" s="191">
        <f t="shared" si="1138"/>
        <v>1609</v>
      </c>
      <c r="AI731" s="192">
        <f t="shared" si="1138"/>
        <v>2142</v>
      </c>
      <c r="AJ731" s="189">
        <f t="shared" si="1138"/>
        <v>892</v>
      </c>
      <c r="AK731" s="193">
        <f t="shared" si="1138"/>
        <v>738</v>
      </c>
      <c r="AL731" s="191">
        <f t="shared" si="1138"/>
        <v>2322</v>
      </c>
      <c r="AM731" s="192">
        <f t="shared" si="1138"/>
        <v>4318</v>
      </c>
      <c r="AN731" s="189">
        <f t="shared" si="1138"/>
        <v>662</v>
      </c>
      <c r="AO731" s="193">
        <f t="shared" si="1138"/>
        <v>256</v>
      </c>
      <c r="AP731" s="191">
        <f t="shared" si="1139"/>
        <v>1676</v>
      </c>
      <c r="AQ731" s="189">
        <f t="shared" si="1139"/>
        <v>1055</v>
      </c>
      <c r="AR731" s="194">
        <f t="shared" si="1139"/>
        <v>2579</v>
      </c>
      <c r="AS731" s="195">
        <f t="shared" si="1139"/>
        <v>2278</v>
      </c>
      <c r="AT731" s="189">
        <f t="shared" si="1139"/>
        <v>1298</v>
      </c>
      <c r="AU731" s="193">
        <f t="shared" si="1139"/>
        <v>1529</v>
      </c>
      <c r="AV731" s="191">
        <f t="shared" si="1139"/>
        <v>1540</v>
      </c>
      <c r="AW731" s="192">
        <f t="shared" si="1139"/>
        <v>1717</v>
      </c>
      <c r="AX731" s="189">
        <f t="shared" si="1139"/>
        <v>1124</v>
      </c>
      <c r="AY731" s="193">
        <f t="shared" si="1139"/>
        <v>344</v>
      </c>
      <c r="AZ731" s="191">
        <f t="shared" si="1140"/>
        <v>2958</v>
      </c>
      <c r="BA731" s="192">
        <f t="shared" si="1140"/>
        <v>1179</v>
      </c>
      <c r="BB731" s="189">
        <f t="shared" si="1140"/>
        <v>2902</v>
      </c>
      <c r="BC731" s="193">
        <f t="shared" si="1140"/>
        <v>787</v>
      </c>
      <c r="BD731" s="191">
        <f t="shared" si="1140"/>
        <v>3520</v>
      </c>
      <c r="BE731" s="189">
        <f t="shared" si="1140"/>
        <v>3891</v>
      </c>
      <c r="BF731" s="169">
        <f>SUM(AF731,AH731,AJ731,AL731,AN731,AP731,AR731,AT731,AV731,AX731,AZ731,BB731,BD731)</f>
        <v>25610</v>
      </c>
      <c r="BG731" s="170">
        <f>SUM(AG731,AI731,AK731,AM731,AO731,AQ731,AS731,AU731,AW731,AY731,BA731,BC731,BE731)</f>
        <v>24775</v>
      </c>
      <c r="BI731" s="134" t="s">
        <v>31</v>
      </c>
      <c r="BJ731" s="126">
        <f t="shared" ref="BJ731:CK731" si="1142">B731/B746</f>
        <v>6.0723940133183885E-2</v>
      </c>
      <c r="BK731" s="127">
        <f t="shared" si="1142"/>
        <v>4.2779291553133515E-2</v>
      </c>
      <c r="BL731" s="128">
        <f t="shared" si="1142"/>
        <v>6.0030845889192073E-2</v>
      </c>
      <c r="BM731" s="129">
        <f t="shared" si="1142"/>
        <v>3.8622699945345236E-2</v>
      </c>
      <c r="BN731" s="126">
        <f t="shared" si="1142"/>
        <v>5.8995188895023268E-2</v>
      </c>
      <c r="BO731" s="127">
        <f t="shared" si="1142"/>
        <v>5.5697674418604654E-2</v>
      </c>
      <c r="BP731" s="128">
        <f t="shared" si="1142"/>
        <v>6.9756814101517878E-2</v>
      </c>
      <c r="BQ731" s="129">
        <f t="shared" si="1142"/>
        <v>5.0306548243466906E-2</v>
      </c>
      <c r="BR731" s="126">
        <f t="shared" si="1142"/>
        <v>4.8334806955496613E-2</v>
      </c>
      <c r="BS731" s="127">
        <f t="shared" si="1142"/>
        <v>6.3181080454440069E-2</v>
      </c>
      <c r="BT731" s="128">
        <f t="shared" si="1142"/>
        <v>4.7316882099490795E-2</v>
      </c>
      <c r="BU731" s="126">
        <f t="shared" si="1142"/>
        <v>7.0118222584590301E-2</v>
      </c>
      <c r="BV731" s="130">
        <f t="shared" si="1142"/>
        <v>5.3218485292540835E-2</v>
      </c>
      <c r="BW731" s="131">
        <f t="shared" si="1142"/>
        <v>5.945988014631489E-2</v>
      </c>
      <c r="BX731" s="126">
        <f t="shared" si="1142"/>
        <v>4.7453966810638779E-2</v>
      </c>
      <c r="BY731" s="127">
        <f t="shared" si="1142"/>
        <v>5.3460254443742666E-2</v>
      </c>
      <c r="BZ731" s="128">
        <f t="shared" si="1142"/>
        <v>6.0518225735617041E-2</v>
      </c>
      <c r="CA731" s="129">
        <f t="shared" si="1142"/>
        <v>5.2688516708069559E-2</v>
      </c>
      <c r="CB731" s="126">
        <f t="shared" si="1142"/>
        <v>4.7499759129010499E-2</v>
      </c>
      <c r="CC731" s="127">
        <f t="shared" si="1142"/>
        <v>5.3729456384323644E-2</v>
      </c>
      <c r="CD731" s="128">
        <f t="shared" si="1142"/>
        <v>4.0249022730563196E-2</v>
      </c>
      <c r="CE731" s="129">
        <f t="shared" si="1142"/>
        <v>6.4146403242147917E-2</v>
      </c>
      <c r="CF731" s="126">
        <f t="shared" si="1142"/>
        <v>4.1761692900138335E-2</v>
      </c>
      <c r="CG731" s="127">
        <f t="shared" si="1142"/>
        <v>4.3491447288608515E-2</v>
      </c>
      <c r="CH731" s="128">
        <f t="shared" si="1142"/>
        <v>5.5429805615550755E-2</v>
      </c>
      <c r="CI731" s="126">
        <f t="shared" si="1142"/>
        <v>5.2639012186264225E-2</v>
      </c>
      <c r="CJ731" s="132">
        <f t="shared" si="1142"/>
        <v>5.4889138713455798E-2</v>
      </c>
      <c r="CK731" s="133">
        <f t="shared" si="1142"/>
        <v>5.3479529578212046E-2</v>
      </c>
    </row>
    <row r="732" spans="1:89" ht="13.5" thickBot="1" x14ac:dyDescent="0.25">
      <c r="A732" s="143" t="s">
        <v>33</v>
      </c>
      <c r="B732" s="203">
        <v>3019</v>
      </c>
      <c r="C732" s="197">
        <v>1412</v>
      </c>
      <c r="D732" s="198">
        <v>1199</v>
      </c>
      <c r="E732" s="199">
        <v>1004</v>
      </c>
      <c r="F732" s="196">
        <v>685</v>
      </c>
      <c r="G732" s="200">
        <v>489</v>
      </c>
      <c r="H732" s="198">
        <v>2024</v>
      </c>
      <c r="I732" s="199">
        <v>2345</v>
      </c>
      <c r="J732" s="196">
        <v>344</v>
      </c>
      <c r="K732" s="197">
        <v>428</v>
      </c>
      <c r="L732" s="198">
        <v>603</v>
      </c>
      <c r="M732" s="196">
        <v>1525</v>
      </c>
      <c r="N732" s="201">
        <v>1408</v>
      </c>
      <c r="O732" s="204">
        <v>2162</v>
      </c>
      <c r="P732" s="196">
        <v>885</v>
      </c>
      <c r="Q732" s="197">
        <v>1102</v>
      </c>
      <c r="R732" s="198">
        <v>1206</v>
      </c>
      <c r="S732" s="199">
        <v>1318</v>
      </c>
      <c r="T732" s="196">
        <v>484</v>
      </c>
      <c r="U732" s="200">
        <v>656</v>
      </c>
      <c r="V732" s="198">
        <v>1146</v>
      </c>
      <c r="W732" s="205">
        <v>2117</v>
      </c>
      <c r="X732" s="196">
        <v>1073</v>
      </c>
      <c r="Y732" s="200">
        <v>873</v>
      </c>
      <c r="Z732" s="198">
        <v>3106</v>
      </c>
      <c r="AA732" s="196">
        <v>2783</v>
      </c>
      <c r="AB732" s="169">
        <f t="shared" si="1133"/>
        <v>17182</v>
      </c>
      <c r="AC732" s="170">
        <f t="shared" si="1128"/>
        <v>18214</v>
      </c>
      <c r="AE732" s="249" t="str">
        <f>$AE$19</f>
        <v>19:00 - 19:59</v>
      </c>
      <c r="AF732" s="123">
        <f t="shared" si="1138"/>
        <v>2736</v>
      </c>
      <c r="AG732" s="197">
        <f t="shared" si="1138"/>
        <v>3405</v>
      </c>
      <c r="AH732" s="198">
        <f t="shared" si="1138"/>
        <v>1279</v>
      </c>
      <c r="AI732" s="199">
        <f t="shared" si="1138"/>
        <v>1544</v>
      </c>
      <c r="AJ732" s="196">
        <f t="shared" si="1138"/>
        <v>689</v>
      </c>
      <c r="AK732" s="200">
        <f t="shared" si="1138"/>
        <v>437</v>
      </c>
      <c r="AL732" s="198">
        <f t="shared" si="1138"/>
        <v>2012</v>
      </c>
      <c r="AM732" s="199">
        <f t="shared" si="1138"/>
        <v>3032</v>
      </c>
      <c r="AN732" s="196">
        <f t="shared" si="1138"/>
        <v>435</v>
      </c>
      <c r="AO732" s="200">
        <f t="shared" si="1138"/>
        <v>244</v>
      </c>
      <c r="AP732" s="198">
        <f t="shared" si="1139"/>
        <v>1180</v>
      </c>
      <c r="AQ732" s="196">
        <f t="shared" si="1139"/>
        <v>812</v>
      </c>
      <c r="AR732" s="201">
        <f t="shared" si="1139"/>
        <v>2064</v>
      </c>
      <c r="AS732" s="202">
        <f t="shared" si="1139"/>
        <v>1948</v>
      </c>
      <c r="AT732" s="196">
        <f t="shared" si="1139"/>
        <v>1087</v>
      </c>
      <c r="AU732" s="200">
        <f t="shared" si="1139"/>
        <v>1707</v>
      </c>
      <c r="AV732" s="198">
        <f t="shared" si="1139"/>
        <v>1237</v>
      </c>
      <c r="AW732" s="199">
        <f t="shared" si="1139"/>
        <v>2111</v>
      </c>
      <c r="AX732" s="196">
        <f t="shared" si="1139"/>
        <v>889</v>
      </c>
      <c r="AY732" s="200">
        <f t="shared" si="1139"/>
        <v>491</v>
      </c>
      <c r="AZ732" s="198">
        <f t="shared" si="1140"/>
        <v>2633</v>
      </c>
      <c r="BA732" s="199">
        <f t="shared" si="1140"/>
        <v>1815</v>
      </c>
      <c r="BB732" s="196">
        <f t="shared" si="1140"/>
        <v>2350</v>
      </c>
      <c r="BC732" s="200">
        <f t="shared" si="1140"/>
        <v>960</v>
      </c>
      <c r="BD732" s="198">
        <f t="shared" si="1140"/>
        <v>3534</v>
      </c>
      <c r="BE732" s="196">
        <f t="shared" si="1140"/>
        <v>4972</v>
      </c>
      <c r="BF732" s="169">
        <f>SUM(AF732,AH732,AJ732,AL732,AN732,AP732,AR732,AT732,AV732,AX732,AZ732,BB732,BD732)</f>
        <v>22125</v>
      </c>
      <c r="BG732" s="170">
        <f>SUM(AG732,AI732,AK732,AM732,AO732,AQ732,AS732,AU732,AW732,AY732,BA732,BC732,BE732)</f>
        <v>23478</v>
      </c>
      <c r="BI732" s="143" t="s">
        <v>33</v>
      </c>
      <c r="BJ732" s="126">
        <f t="shared" ref="BJ732:CK732" si="1143">B732/B746</f>
        <v>4.9762642579283971E-2</v>
      </c>
      <c r="BK732" s="127">
        <f t="shared" si="1143"/>
        <v>3.8474114441416893E-2</v>
      </c>
      <c r="BL732" s="128">
        <f t="shared" si="1143"/>
        <v>4.7415668129869103E-2</v>
      </c>
      <c r="BM732" s="129">
        <f t="shared" si="1143"/>
        <v>4.5727819274913463E-2</v>
      </c>
      <c r="BN732" s="126">
        <f t="shared" si="1143"/>
        <v>5.402634277151195E-2</v>
      </c>
      <c r="BO732" s="127">
        <f t="shared" si="1143"/>
        <v>5.6860465116279069E-2</v>
      </c>
      <c r="BP732" s="128">
        <f t="shared" si="1143"/>
        <v>6.6068222621184919E-2</v>
      </c>
      <c r="BQ732" s="129">
        <f t="shared" si="1143"/>
        <v>5.4665827447140825E-2</v>
      </c>
      <c r="BR732" s="126">
        <f t="shared" si="1143"/>
        <v>5.0692602416740347E-2</v>
      </c>
      <c r="BS732" s="127">
        <f t="shared" si="1143"/>
        <v>4.9617435659633669E-2</v>
      </c>
      <c r="BT732" s="128">
        <f t="shared" si="1143"/>
        <v>4.72385428907168E-2</v>
      </c>
      <c r="BU732" s="126">
        <f t="shared" si="1143"/>
        <v>6.2168772931104767E-2</v>
      </c>
      <c r="BV732" s="130">
        <f t="shared" si="1143"/>
        <v>5.0323456878373064E-2</v>
      </c>
      <c r="BW732" s="131">
        <f t="shared" si="1143"/>
        <v>5.608737385529354E-2</v>
      </c>
      <c r="BX732" s="126">
        <f t="shared" si="1143"/>
        <v>5.0295521709479429E-2</v>
      </c>
      <c r="BY732" s="127">
        <f t="shared" si="1143"/>
        <v>4.971578092574213E-2</v>
      </c>
      <c r="BZ732" s="128">
        <f t="shared" si="1143"/>
        <v>5.2964426877470355E-2</v>
      </c>
      <c r="CA732" s="129">
        <f t="shared" si="1143"/>
        <v>5.2808718647327509E-2</v>
      </c>
      <c r="CB732" s="126">
        <f t="shared" si="1143"/>
        <v>4.6632623566817612E-2</v>
      </c>
      <c r="CC732" s="127">
        <f t="shared" si="1143"/>
        <v>5.1833122629582805E-2</v>
      </c>
      <c r="CD732" s="128">
        <f t="shared" si="1143"/>
        <v>4.1479658317648764E-2</v>
      </c>
      <c r="CE732" s="129">
        <f t="shared" si="1143"/>
        <v>6.7027608915906783E-2</v>
      </c>
      <c r="CF732" s="126">
        <f t="shared" si="1143"/>
        <v>4.0116648596104233E-2</v>
      </c>
      <c r="CG732" s="127">
        <f t="shared" si="1143"/>
        <v>5.2954021594079824E-2</v>
      </c>
      <c r="CH732" s="128">
        <f t="shared" si="1143"/>
        <v>5.3667386609071277E-2</v>
      </c>
      <c r="CI732" s="126">
        <f t="shared" si="1143"/>
        <v>5.6149624727624886E-2</v>
      </c>
      <c r="CJ732" s="132">
        <f t="shared" si="1143"/>
        <v>5.0565931122974507E-2</v>
      </c>
      <c r="CK732" s="133">
        <f t="shared" si="1143"/>
        <v>5.3685854923806994E-2</v>
      </c>
    </row>
    <row r="733" spans="1:89" ht="14.25" thickTop="1" thickBot="1" x14ac:dyDescent="0.25">
      <c r="A733" s="134" t="s">
        <v>35</v>
      </c>
      <c r="B733" s="206">
        <v>2696</v>
      </c>
      <c r="C733" s="190">
        <v>1722</v>
      </c>
      <c r="D733" s="191">
        <v>1357</v>
      </c>
      <c r="E733" s="192">
        <v>1099</v>
      </c>
      <c r="F733" s="189">
        <v>649</v>
      </c>
      <c r="G733" s="193">
        <v>465</v>
      </c>
      <c r="H733" s="191">
        <v>1974</v>
      </c>
      <c r="I733" s="192">
        <v>2463</v>
      </c>
      <c r="J733" s="189">
        <v>415</v>
      </c>
      <c r="K733" s="190">
        <v>460</v>
      </c>
      <c r="L733" s="191">
        <v>715</v>
      </c>
      <c r="M733" s="189">
        <v>1246</v>
      </c>
      <c r="N733" s="194">
        <v>1576</v>
      </c>
      <c r="O733" s="207">
        <v>1920</v>
      </c>
      <c r="P733" s="189">
        <v>900</v>
      </c>
      <c r="Q733" s="190">
        <v>966</v>
      </c>
      <c r="R733" s="191">
        <v>1168</v>
      </c>
      <c r="S733" s="192">
        <v>1419</v>
      </c>
      <c r="T733" s="189">
        <v>584</v>
      </c>
      <c r="U733" s="193">
        <v>558</v>
      </c>
      <c r="V733" s="191">
        <v>1491</v>
      </c>
      <c r="W733" s="208">
        <v>1606</v>
      </c>
      <c r="X733" s="189">
        <v>1304</v>
      </c>
      <c r="Y733" s="193">
        <v>661</v>
      </c>
      <c r="Z733" s="191">
        <v>3170</v>
      </c>
      <c r="AA733" s="189">
        <v>2806</v>
      </c>
      <c r="AB733" s="169">
        <f t="shared" si="1133"/>
        <v>17999</v>
      </c>
      <c r="AC733" s="170">
        <f t="shared" si="1128"/>
        <v>17391</v>
      </c>
      <c r="AE733" s="299" t="s">
        <v>26</v>
      </c>
      <c r="AF733" s="18">
        <f t="shared" ref="AF733:BG733" si="1144">SUM(AF730:AF732)</f>
        <v>7831</v>
      </c>
      <c r="AG733" s="19">
        <f t="shared" si="1144"/>
        <v>12047</v>
      </c>
      <c r="AH733" s="18">
        <f t="shared" si="1144"/>
        <v>4780</v>
      </c>
      <c r="AI733" s="19">
        <f t="shared" si="1144"/>
        <v>5654</v>
      </c>
      <c r="AJ733" s="18">
        <f t="shared" si="1144"/>
        <v>2693</v>
      </c>
      <c r="AK733" s="19">
        <f t="shared" si="1144"/>
        <v>1708</v>
      </c>
      <c r="AL733" s="18">
        <f t="shared" si="1144"/>
        <v>6575</v>
      </c>
      <c r="AM733" s="19">
        <f t="shared" si="1144"/>
        <v>11369</v>
      </c>
      <c r="AN733" s="18">
        <f t="shared" si="1144"/>
        <v>1933</v>
      </c>
      <c r="AO733" s="19">
        <f t="shared" si="1144"/>
        <v>825</v>
      </c>
      <c r="AP733" s="18">
        <f t="shared" si="1144"/>
        <v>4535</v>
      </c>
      <c r="AQ733" s="19">
        <f t="shared" si="1144"/>
        <v>3038</v>
      </c>
      <c r="AR733" s="18">
        <f t="shared" si="1144"/>
        <v>6944</v>
      </c>
      <c r="AS733" s="19">
        <f t="shared" si="1144"/>
        <v>6564</v>
      </c>
      <c r="AT733" s="18">
        <f t="shared" si="1144"/>
        <v>3817</v>
      </c>
      <c r="AU733" s="19">
        <f t="shared" si="1144"/>
        <v>4743</v>
      </c>
      <c r="AV733" s="18">
        <f t="shared" si="1144"/>
        <v>4354</v>
      </c>
      <c r="AW733" s="19">
        <f t="shared" si="1144"/>
        <v>5819</v>
      </c>
      <c r="AX733" s="18">
        <f t="shared" si="1144"/>
        <v>3294</v>
      </c>
      <c r="AY733" s="19">
        <f t="shared" si="1144"/>
        <v>1274</v>
      </c>
      <c r="AZ733" s="18">
        <f t="shared" si="1144"/>
        <v>8351</v>
      </c>
      <c r="BA733" s="19">
        <f t="shared" si="1144"/>
        <v>4429</v>
      </c>
      <c r="BB733" s="18">
        <f t="shared" si="1144"/>
        <v>8393</v>
      </c>
      <c r="BC733" s="19">
        <f t="shared" si="1144"/>
        <v>2483</v>
      </c>
      <c r="BD733" s="18">
        <f t="shared" si="1144"/>
        <v>11525</v>
      </c>
      <c r="BE733" s="19">
        <f t="shared" si="1144"/>
        <v>13105</v>
      </c>
      <c r="BF733" s="171">
        <f t="shared" si="1144"/>
        <v>75025</v>
      </c>
      <c r="BG733" s="172">
        <f t="shared" si="1144"/>
        <v>73058</v>
      </c>
      <c r="BI733" s="134" t="s">
        <v>35</v>
      </c>
      <c r="BJ733" s="126">
        <f t="shared" ref="BJ733:CK733" si="1145">B733/B746</f>
        <v>4.4438583767389725E-2</v>
      </c>
      <c r="BK733" s="127">
        <f t="shared" si="1145"/>
        <v>4.6920980926430517E-2</v>
      </c>
      <c r="BL733" s="128">
        <f t="shared" si="1145"/>
        <v>5.3663937991853525E-2</v>
      </c>
      <c r="BM733" s="129">
        <f t="shared" si="1145"/>
        <v>5.00546547640736E-2</v>
      </c>
      <c r="BN733" s="126">
        <f t="shared" si="1145"/>
        <v>5.1187002129505478E-2</v>
      </c>
      <c r="BO733" s="127">
        <f t="shared" si="1145"/>
        <v>5.4069767441860463E-2</v>
      </c>
      <c r="BP733" s="128">
        <f t="shared" si="1145"/>
        <v>6.4436102497143793E-2</v>
      </c>
      <c r="BQ733" s="129">
        <f t="shared" si="1145"/>
        <v>5.7416602559619556E-2</v>
      </c>
      <c r="BR733" s="126">
        <f t="shared" si="1145"/>
        <v>6.115531977600943E-2</v>
      </c>
      <c r="BS733" s="127">
        <f t="shared" si="1145"/>
        <v>5.3327150475307214E-2</v>
      </c>
      <c r="BT733" s="128">
        <f t="shared" si="1145"/>
        <v>5.6012534273403837E-2</v>
      </c>
      <c r="BU733" s="126">
        <f t="shared" si="1145"/>
        <v>5.0794944965348553E-2</v>
      </c>
      <c r="BV733" s="130">
        <f t="shared" si="1145"/>
        <v>5.6327960255906216E-2</v>
      </c>
      <c r="BW733" s="131">
        <f t="shared" si="1145"/>
        <v>4.9809323682776872E-2</v>
      </c>
      <c r="BX733" s="126">
        <f t="shared" si="1145"/>
        <v>5.1147988179131618E-2</v>
      </c>
      <c r="BY733" s="127">
        <f t="shared" si="1145"/>
        <v>4.3580258052873772E-2</v>
      </c>
      <c r="BZ733" s="128">
        <f t="shared" si="1145"/>
        <v>5.1295564339042601E-2</v>
      </c>
      <c r="CA733" s="129">
        <f t="shared" si="1145"/>
        <v>5.6855517269011939E-2</v>
      </c>
      <c r="CB733" s="126">
        <f t="shared" si="1145"/>
        <v>5.6267463146738604E-2</v>
      </c>
      <c r="CC733" s="127">
        <f t="shared" si="1145"/>
        <v>4.40897597977244E-2</v>
      </c>
      <c r="CD733" s="128">
        <f t="shared" si="1145"/>
        <v>5.3966990010134649E-2</v>
      </c>
      <c r="CE733" s="129">
        <f t="shared" si="1145"/>
        <v>5.0848530901722394E-2</v>
      </c>
      <c r="CF733" s="126">
        <f t="shared" si="1145"/>
        <v>4.875313119228325E-2</v>
      </c>
      <c r="CG733" s="127">
        <f t="shared" si="1145"/>
        <v>4.009462574305471E-2</v>
      </c>
      <c r="CH733" s="128">
        <f t="shared" si="1145"/>
        <v>5.4773218142548596E-2</v>
      </c>
      <c r="CI733" s="126">
        <f t="shared" si="1145"/>
        <v>5.6613671212977161E-2</v>
      </c>
      <c r="CJ733" s="132">
        <f t="shared" si="1145"/>
        <v>5.2970329081737759E-2</v>
      </c>
      <c r="CK733" s="133">
        <f t="shared" si="1145"/>
        <v>5.1260058360597757E-2</v>
      </c>
    </row>
    <row r="734" spans="1:89" ht="13.5" thickTop="1" x14ac:dyDescent="0.2">
      <c r="A734" s="143" t="s">
        <v>36</v>
      </c>
      <c r="B734" s="203">
        <v>2269</v>
      </c>
      <c r="C734" s="197">
        <v>2048</v>
      </c>
      <c r="D734" s="198">
        <v>1189</v>
      </c>
      <c r="E734" s="199">
        <v>1128</v>
      </c>
      <c r="F734" s="196">
        <v>672</v>
      </c>
      <c r="G734" s="200">
        <v>475</v>
      </c>
      <c r="H734" s="198">
        <v>1895</v>
      </c>
      <c r="I734" s="199">
        <v>2665</v>
      </c>
      <c r="J734" s="196">
        <v>461</v>
      </c>
      <c r="K734" s="197">
        <v>383</v>
      </c>
      <c r="L734" s="198">
        <v>961</v>
      </c>
      <c r="M734" s="196">
        <v>1134</v>
      </c>
      <c r="N734" s="201">
        <v>1788</v>
      </c>
      <c r="O734" s="204">
        <v>1906</v>
      </c>
      <c r="P734" s="196">
        <v>1046</v>
      </c>
      <c r="Q734" s="197">
        <v>1198</v>
      </c>
      <c r="R734" s="198">
        <v>1318</v>
      </c>
      <c r="S734" s="199">
        <v>1509</v>
      </c>
      <c r="T734" s="196">
        <v>798</v>
      </c>
      <c r="U734" s="200">
        <v>452</v>
      </c>
      <c r="V734" s="198">
        <v>2159</v>
      </c>
      <c r="W734" s="205">
        <v>1470</v>
      </c>
      <c r="X734" s="196">
        <v>1659</v>
      </c>
      <c r="Y734" s="200">
        <v>664</v>
      </c>
      <c r="Z734" s="198">
        <v>3359</v>
      </c>
      <c r="AA734" s="196">
        <v>3146</v>
      </c>
      <c r="AB734" s="169">
        <f t="shared" si="1133"/>
        <v>19574</v>
      </c>
      <c r="AC734" s="170">
        <f t="shared" si="1128"/>
        <v>18178</v>
      </c>
      <c r="BI734" s="143" t="s">
        <v>36</v>
      </c>
      <c r="BJ734" s="126">
        <f t="shared" ref="BJ734:CK734" si="1146">B734/B746</f>
        <v>3.7400276916990834E-2</v>
      </c>
      <c r="BK734" s="127">
        <f t="shared" si="1146"/>
        <v>5.5803814713896456E-2</v>
      </c>
      <c r="BL734" s="128">
        <f t="shared" si="1146"/>
        <v>4.7020208012021988E-2</v>
      </c>
      <c r="BM734" s="129">
        <f t="shared" si="1146"/>
        <v>5.1375478229185645E-2</v>
      </c>
      <c r="BN734" s="126">
        <f t="shared" si="1146"/>
        <v>5.3001025317454056E-2</v>
      </c>
      <c r="BO734" s="127">
        <f t="shared" si="1146"/>
        <v>5.5232558139534885E-2</v>
      </c>
      <c r="BP734" s="128">
        <f t="shared" si="1146"/>
        <v>6.1857352701158802E-2</v>
      </c>
      <c r="BQ734" s="129">
        <f t="shared" si="1146"/>
        <v>6.2125556565727207E-2</v>
      </c>
      <c r="BR734" s="126">
        <f t="shared" si="1146"/>
        <v>6.7933981727085174E-2</v>
      </c>
      <c r="BS734" s="127">
        <f t="shared" si="1146"/>
        <v>4.4400649200092741E-2</v>
      </c>
      <c r="BT734" s="128">
        <f t="shared" si="1146"/>
        <v>7.528397963180572E-2</v>
      </c>
      <c r="BU734" s="126">
        <f t="shared" si="1146"/>
        <v>4.6229107215654298E-2</v>
      </c>
      <c r="BV734" s="130">
        <f t="shared" si="1146"/>
        <v>6.3905071660888518E-2</v>
      </c>
      <c r="BW734" s="131">
        <f t="shared" si="1146"/>
        <v>4.9446130697589956E-2</v>
      </c>
      <c r="BX734" s="126">
        <f t="shared" si="1146"/>
        <v>5.9445328483746306E-2</v>
      </c>
      <c r="BY734" s="127">
        <f t="shared" si="1146"/>
        <v>5.4046738247766853E-2</v>
      </c>
      <c r="BZ734" s="128">
        <f t="shared" si="1146"/>
        <v>5.7883179622310058E-2</v>
      </c>
      <c r="CA734" s="129">
        <f t="shared" si="1146"/>
        <v>6.0461575446750543E-2</v>
      </c>
      <c r="CB734" s="126">
        <f t="shared" si="1146"/>
        <v>7.6886019847769535E-2</v>
      </c>
      <c r="CC734" s="127">
        <f t="shared" si="1146"/>
        <v>3.5714285714285712E-2</v>
      </c>
      <c r="CD734" s="128">
        <f t="shared" si="1146"/>
        <v>7.8145359779933407E-2</v>
      </c>
      <c r="CE734" s="129">
        <f t="shared" si="1146"/>
        <v>4.6542553191489359E-2</v>
      </c>
      <c r="CF734" s="126">
        <f t="shared" si="1146"/>
        <v>6.2025647736194713E-2</v>
      </c>
      <c r="CG734" s="127">
        <f t="shared" si="1146"/>
        <v>4.0276598325852238E-2</v>
      </c>
      <c r="CH734" s="128">
        <f t="shared" si="1146"/>
        <v>5.8038876889848809E-2</v>
      </c>
      <c r="CI734" s="126">
        <f t="shared" si="1146"/>
        <v>6.3473488822532481E-2</v>
      </c>
      <c r="CJ734" s="132">
        <f t="shared" si="1146"/>
        <v>5.7605490385351121E-2</v>
      </c>
      <c r="CK734" s="133">
        <f t="shared" si="1146"/>
        <v>5.3579744746072452E-2</v>
      </c>
    </row>
    <row r="735" spans="1:89" x14ac:dyDescent="0.2">
      <c r="A735" s="134" t="s">
        <v>37</v>
      </c>
      <c r="B735" s="206">
        <v>2229</v>
      </c>
      <c r="C735" s="190">
        <v>3058</v>
      </c>
      <c r="D735" s="191">
        <v>1473</v>
      </c>
      <c r="E735" s="192">
        <v>1526</v>
      </c>
      <c r="F735" s="189">
        <v>899</v>
      </c>
      <c r="G735" s="193">
        <v>558</v>
      </c>
      <c r="H735" s="191">
        <v>1953</v>
      </c>
      <c r="I735" s="192">
        <v>3595</v>
      </c>
      <c r="J735" s="189">
        <v>526</v>
      </c>
      <c r="K735" s="190">
        <v>341</v>
      </c>
      <c r="L735" s="191">
        <v>1126</v>
      </c>
      <c r="M735" s="189">
        <v>1058</v>
      </c>
      <c r="N735" s="194">
        <v>2138</v>
      </c>
      <c r="O735" s="207">
        <v>2099</v>
      </c>
      <c r="P735" s="189">
        <v>1013</v>
      </c>
      <c r="Q735" s="190">
        <v>1185</v>
      </c>
      <c r="R735" s="191">
        <v>1486</v>
      </c>
      <c r="S735" s="192">
        <v>1748</v>
      </c>
      <c r="T735" s="189">
        <v>1138</v>
      </c>
      <c r="U735" s="193">
        <v>424</v>
      </c>
      <c r="V735" s="191">
        <v>2616</v>
      </c>
      <c r="W735" s="208">
        <v>1375</v>
      </c>
      <c r="X735" s="189">
        <v>2359</v>
      </c>
      <c r="Y735" s="193">
        <v>633</v>
      </c>
      <c r="Z735" s="191">
        <v>4116</v>
      </c>
      <c r="AA735" s="189">
        <v>3580</v>
      </c>
      <c r="AB735" s="169">
        <f t="shared" si="1133"/>
        <v>23072</v>
      </c>
      <c r="AC735" s="170">
        <f t="shared" si="1128"/>
        <v>21180</v>
      </c>
      <c r="BI735" s="134" t="s">
        <v>37</v>
      </c>
      <c r="BJ735" s="126">
        <f t="shared" ref="BJ735:CK735" si="1147">B735/B746</f>
        <v>3.6740950748335201E-2</v>
      </c>
      <c r="BK735" s="127">
        <f t="shared" si="1147"/>
        <v>8.3324250681198905E-2</v>
      </c>
      <c r="BL735" s="128">
        <f t="shared" si="1147"/>
        <v>5.8251275358880056E-2</v>
      </c>
      <c r="BM735" s="129">
        <f t="shared" si="1147"/>
        <v>6.9502641646930222E-2</v>
      </c>
      <c r="BN735" s="126">
        <f t="shared" si="1147"/>
        <v>7.090464547677261E-2</v>
      </c>
      <c r="BO735" s="127">
        <f t="shared" si="1147"/>
        <v>6.4883720930232563E-2</v>
      </c>
      <c r="BP735" s="128">
        <f t="shared" si="1147"/>
        <v>6.375061204504652E-2</v>
      </c>
      <c r="BQ735" s="129">
        <f t="shared" si="1147"/>
        <v>8.3805394316618875E-2</v>
      </c>
      <c r="BR735" s="126">
        <f t="shared" si="1147"/>
        <v>7.7512525788387854E-2</v>
      </c>
      <c r="BS735" s="127">
        <f t="shared" si="1147"/>
        <v>3.9531648504521212E-2</v>
      </c>
      <c r="BT735" s="128">
        <f t="shared" si="1147"/>
        <v>8.8209949079514294E-2</v>
      </c>
      <c r="BU735" s="126">
        <f t="shared" si="1147"/>
        <v>4.3130860171218914E-2</v>
      </c>
      <c r="BV735" s="130">
        <f t="shared" si="1147"/>
        <v>7.6414453697415924E-2</v>
      </c>
      <c r="BW735" s="131">
        <f t="shared" si="1147"/>
        <v>5.4453005421952423E-2</v>
      </c>
      <c r="BX735" s="126">
        <f t="shared" si="1147"/>
        <v>5.7569902250511479E-2</v>
      </c>
      <c r="BY735" s="127">
        <f t="shared" si="1147"/>
        <v>5.3460254443742666E-2</v>
      </c>
      <c r="BZ735" s="128">
        <f t="shared" si="1147"/>
        <v>6.5261308739569604E-2</v>
      </c>
      <c r="CA735" s="129">
        <f t="shared" si="1147"/>
        <v>7.0037663274300832E-2</v>
      </c>
      <c r="CB735" s="126">
        <f t="shared" si="1147"/>
        <v>0.10964447441950091</v>
      </c>
      <c r="CC735" s="127">
        <f t="shared" si="1147"/>
        <v>3.3501896333754742E-2</v>
      </c>
      <c r="CD735" s="128">
        <f t="shared" si="1147"/>
        <v>9.4686549876936435E-2</v>
      </c>
      <c r="CE735" s="129">
        <f t="shared" si="1147"/>
        <v>4.3534701114488351E-2</v>
      </c>
      <c r="CF735" s="126">
        <f t="shared" si="1147"/>
        <v>8.8196807118555348E-2</v>
      </c>
      <c r="CG735" s="127">
        <f t="shared" si="1147"/>
        <v>3.8396214970277814E-2</v>
      </c>
      <c r="CH735" s="128">
        <f t="shared" si="1147"/>
        <v>7.1118790496760259E-2</v>
      </c>
      <c r="CI735" s="126">
        <f t="shared" si="1147"/>
        <v>7.2229844241788396E-2</v>
      </c>
      <c r="CJ735" s="132">
        <f t="shared" si="1147"/>
        <v>6.7899962918709575E-2</v>
      </c>
      <c r="CK735" s="133">
        <f t="shared" si="1147"/>
        <v>6.2428154567158903E-2</v>
      </c>
    </row>
    <row r="736" spans="1:89" x14ac:dyDescent="0.2">
      <c r="A736" s="143" t="s">
        <v>30</v>
      </c>
      <c r="B736" s="203">
        <v>2567</v>
      </c>
      <c r="C736" s="197">
        <v>4101</v>
      </c>
      <c r="D736" s="198">
        <v>1892</v>
      </c>
      <c r="E736" s="199">
        <v>1968</v>
      </c>
      <c r="F736" s="196">
        <v>1112</v>
      </c>
      <c r="G736" s="200">
        <v>533</v>
      </c>
      <c r="H736" s="198">
        <v>2241</v>
      </c>
      <c r="I736" s="199">
        <v>4019</v>
      </c>
      <c r="J736" s="196">
        <v>836</v>
      </c>
      <c r="K736" s="197">
        <v>325</v>
      </c>
      <c r="L736" s="198">
        <v>1679</v>
      </c>
      <c r="M736" s="196">
        <v>1171</v>
      </c>
      <c r="N736" s="201">
        <v>2301</v>
      </c>
      <c r="O736" s="204">
        <v>2338</v>
      </c>
      <c r="P736" s="196">
        <v>1432</v>
      </c>
      <c r="Q736" s="197">
        <v>1507</v>
      </c>
      <c r="R736" s="198">
        <v>1577</v>
      </c>
      <c r="S736" s="199">
        <v>1991</v>
      </c>
      <c r="T736" s="196">
        <v>1281</v>
      </c>
      <c r="U736" s="200">
        <v>439</v>
      </c>
      <c r="V736" s="198">
        <v>2760</v>
      </c>
      <c r="W736" s="205">
        <v>1435</v>
      </c>
      <c r="X736" s="196">
        <v>3141</v>
      </c>
      <c r="Y736" s="200">
        <v>736</v>
      </c>
      <c r="Z736" s="198">
        <v>4471</v>
      </c>
      <c r="AA736" s="196">
        <v>4242</v>
      </c>
      <c r="AB736" s="169">
        <f t="shared" si="1133"/>
        <v>27290</v>
      </c>
      <c r="AC736" s="170">
        <f t="shared" si="1128"/>
        <v>24805</v>
      </c>
      <c r="BI736" s="143" t="s">
        <v>30</v>
      </c>
      <c r="BJ736" s="126">
        <f t="shared" ref="BJ736:CK736" si="1148">B736/B746</f>
        <v>4.2312256873475305E-2</v>
      </c>
      <c r="BK736" s="127">
        <f t="shared" si="1148"/>
        <v>0.11174386920980926</v>
      </c>
      <c r="BL736" s="128">
        <f t="shared" si="1148"/>
        <v>7.4821054296674183E-2</v>
      </c>
      <c r="BM736" s="129">
        <f t="shared" si="1148"/>
        <v>8.9633813080706864E-2</v>
      </c>
      <c r="BN736" s="126">
        <f t="shared" si="1148"/>
        <v>8.770407760864421E-2</v>
      </c>
      <c r="BO736" s="127">
        <f t="shared" si="1148"/>
        <v>6.1976744186046512E-2</v>
      </c>
      <c r="BP736" s="128">
        <f t="shared" si="1148"/>
        <v>7.3151623959523418E-2</v>
      </c>
      <c r="BQ736" s="129">
        <f t="shared" si="1148"/>
        <v>9.3689535398745832E-2</v>
      </c>
      <c r="BR736" s="126">
        <f t="shared" si="1148"/>
        <v>0.12319481284998526</v>
      </c>
      <c r="BS736" s="127">
        <f t="shared" si="1148"/>
        <v>3.7676791096684439E-2</v>
      </c>
      <c r="BT736" s="128">
        <f t="shared" si="1148"/>
        <v>0.13153153153153152</v>
      </c>
      <c r="BU736" s="126">
        <f t="shared" si="1148"/>
        <v>4.7737464329392583E-2</v>
      </c>
      <c r="BV736" s="130">
        <f t="shared" si="1148"/>
        <v>8.2240251617284391E-2</v>
      </c>
      <c r="BW736" s="131">
        <f t="shared" si="1148"/>
        <v>6.0653228526214749E-2</v>
      </c>
      <c r="BX736" s="126">
        <f t="shared" si="1148"/>
        <v>8.138213230279609E-2</v>
      </c>
      <c r="BY736" s="127">
        <f t="shared" si="1148"/>
        <v>6.7987007128033933E-2</v>
      </c>
      <c r="BZ736" s="128">
        <f t="shared" si="1148"/>
        <v>6.9257795344751863E-2</v>
      </c>
      <c r="CA736" s="129">
        <f t="shared" si="1148"/>
        <v>7.9774020354195049E-2</v>
      </c>
      <c r="CB736" s="126">
        <f t="shared" si="1148"/>
        <v>0.12342229501878793</v>
      </c>
      <c r="CC736" s="127">
        <f t="shared" si="1148"/>
        <v>3.4687104930467762E-2</v>
      </c>
      <c r="CD736" s="128">
        <f t="shared" si="1148"/>
        <v>9.989865353988707E-2</v>
      </c>
      <c r="CE736" s="129">
        <f t="shared" si="1148"/>
        <v>4.5434397163120567E-2</v>
      </c>
      <c r="CF736" s="126">
        <f t="shared" si="1148"/>
        <v>0.11743373088570681</v>
      </c>
      <c r="CG736" s="127">
        <f t="shared" si="1148"/>
        <v>4.464394031299284E-2</v>
      </c>
      <c r="CH736" s="128">
        <f t="shared" si="1148"/>
        <v>7.7252699784017276E-2</v>
      </c>
      <c r="CI736" s="126">
        <f t="shared" si="1148"/>
        <v>8.5586312646275517E-2</v>
      </c>
      <c r="CJ736" s="132">
        <f t="shared" si="1148"/>
        <v>8.0313366333719841E-2</v>
      </c>
      <c r="CK736" s="133">
        <f t="shared" si="1148"/>
        <v>7.3112859964040433E-2</v>
      </c>
    </row>
    <row r="737" spans="1:89" x14ac:dyDescent="0.2">
      <c r="A737" s="134" t="s">
        <v>32</v>
      </c>
      <c r="B737" s="206">
        <v>2528</v>
      </c>
      <c r="C737" s="190">
        <v>4541</v>
      </c>
      <c r="D737" s="191">
        <v>1609</v>
      </c>
      <c r="E737" s="192">
        <v>2142</v>
      </c>
      <c r="F737" s="189">
        <v>892</v>
      </c>
      <c r="G737" s="193">
        <v>738</v>
      </c>
      <c r="H737" s="191">
        <v>2322</v>
      </c>
      <c r="I737" s="192">
        <v>4318</v>
      </c>
      <c r="J737" s="189">
        <v>662</v>
      </c>
      <c r="K737" s="190">
        <v>256</v>
      </c>
      <c r="L737" s="191">
        <v>1676</v>
      </c>
      <c r="M737" s="189">
        <v>1055</v>
      </c>
      <c r="N737" s="194">
        <v>2579</v>
      </c>
      <c r="O737" s="207">
        <v>2278</v>
      </c>
      <c r="P737" s="189">
        <v>1298</v>
      </c>
      <c r="Q737" s="190">
        <v>1529</v>
      </c>
      <c r="R737" s="191">
        <v>1540</v>
      </c>
      <c r="S737" s="192">
        <v>1717</v>
      </c>
      <c r="T737" s="189">
        <v>1124</v>
      </c>
      <c r="U737" s="193">
        <v>344</v>
      </c>
      <c r="V737" s="191">
        <v>2958</v>
      </c>
      <c r="W737" s="208">
        <v>1179</v>
      </c>
      <c r="X737" s="189">
        <v>2902</v>
      </c>
      <c r="Y737" s="193">
        <v>787</v>
      </c>
      <c r="Z737" s="191">
        <v>3520</v>
      </c>
      <c r="AA737" s="189">
        <v>3891</v>
      </c>
      <c r="AB737" s="169">
        <f t="shared" si="1133"/>
        <v>25610</v>
      </c>
      <c r="AC737" s="170">
        <f t="shared" si="1128"/>
        <v>24775</v>
      </c>
      <c r="BI737" s="134" t="s">
        <v>32</v>
      </c>
      <c r="BJ737" s="126">
        <f t="shared" ref="BJ737:CK737" si="1149">B737/B746</f>
        <v>4.1669413859036067E-2</v>
      </c>
      <c r="BK737" s="127">
        <f t="shared" si="1149"/>
        <v>0.12373297002724795</v>
      </c>
      <c r="BL737" s="128">
        <f t="shared" si="1149"/>
        <v>6.3629532961600829E-2</v>
      </c>
      <c r="BM737" s="129">
        <f t="shared" si="1149"/>
        <v>9.755875387137912E-2</v>
      </c>
      <c r="BN737" s="126">
        <f t="shared" si="1149"/>
        <v>7.035255146304914E-2</v>
      </c>
      <c r="BO737" s="127">
        <f t="shared" si="1149"/>
        <v>8.5813953488372091E-2</v>
      </c>
      <c r="BP737" s="128">
        <f t="shared" si="1149"/>
        <v>7.5795658560470047E-2</v>
      </c>
      <c r="BQ737" s="129">
        <f t="shared" si="1149"/>
        <v>0.10065971979392499</v>
      </c>
      <c r="BR737" s="126">
        <f t="shared" si="1149"/>
        <v>9.7553787208959616E-2</v>
      </c>
      <c r="BS737" s="127">
        <f t="shared" si="1149"/>
        <v>2.967771852538836E-2</v>
      </c>
      <c r="BT737" s="128">
        <f t="shared" si="1149"/>
        <v>0.13129651390520955</v>
      </c>
      <c r="BU737" s="126">
        <f t="shared" si="1149"/>
        <v>4.3008560945780677E-2</v>
      </c>
      <c r="BV737" s="130">
        <f t="shared" si="1149"/>
        <v>9.2176275063440435E-2</v>
      </c>
      <c r="BW737" s="131">
        <f t="shared" si="1149"/>
        <v>5.9096687161127974E-2</v>
      </c>
      <c r="BX737" s="126">
        <f t="shared" si="1149"/>
        <v>7.3766765173903154E-2</v>
      </c>
      <c r="BY737" s="127">
        <f t="shared" si="1149"/>
        <v>6.8979518180997929E-2</v>
      </c>
      <c r="BZ737" s="128">
        <f t="shared" si="1149"/>
        <v>6.7632850241545889E-2</v>
      </c>
      <c r="CA737" s="129">
        <f t="shared" si="1149"/>
        <v>6.8795576568635303E-2</v>
      </c>
      <c r="CB737" s="126">
        <f t="shared" si="1149"/>
        <v>0.10829559687831197</v>
      </c>
      <c r="CC737" s="127">
        <f t="shared" si="1149"/>
        <v>2.718078381795196E-2</v>
      </c>
      <c r="CD737" s="128">
        <f t="shared" si="1149"/>
        <v>0.10706529607644419</v>
      </c>
      <c r="CE737" s="129">
        <f t="shared" si="1149"/>
        <v>3.7329027355623101E-2</v>
      </c>
      <c r="CF737" s="126">
        <f t="shared" si="1149"/>
        <v>0.10849814932515796</v>
      </c>
      <c r="CG737" s="127">
        <f t="shared" si="1149"/>
        <v>4.7737474220550767E-2</v>
      </c>
      <c r="CH737" s="128">
        <f t="shared" si="1149"/>
        <v>6.0820734341252701E-2</v>
      </c>
      <c r="CI737" s="126">
        <f t="shared" si="1149"/>
        <v>7.8504559761116935E-2</v>
      </c>
      <c r="CJ737" s="132">
        <f t="shared" si="1149"/>
        <v>7.5369194276532256E-2</v>
      </c>
      <c r="CK737" s="133">
        <f t="shared" si="1149"/>
        <v>7.302443481592831E-2</v>
      </c>
    </row>
    <row r="738" spans="1:89" x14ac:dyDescent="0.2">
      <c r="A738" s="143" t="s">
        <v>34</v>
      </c>
      <c r="B738" s="203">
        <v>2736</v>
      </c>
      <c r="C738" s="197">
        <v>3405</v>
      </c>
      <c r="D738" s="198">
        <v>1279</v>
      </c>
      <c r="E738" s="199">
        <v>1544</v>
      </c>
      <c r="F738" s="196">
        <v>689</v>
      </c>
      <c r="G738" s="200">
        <v>437</v>
      </c>
      <c r="H738" s="198">
        <v>2012</v>
      </c>
      <c r="I738" s="199">
        <v>3032</v>
      </c>
      <c r="J738" s="196">
        <v>435</v>
      </c>
      <c r="K738" s="197">
        <v>244</v>
      </c>
      <c r="L738" s="198">
        <v>1180</v>
      </c>
      <c r="M738" s="196">
        <v>812</v>
      </c>
      <c r="N738" s="201">
        <v>2064</v>
      </c>
      <c r="O738" s="204">
        <v>1948</v>
      </c>
      <c r="P738" s="196">
        <v>1087</v>
      </c>
      <c r="Q738" s="197">
        <v>1707</v>
      </c>
      <c r="R738" s="198">
        <v>1237</v>
      </c>
      <c r="S738" s="199">
        <v>2111</v>
      </c>
      <c r="T738" s="196">
        <v>889</v>
      </c>
      <c r="U738" s="200">
        <v>491</v>
      </c>
      <c r="V738" s="198">
        <v>2633</v>
      </c>
      <c r="W738" s="205">
        <v>1815</v>
      </c>
      <c r="X738" s="196">
        <v>2350</v>
      </c>
      <c r="Y738" s="200">
        <v>960</v>
      </c>
      <c r="Z738" s="198">
        <v>3534</v>
      </c>
      <c r="AA738" s="196">
        <v>4972</v>
      </c>
      <c r="AB738" s="169">
        <f t="shared" si="1133"/>
        <v>22125</v>
      </c>
      <c r="AC738" s="170">
        <f t="shared" si="1128"/>
        <v>23478</v>
      </c>
      <c r="BI738" s="143" t="s">
        <v>34</v>
      </c>
      <c r="BJ738" s="126">
        <f t="shared" ref="BJ738:CK738" si="1150">B738/B746</f>
        <v>4.5097909936045365E-2</v>
      </c>
      <c r="BK738" s="127">
        <f t="shared" si="1150"/>
        <v>9.2779291553133511E-2</v>
      </c>
      <c r="BL738" s="128">
        <f t="shared" si="1150"/>
        <v>5.0579349072646024E-2</v>
      </c>
      <c r="BM738" s="129">
        <f t="shared" si="1150"/>
        <v>7.032246310803425E-2</v>
      </c>
      <c r="BN738" s="126">
        <f t="shared" si="1150"/>
        <v>5.4341825065068225E-2</v>
      </c>
      <c r="BO738" s="127">
        <f t="shared" si="1150"/>
        <v>5.0813953488372095E-2</v>
      </c>
      <c r="BP738" s="128">
        <f t="shared" si="1150"/>
        <v>6.567651379141505E-2</v>
      </c>
      <c r="BQ738" s="129">
        <f t="shared" si="1150"/>
        <v>7.0680933398605969E-2</v>
      </c>
      <c r="BR738" s="126">
        <f t="shared" si="1150"/>
        <v>6.4102564102564097E-2</v>
      </c>
      <c r="BS738" s="127">
        <f t="shared" si="1150"/>
        <v>2.8286575469510782E-2</v>
      </c>
      <c r="BT738" s="128">
        <f t="shared" si="1150"/>
        <v>9.2440266353309833E-2</v>
      </c>
      <c r="BU738" s="126">
        <f t="shared" si="1150"/>
        <v>3.3102323685283326E-2</v>
      </c>
      <c r="BV738" s="130">
        <f t="shared" si="1150"/>
        <v>7.3769612923978697E-2</v>
      </c>
      <c r="BW738" s="131">
        <f t="shared" si="1150"/>
        <v>5.0535709653150698E-2</v>
      </c>
      <c r="BX738" s="126">
        <f t="shared" si="1150"/>
        <v>6.1775403500795634E-2</v>
      </c>
      <c r="BY738" s="127">
        <f t="shared" si="1150"/>
        <v>7.7009834882252104E-2</v>
      </c>
      <c r="BZ738" s="128">
        <f t="shared" si="1150"/>
        <v>5.432586736934563E-2</v>
      </c>
      <c r="CA738" s="129">
        <f t="shared" si="1150"/>
        <v>8.4582097924513183E-2</v>
      </c>
      <c r="CB738" s="126">
        <f t="shared" si="1150"/>
        <v>8.5653723865497633E-2</v>
      </c>
      <c r="CC738" s="127">
        <f t="shared" si="1150"/>
        <v>3.8795828065739571E-2</v>
      </c>
      <c r="CD738" s="128">
        <f t="shared" si="1150"/>
        <v>9.5301867670479226E-2</v>
      </c>
      <c r="CE738" s="129">
        <f t="shared" si="1150"/>
        <v>5.746580547112462E-2</v>
      </c>
      <c r="CF738" s="126">
        <f t="shared" si="1150"/>
        <v>8.7860320783639284E-2</v>
      </c>
      <c r="CG738" s="127">
        <f t="shared" si="1150"/>
        <v>5.8231226495208052E-2</v>
      </c>
      <c r="CH738" s="128">
        <f t="shared" si="1150"/>
        <v>6.1062634989200865E-2</v>
      </c>
      <c r="CI738" s="126">
        <f t="shared" si="1150"/>
        <v>0.10031474457267371</v>
      </c>
      <c r="CJ738" s="132">
        <f t="shared" si="1150"/>
        <v>6.5112980217425856E-2</v>
      </c>
      <c r="CK738" s="133">
        <f t="shared" si="1150"/>
        <v>6.9201520912547526E-2</v>
      </c>
    </row>
    <row r="739" spans="1:89" x14ac:dyDescent="0.2">
      <c r="A739" s="134" t="s">
        <v>38</v>
      </c>
      <c r="B739" s="206">
        <v>2418</v>
      </c>
      <c r="C739" s="190">
        <v>4243</v>
      </c>
      <c r="D739" s="191">
        <v>1006</v>
      </c>
      <c r="E739" s="192">
        <v>2069</v>
      </c>
      <c r="F739" s="189">
        <v>459</v>
      </c>
      <c r="G739" s="193">
        <v>624</v>
      </c>
      <c r="H739" s="191">
        <v>1706</v>
      </c>
      <c r="I739" s="192">
        <v>3891</v>
      </c>
      <c r="J739" s="189">
        <v>302</v>
      </c>
      <c r="K739" s="190">
        <v>250</v>
      </c>
      <c r="L739" s="191">
        <v>775</v>
      </c>
      <c r="M739" s="189">
        <v>1033</v>
      </c>
      <c r="N739" s="194">
        <v>1578</v>
      </c>
      <c r="O739" s="207">
        <v>2162</v>
      </c>
      <c r="P739" s="189">
        <v>909</v>
      </c>
      <c r="Q739" s="190">
        <v>1671</v>
      </c>
      <c r="R739" s="191">
        <v>1018</v>
      </c>
      <c r="S739" s="192">
        <v>1534</v>
      </c>
      <c r="T739" s="189">
        <v>751</v>
      </c>
      <c r="U739" s="193">
        <v>399</v>
      </c>
      <c r="V739" s="191">
        <v>2567</v>
      </c>
      <c r="W739" s="208">
        <v>1309</v>
      </c>
      <c r="X739" s="189">
        <v>1700</v>
      </c>
      <c r="Y739" s="193">
        <v>850</v>
      </c>
      <c r="Z739" s="191">
        <v>2428</v>
      </c>
      <c r="AA739" s="189">
        <v>3242</v>
      </c>
      <c r="AB739" s="169">
        <f t="shared" si="1133"/>
        <v>17617</v>
      </c>
      <c r="AC739" s="170">
        <f t="shared" si="1128"/>
        <v>23277</v>
      </c>
      <c r="BI739" s="134" t="s">
        <v>38</v>
      </c>
      <c r="BJ739" s="126">
        <f t="shared" ref="BJ739:CK739" si="1151">B739/B746</f>
        <v>3.985626689523307E-2</v>
      </c>
      <c r="BK739" s="127">
        <f t="shared" si="1151"/>
        <v>0.11561307901907357</v>
      </c>
      <c r="BL739" s="128">
        <f t="shared" si="1151"/>
        <v>3.9783287855419784E-2</v>
      </c>
      <c r="BM739" s="129">
        <f t="shared" si="1151"/>
        <v>9.4233922390235009E-2</v>
      </c>
      <c r="BN739" s="126">
        <f t="shared" si="1151"/>
        <v>3.6201593185582456E-2</v>
      </c>
      <c r="BO739" s="127">
        <f t="shared" si="1151"/>
        <v>7.2558139534883714E-2</v>
      </c>
      <c r="BP739" s="128">
        <f t="shared" si="1151"/>
        <v>5.5687938632283336E-2</v>
      </c>
      <c r="BQ739" s="129">
        <f t="shared" si="1151"/>
        <v>9.070564375131128E-2</v>
      </c>
      <c r="BR739" s="126">
        <f t="shared" si="1151"/>
        <v>4.4503389330975536E-2</v>
      </c>
      <c r="BS739" s="127">
        <f t="shared" si="1151"/>
        <v>2.8982146997449571E-2</v>
      </c>
      <c r="BT739" s="128">
        <f t="shared" si="1151"/>
        <v>6.0712886799843324E-2</v>
      </c>
      <c r="BU739" s="126">
        <f t="shared" si="1151"/>
        <v>4.2111699959233591E-2</v>
      </c>
      <c r="BV739" s="130">
        <f t="shared" si="1151"/>
        <v>5.6399442438972089E-2</v>
      </c>
      <c r="BW739" s="131">
        <f t="shared" si="1151"/>
        <v>5.608737385529354E-2</v>
      </c>
      <c r="BX739" s="126">
        <f t="shared" si="1151"/>
        <v>5.165946806092294E-2</v>
      </c>
      <c r="BY739" s="127">
        <f t="shared" si="1151"/>
        <v>7.5385725886492824E-2</v>
      </c>
      <c r="BZ739" s="128">
        <f t="shared" si="1151"/>
        <v>4.4707949055775145E-2</v>
      </c>
      <c r="CA739" s="129">
        <f t="shared" si="1151"/>
        <v>6.1463258273900152E-2</v>
      </c>
      <c r="CB739" s="126">
        <f t="shared" si="1151"/>
        <v>7.2357645245206673E-2</v>
      </c>
      <c r="CC739" s="127">
        <f t="shared" si="1151"/>
        <v>3.1526548672566372E-2</v>
      </c>
      <c r="CD739" s="128">
        <f t="shared" si="1151"/>
        <v>9.2912986824960186E-2</v>
      </c>
      <c r="CE739" s="129">
        <f t="shared" si="1151"/>
        <v>4.1445035460992909E-2</v>
      </c>
      <c r="CF739" s="126">
        <f t="shared" si="1151"/>
        <v>6.3558529928590124E-2</v>
      </c>
      <c r="CG739" s="127">
        <f t="shared" si="1151"/>
        <v>5.1558898459298799E-2</v>
      </c>
      <c r="CH739" s="128">
        <f t="shared" si="1151"/>
        <v>4.1952483801295896E-2</v>
      </c>
      <c r="CI739" s="126">
        <f t="shared" si="1151"/>
        <v>6.5410378500524571E-2</v>
      </c>
      <c r="CJ739" s="132">
        <f t="shared" si="1151"/>
        <v>5.1846118530639154E-2</v>
      </c>
      <c r="CK739" s="133">
        <f t="shared" si="1151"/>
        <v>6.8609072420196301E-2</v>
      </c>
    </row>
    <row r="740" spans="1:89" x14ac:dyDescent="0.2">
      <c r="A740" s="143" t="s">
        <v>39</v>
      </c>
      <c r="B740" s="203">
        <v>448</v>
      </c>
      <c r="C740" s="197">
        <v>2228</v>
      </c>
      <c r="D740" s="198">
        <v>231</v>
      </c>
      <c r="E740" s="199">
        <v>1221</v>
      </c>
      <c r="F740" s="196">
        <v>136</v>
      </c>
      <c r="G740" s="200">
        <v>392</v>
      </c>
      <c r="H740" s="198">
        <v>568</v>
      </c>
      <c r="I740" s="199">
        <v>1990</v>
      </c>
      <c r="J740" s="196">
        <v>162</v>
      </c>
      <c r="K740" s="197">
        <v>166</v>
      </c>
      <c r="L740" s="198">
        <v>395</v>
      </c>
      <c r="M740" s="196">
        <v>487</v>
      </c>
      <c r="N740" s="201">
        <v>958</v>
      </c>
      <c r="O740" s="204">
        <v>1361</v>
      </c>
      <c r="P740" s="196">
        <v>649</v>
      </c>
      <c r="Q740" s="197">
        <v>1144</v>
      </c>
      <c r="R740" s="198">
        <v>819</v>
      </c>
      <c r="S740" s="199">
        <v>920</v>
      </c>
      <c r="T740" s="196">
        <v>527</v>
      </c>
      <c r="U740" s="200">
        <v>313</v>
      </c>
      <c r="V740" s="198">
        <v>2256</v>
      </c>
      <c r="W740" s="205">
        <v>1054</v>
      </c>
      <c r="X740" s="196">
        <v>1068</v>
      </c>
      <c r="Y740" s="200">
        <v>693</v>
      </c>
      <c r="Z740" s="198">
        <v>1964</v>
      </c>
      <c r="AA740" s="196">
        <v>2575</v>
      </c>
      <c r="AB740" s="169">
        <f t="shared" si="1133"/>
        <v>10181</v>
      </c>
      <c r="AC740" s="170">
        <f t="shared" si="1128"/>
        <v>14544</v>
      </c>
      <c r="BI740" s="143" t="s">
        <v>39</v>
      </c>
      <c r="BJ740" s="126">
        <f t="shared" ref="BJ740:CK740" si="1152">B740/B746</f>
        <v>7.3844530889431003E-3</v>
      </c>
      <c r="BK740" s="127">
        <f t="shared" si="1152"/>
        <v>6.0708446866485015E-2</v>
      </c>
      <c r="BL740" s="128">
        <f t="shared" si="1152"/>
        <v>9.135128722268359E-3</v>
      </c>
      <c r="BM740" s="129">
        <f t="shared" si="1152"/>
        <v>5.561122244488978E-2</v>
      </c>
      <c r="BN740" s="126">
        <f t="shared" si="1152"/>
        <v>1.0726397980913321E-2</v>
      </c>
      <c r="BO740" s="127">
        <f t="shared" si="1152"/>
        <v>4.5581395348837206E-2</v>
      </c>
      <c r="BP740" s="128">
        <f t="shared" si="1152"/>
        <v>1.854088460910723E-2</v>
      </c>
      <c r="BQ740" s="129">
        <f t="shared" si="1152"/>
        <v>4.6390190456209061E-2</v>
      </c>
      <c r="BR740" s="126">
        <f t="shared" si="1152"/>
        <v>2.3872679045092837E-2</v>
      </c>
      <c r="BS740" s="127">
        <f t="shared" si="1152"/>
        <v>1.9244145606306516E-2</v>
      </c>
      <c r="BT740" s="128">
        <f t="shared" si="1152"/>
        <v>3.0943987465726595E-2</v>
      </c>
      <c r="BU740" s="126">
        <f t="shared" si="1152"/>
        <v>1.9853240929474113E-2</v>
      </c>
      <c r="BV740" s="130">
        <f t="shared" si="1152"/>
        <v>3.4239965688552129E-2</v>
      </c>
      <c r="BW740" s="131">
        <f t="shared" si="1152"/>
        <v>3.5307546631385064E-2</v>
      </c>
      <c r="BX740" s="126">
        <f t="shared" si="1152"/>
        <v>3.6883382586951577E-2</v>
      </c>
      <c r="BY740" s="127">
        <f t="shared" si="1152"/>
        <v>5.1610574754127947E-2</v>
      </c>
      <c r="BZ740" s="128">
        <f t="shared" si="1152"/>
        <v>3.5968379446640317E-2</v>
      </c>
      <c r="CA740" s="129">
        <f t="shared" si="1152"/>
        <v>3.68619280391057E-2</v>
      </c>
      <c r="CB740" s="126">
        <f t="shared" si="1152"/>
        <v>5.0775604586183638E-2</v>
      </c>
      <c r="CC740" s="127">
        <f t="shared" si="1152"/>
        <v>2.4731352718078383E-2</v>
      </c>
      <c r="CD740" s="128">
        <f t="shared" si="1152"/>
        <v>8.1656290719559863E-2</v>
      </c>
      <c r="CE740" s="129">
        <f t="shared" si="1152"/>
        <v>3.3371327254305978E-2</v>
      </c>
      <c r="CF740" s="126">
        <f t="shared" si="1152"/>
        <v>3.9929711743373092E-2</v>
      </c>
      <c r="CG740" s="127">
        <f t="shared" si="1152"/>
        <v>4.2035666626228312E-2</v>
      </c>
      <c r="CH740" s="128">
        <f t="shared" si="1152"/>
        <v>3.3935205183585317E-2</v>
      </c>
      <c r="CI740" s="126">
        <f t="shared" si="1152"/>
        <v>5.1953030425308695E-2</v>
      </c>
      <c r="CJ740" s="132">
        <f t="shared" si="1152"/>
        <v>2.9962271258468367E-2</v>
      </c>
      <c r="CK740" s="133">
        <f t="shared" si="1152"/>
        <v>4.2868511804757273E-2</v>
      </c>
    </row>
    <row r="741" spans="1:89" x14ac:dyDescent="0.2">
      <c r="A741" s="134" t="s">
        <v>40</v>
      </c>
      <c r="B741" s="206">
        <v>0</v>
      </c>
      <c r="C741" s="190">
        <v>1352</v>
      </c>
      <c r="D741" s="191">
        <v>9</v>
      </c>
      <c r="E741" s="192">
        <v>528</v>
      </c>
      <c r="F741" s="189">
        <v>4</v>
      </c>
      <c r="G741" s="193">
        <v>158</v>
      </c>
      <c r="H741" s="191">
        <v>14</v>
      </c>
      <c r="I741" s="192">
        <v>900</v>
      </c>
      <c r="J741" s="189">
        <v>29</v>
      </c>
      <c r="K741" s="190">
        <v>40</v>
      </c>
      <c r="L741" s="191">
        <v>70</v>
      </c>
      <c r="M741" s="189">
        <v>114</v>
      </c>
      <c r="N741" s="194">
        <v>116</v>
      </c>
      <c r="O741" s="207">
        <v>289</v>
      </c>
      <c r="P741" s="189">
        <v>154</v>
      </c>
      <c r="Q741" s="190">
        <v>133</v>
      </c>
      <c r="R741" s="191">
        <v>109</v>
      </c>
      <c r="S741" s="192">
        <v>65</v>
      </c>
      <c r="T741" s="189">
        <v>47</v>
      </c>
      <c r="U741" s="193">
        <v>13</v>
      </c>
      <c r="V741" s="191">
        <v>74</v>
      </c>
      <c r="W741" s="208">
        <v>37</v>
      </c>
      <c r="X741" s="189">
        <v>69</v>
      </c>
      <c r="Y741" s="193">
        <v>28</v>
      </c>
      <c r="Z741" s="191">
        <v>6</v>
      </c>
      <c r="AA741" s="189">
        <v>180</v>
      </c>
      <c r="AB741" s="169">
        <f t="shared" si="1133"/>
        <v>701</v>
      </c>
      <c r="AC741" s="170">
        <f t="shared" si="1128"/>
        <v>3837</v>
      </c>
      <c r="BI741" s="134" t="s">
        <v>40</v>
      </c>
      <c r="BJ741" s="126">
        <f t="shared" ref="BJ741:CK741" si="1153">B741/B746</f>
        <v>0</v>
      </c>
      <c r="BK741" s="127">
        <f t="shared" si="1153"/>
        <v>3.6839237057220711E-2</v>
      </c>
      <c r="BL741" s="128">
        <f t="shared" si="1153"/>
        <v>3.5591410606240363E-4</v>
      </c>
      <c r="BM741" s="129">
        <f t="shared" si="1153"/>
        <v>2.4048096192384769E-2</v>
      </c>
      <c r="BN741" s="126">
        <f t="shared" si="1153"/>
        <v>3.1548229355627414E-4</v>
      </c>
      <c r="BO741" s="127">
        <f t="shared" si="1153"/>
        <v>1.8372093023255813E-2</v>
      </c>
      <c r="BP741" s="128">
        <f t="shared" si="1153"/>
        <v>4.5699363473151626E-4</v>
      </c>
      <c r="BQ741" s="129">
        <f t="shared" si="1153"/>
        <v>2.0980488146024198E-2</v>
      </c>
      <c r="BR741" s="126">
        <f t="shared" si="1153"/>
        <v>4.2735042735042739E-3</v>
      </c>
      <c r="BS741" s="127">
        <f t="shared" si="1153"/>
        <v>4.6371435195919318E-3</v>
      </c>
      <c r="BT741" s="128">
        <f t="shared" si="1153"/>
        <v>5.483744614179397E-3</v>
      </c>
      <c r="BU741" s="126">
        <f t="shared" si="1153"/>
        <v>4.6473705666530783E-3</v>
      </c>
      <c r="BV741" s="130">
        <f t="shared" si="1153"/>
        <v>4.1459666178205084E-3</v>
      </c>
      <c r="BW741" s="131">
        <f t="shared" si="1153"/>
        <v>7.4973409085013097E-3</v>
      </c>
      <c r="BX741" s="126">
        <f t="shared" si="1153"/>
        <v>8.7519890884291893E-3</v>
      </c>
      <c r="BY741" s="127">
        <f t="shared" si="1153"/>
        <v>6.0001804565550845E-3</v>
      </c>
      <c r="BZ741" s="128">
        <f t="shared" si="1153"/>
        <v>4.7870004391743519E-3</v>
      </c>
      <c r="CA741" s="129">
        <f t="shared" si="1153"/>
        <v>2.6043753505889896E-3</v>
      </c>
      <c r="CB741" s="126">
        <f t="shared" si="1153"/>
        <v>4.5283746025628676E-3</v>
      </c>
      <c r="CC741" s="127">
        <f t="shared" si="1153"/>
        <v>1.0271807838179519E-3</v>
      </c>
      <c r="CD741" s="128">
        <f t="shared" si="1153"/>
        <v>2.6784421601274071E-3</v>
      </c>
      <c r="CE741" s="129">
        <f t="shared" si="1153"/>
        <v>1.1714792299898683E-3</v>
      </c>
      <c r="CF741" s="126">
        <f t="shared" si="1153"/>
        <v>2.5797285676898343E-3</v>
      </c>
      <c r="CG741" s="127">
        <f t="shared" si="1153"/>
        <v>1.6984107727769015E-3</v>
      </c>
      <c r="CH741" s="128">
        <f t="shared" si="1153"/>
        <v>1.0367170626349891E-4</v>
      </c>
      <c r="CI741" s="126">
        <f t="shared" si="1153"/>
        <v>3.6316681462351709E-3</v>
      </c>
      <c r="CJ741" s="132">
        <f t="shared" si="1153"/>
        <v>2.063014650052679E-3</v>
      </c>
      <c r="CK741" s="133">
        <f t="shared" si="1153"/>
        <v>1.1309576443540543E-2</v>
      </c>
    </row>
    <row r="742" spans="1:89" x14ac:dyDescent="0.2">
      <c r="A742" s="143" t="s">
        <v>41</v>
      </c>
      <c r="B742" s="203">
        <v>0</v>
      </c>
      <c r="C742" s="197">
        <v>0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69">
        <f t="shared" si="1133"/>
        <v>0</v>
      </c>
      <c r="AC742" s="170">
        <f t="shared" si="1128"/>
        <v>0</v>
      </c>
      <c r="BI742" s="143" t="s">
        <v>41</v>
      </c>
      <c r="BJ742" s="126">
        <f t="shared" ref="BJ742:CK742" si="1154">B742/B746</f>
        <v>0</v>
      </c>
      <c r="BK742" s="127">
        <f t="shared" si="1154"/>
        <v>0</v>
      </c>
      <c r="BL742" s="128">
        <f t="shared" si="1154"/>
        <v>0</v>
      </c>
      <c r="BM742" s="129">
        <f t="shared" si="1154"/>
        <v>0</v>
      </c>
      <c r="BN742" s="126">
        <f t="shared" si="1154"/>
        <v>0</v>
      </c>
      <c r="BO742" s="127">
        <f t="shared" si="1154"/>
        <v>0</v>
      </c>
      <c r="BP742" s="128">
        <f t="shared" si="1154"/>
        <v>0</v>
      </c>
      <c r="BQ742" s="129">
        <f t="shared" si="1154"/>
        <v>0</v>
      </c>
      <c r="BR742" s="126">
        <f t="shared" si="1154"/>
        <v>0</v>
      </c>
      <c r="BS742" s="127">
        <f t="shared" si="1154"/>
        <v>0</v>
      </c>
      <c r="BT742" s="128">
        <f t="shared" si="1154"/>
        <v>0</v>
      </c>
      <c r="BU742" s="126">
        <f t="shared" si="1154"/>
        <v>0</v>
      </c>
      <c r="BV742" s="130">
        <f t="shared" si="1154"/>
        <v>0</v>
      </c>
      <c r="BW742" s="131">
        <f t="shared" si="1154"/>
        <v>0</v>
      </c>
      <c r="BX742" s="126">
        <f t="shared" si="1154"/>
        <v>0</v>
      </c>
      <c r="BY742" s="127">
        <f t="shared" si="1154"/>
        <v>0</v>
      </c>
      <c r="BZ742" s="128">
        <f t="shared" si="1154"/>
        <v>0</v>
      </c>
      <c r="CA742" s="129">
        <f t="shared" si="1154"/>
        <v>0</v>
      </c>
      <c r="CB742" s="126">
        <f t="shared" si="1154"/>
        <v>0</v>
      </c>
      <c r="CC742" s="127">
        <f t="shared" si="1154"/>
        <v>0</v>
      </c>
      <c r="CD742" s="128">
        <f t="shared" si="1154"/>
        <v>0</v>
      </c>
      <c r="CE742" s="129">
        <f t="shared" si="1154"/>
        <v>0</v>
      </c>
      <c r="CF742" s="126">
        <f t="shared" si="1154"/>
        <v>0</v>
      </c>
      <c r="CG742" s="127">
        <f t="shared" si="1154"/>
        <v>0</v>
      </c>
      <c r="CH742" s="128">
        <f t="shared" si="1154"/>
        <v>0</v>
      </c>
      <c r="CI742" s="126">
        <f t="shared" si="1154"/>
        <v>0</v>
      </c>
      <c r="CJ742" s="132">
        <f t="shared" si="1154"/>
        <v>0</v>
      </c>
      <c r="CK742" s="133">
        <f t="shared" si="1154"/>
        <v>0</v>
      </c>
    </row>
    <row r="743" spans="1:89" x14ac:dyDescent="0.2">
      <c r="A743" s="134" t="s">
        <v>42</v>
      </c>
      <c r="B743" s="58">
        <v>0</v>
      </c>
      <c r="C743" s="59">
        <v>0</v>
      </c>
      <c r="D743" s="136">
        <v>0</v>
      </c>
      <c r="E743" s="137">
        <v>0</v>
      </c>
      <c r="F743" s="135">
        <v>0</v>
      </c>
      <c r="G743" s="138">
        <v>0</v>
      </c>
      <c r="H743" s="136">
        <v>0</v>
      </c>
      <c r="I743" s="137">
        <v>0</v>
      </c>
      <c r="J743" s="135">
        <v>0</v>
      </c>
      <c r="K743" s="138">
        <v>0</v>
      </c>
      <c r="L743" s="136">
        <v>0</v>
      </c>
      <c r="M743" s="135">
        <v>0</v>
      </c>
      <c r="N743" s="139">
        <v>0</v>
      </c>
      <c r="O743" s="140">
        <v>0</v>
      </c>
      <c r="P743" s="135">
        <v>0</v>
      </c>
      <c r="Q743" s="138">
        <v>0</v>
      </c>
      <c r="R743" s="136">
        <v>0</v>
      </c>
      <c r="S743" s="137">
        <v>0</v>
      </c>
      <c r="T743" s="135">
        <v>0</v>
      </c>
      <c r="U743" s="138">
        <v>0</v>
      </c>
      <c r="V743" s="136">
        <v>0</v>
      </c>
      <c r="W743" s="137">
        <v>0</v>
      </c>
      <c r="X743" s="135">
        <v>0</v>
      </c>
      <c r="Y743" s="138">
        <v>0</v>
      </c>
      <c r="Z743" s="141">
        <v>0</v>
      </c>
      <c r="AA743" s="142">
        <v>0</v>
      </c>
      <c r="AB743" s="169"/>
      <c r="AC743" s="170"/>
      <c r="BI743" s="134" t="s">
        <v>42</v>
      </c>
      <c r="BJ743" s="126">
        <f t="shared" ref="BJ743:CK743" si="1155">B743/B746</f>
        <v>0</v>
      </c>
      <c r="BK743" s="127">
        <f t="shared" si="1155"/>
        <v>0</v>
      </c>
      <c r="BL743" s="128">
        <f t="shared" si="1155"/>
        <v>0</v>
      </c>
      <c r="BM743" s="129">
        <f t="shared" si="1155"/>
        <v>0</v>
      </c>
      <c r="BN743" s="126">
        <f t="shared" si="1155"/>
        <v>0</v>
      </c>
      <c r="BO743" s="127">
        <f t="shared" si="1155"/>
        <v>0</v>
      </c>
      <c r="BP743" s="128">
        <f t="shared" si="1155"/>
        <v>0</v>
      </c>
      <c r="BQ743" s="129">
        <f t="shared" si="1155"/>
        <v>0</v>
      </c>
      <c r="BR743" s="126">
        <f t="shared" si="1155"/>
        <v>0</v>
      </c>
      <c r="BS743" s="127">
        <f t="shared" si="1155"/>
        <v>0</v>
      </c>
      <c r="BT743" s="128">
        <f t="shared" si="1155"/>
        <v>0</v>
      </c>
      <c r="BU743" s="126">
        <f t="shared" si="1155"/>
        <v>0</v>
      </c>
      <c r="BV743" s="130">
        <f t="shared" si="1155"/>
        <v>0</v>
      </c>
      <c r="BW743" s="131">
        <f t="shared" si="1155"/>
        <v>0</v>
      </c>
      <c r="BX743" s="126">
        <f t="shared" si="1155"/>
        <v>0</v>
      </c>
      <c r="BY743" s="127">
        <f t="shared" si="1155"/>
        <v>0</v>
      </c>
      <c r="BZ743" s="128">
        <f t="shared" si="1155"/>
        <v>0</v>
      </c>
      <c r="CA743" s="129">
        <f t="shared" si="1155"/>
        <v>0</v>
      </c>
      <c r="CB743" s="126">
        <f t="shared" si="1155"/>
        <v>0</v>
      </c>
      <c r="CC743" s="127">
        <f t="shared" si="1155"/>
        <v>0</v>
      </c>
      <c r="CD743" s="128">
        <f t="shared" si="1155"/>
        <v>0</v>
      </c>
      <c r="CE743" s="129">
        <f t="shared" si="1155"/>
        <v>0</v>
      </c>
      <c r="CF743" s="126">
        <f t="shared" si="1155"/>
        <v>0</v>
      </c>
      <c r="CG743" s="127">
        <f t="shared" si="1155"/>
        <v>0</v>
      </c>
      <c r="CH743" s="128">
        <f t="shared" si="1155"/>
        <v>0</v>
      </c>
      <c r="CI743" s="126">
        <f t="shared" si="1155"/>
        <v>0</v>
      </c>
      <c r="CJ743" s="132">
        <f t="shared" si="1155"/>
        <v>0</v>
      </c>
      <c r="CK743" s="133">
        <f t="shared" si="1155"/>
        <v>0</v>
      </c>
    </row>
    <row r="744" spans="1:89" x14ac:dyDescent="0.2">
      <c r="A744" s="143" t="s">
        <v>43</v>
      </c>
      <c r="B744" s="56"/>
      <c r="C744" s="57"/>
      <c r="D744" s="149"/>
      <c r="E744" s="146"/>
      <c r="F744" s="147"/>
      <c r="G744" s="148"/>
      <c r="H744" s="149"/>
      <c r="I744" s="146"/>
      <c r="J744" s="147"/>
      <c r="K744" s="148"/>
      <c r="L744" s="149"/>
      <c r="M744" s="147"/>
      <c r="N744" s="151"/>
      <c r="O744" s="150"/>
      <c r="P744" s="147"/>
      <c r="Q744" s="148"/>
      <c r="R744" s="149"/>
      <c r="S744" s="146"/>
      <c r="T744" s="147"/>
      <c r="U744" s="148"/>
      <c r="V744" s="149"/>
      <c r="W744" s="146"/>
      <c r="X744" s="147"/>
      <c r="Y744" s="148"/>
      <c r="Z744" s="145"/>
      <c r="AA744" s="144"/>
      <c r="AB744" s="169"/>
      <c r="AC744" s="170"/>
      <c r="BI744" s="143" t="s">
        <v>43</v>
      </c>
      <c r="BJ744" s="126">
        <f t="shared" ref="BJ744:CK744" si="1156">B744/B746</f>
        <v>0</v>
      </c>
      <c r="BK744" s="127">
        <f t="shared" si="1156"/>
        <v>0</v>
      </c>
      <c r="BL744" s="128">
        <f t="shared" si="1156"/>
        <v>0</v>
      </c>
      <c r="BM744" s="129">
        <f t="shared" si="1156"/>
        <v>0</v>
      </c>
      <c r="BN744" s="126">
        <f t="shared" si="1156"/>
        <v>0</v>
      </c>
      <c r="BO744" s="127">
        <f t="shared" si="1156"/>
        <v>0</v>
      </c>
      <c r="BP744" s="128">
        <f t="shared" si="1156"/>
        <v>0</v>
      </c>
      <c r="BQ744" s="129">
        <f t="shared" si="1156"/>
        <v>0</v>
      </c>
      <c r="BR744" s="126">
        <f t="shared" si="1156"/>
        <v>0</v>
      </c>
      <c r="BS744" s="127">
        <f t="shared" si="1156"/>
        <v>0</v>
      </c>
      <c r="BT744" s="128">
        <f t="shared" si="1156"/>
        <v>0</v>
      </c>
      <c r="BU744" s="126">
        <f t="shared" si="1156"/>
        <v>0</v>
      </c>
      <c r="BV744" s="130">
        <f t="shared" si="1156"/>
        <v>0</v>
      </c>
      <c r="BW744" s="131">
        <f t="shared" si="1156"/>
        <v>0</v>
      </c>
      <c r="BX744" s="126">
        <f t="shared" si="1156"/>
        <v>0</v>
      </c>
      <c r="BY744" s="127">
        <f t="shared" si="1156"/>
        <v>0</v>
      </c>
      <c r="BZ744" s="128">
        <f t="shared" si="1156"/>
        <v>0</v>
      </c>
      <c r="CA744" s="129">
        <f t="shared" si="1156"/>
        <v>0</v>
      </c>
      <c r="CB744" s="126">
        <f t="shared" si="1156"/>
        <v>0</v>
      </c>
      <c r="CC744" s="127">
        <f t="shared" si="1156"/>
        <v>0</v>
      </c>
      <c r="CD744" s="128">
        <f t="shared" si="1156"/>
        <v>0</v>
      </c>
      <c r="CE744" s="129">
        <f t="shared" si="1156"/>
        <v>0</v>
      </c>
      <c r="CF744" s="126">
        <f t="shared" si="1156"/>
        <v>0</v>
      </c>
      <c r="CG744" s="127">
        <f t="shared" si="1156"/>
        <v>0</v>
      </c>
      <c r="CH744" s="128">
        <f t="shared" si="1156"/>
        <v>0</v>
      </c>
      <c r="CI744" s="126">
        <f t="shared" si="1156"/>
        <v>0</v>
      </c>
      <c r="CJ744" s="132">
        <f t="shared" si="1156"/>
        <v>0</v>
      </c>
      <c r="CK744" s="133">
        <f t="shared" si="1156"/>
        <v>0</v>
      </c>
    </row>
    <row r="745" spans="1:89" ht="13.5" thickBot="1" x14ac:dyDescent="0.25">
      <c r="A745" s="134" t="s">
        <v>44</v>
      </c>
      <c r="B745" s="56"/>
      <c r="C745" s="57"/>
      <c r="D745" s="149"/>
      <c r="E745" s="146"/>
      <c r="F745" s="147"/>
      <c r="G745" s="148"/>
      <c r="H745" s="149"/>
      <c r="I745" s="146"/>
      <c r="J745" s="147"/>
      <c r="K745" s="148"/>
      <c r="L745" s="149"/>
      <c r="M745" s="147"/>
      <c r="N745" s="151"/>
      <c r="O745" s="150"/>
      <c r="P745" s="147"/>
      <c r="Q745" s="148"/>
      <c r="R745" s="149"/>
      <c r="S745" s="146"/>
      <c r="T745" s="147"/>
      <c r="U745" s="148"/>
      <c r="V745" s="149"/>
      <c r="W745" s="146"/>
      <c r="X745" s="147"/>
      <c r="Y745" s="148"/>
      <c r="Z745" s="145"/>
      <c r="AA745" s="144"/>
      <c r="AB745" s="169"/>
      <c r="AC745" s="170"/>
      <c r="BI745" s="134" t="s">
        <v>44</v>
      </c>
      <c r="BJ745" s="126">
        <f t="shared" ref="BJ745:CK745" si="1157">B745/B746</f>
        <v>0</v>
      </c>
      <c r="BK745" s="127">
        <f t="shared" si="1157"/>
        <v>0</v>
      </c>
      <c r="BL745" s="128">
        <f t="shared" si="1157"/>
        <v>0</v>
      </c>
      <c r="BM745" s="129">
        <f t="shared" si="1157"/>
        <v>0</v>
      </c>
      <c r="BN745" s="126">
        <f t="shared" si="1157"/>
        <v>0</v>
      </c>
      <c r="BO745" s="127">
        <f t="shared" si="1157"/>
        <v>0</v>
      </c>
      <c r="BP745" s="128">
        <f t="shared" si="1157"/>
        <v>0</v>
      </c>
      <c r="BQ745" s="129">
        <f t="shared" si="1157"/>
        <v>0</v>
      </c>
      <c r="BR745" s="126">
        <f t="shared" si="1157"/>
        <v>0</v>
      </c>
      <c r="BS745" s="127">
        <f t="shared" si="1157"/>
        <v>0</v>
      </c>
      <c r="BT745" s="128">
        <f t="shared" si="1157"/>
        <v>0</v>
      </c>
      <c r="BU745" s="126">
        <f t="shared" si="1157"/>
        <v>0</v>
      </c>
      <c r="BV745" s="130">
        <f t="shared" si="1157"/>
        <v>0</v>
      </c>
      <c r="BW745" s="131">
        <f t="shared" si="1157"/>
        <v>0</v>
      </c>
      <c r="BX745" s="126">
        <f t="shared" si="1157"/>
        <v>0</v>
      </c>
      <c r="BY745" s="127">
        <f t="shared" si="1157"/>
        <v>0</v>
      </c>
      <c r="BZ745" s="128">
        <f t="shared" si="1157"/>
        <v>0</v>
      </c>
      <c r="CA745" s="129">
        <f t="shared" si="1157"/>
        <v>0</v>
      </c>
      <c r="CB745" s="126">
        <f t="shared" si="1157"/>
        <v>0</v>
      </c>
      <c r="CC745" s="127">
        <f t="shared" si="1157"/>
        <v>0</v>
      </c>
      <c r="CD745" s="128">
        <f t="shared" si="1157"/>
        <v>0</v>
      </c>
      <c r="CE745" s="129">
        <f t="shared" si="1157"/>
        <v>0</v>
      </c>
      <c r="CF745" s="126">
        <f t="shared" si="1157"/>
        <v>0</v>
      </c>
      <c r="CG745" s="127">
        <f t="shared" si="1157"/>
        <v>0</v>
      </c>
      <c r="CH745" s="128">
        <f t="shared" si="1157"/>
        <v>0</v>
      </c>
      <c r="CI745" s="126">
        <f t="shared" si="1157"/>
        <v>0</v>
      </c>
      <c r="CJ745" s="132">
        <f t="shared" si="1157"/>
        <v>0</v>
      </c>
      <c r="CK745" s="133">
        <f t="shared" si="1157"/>
        <v>0</v>
      </c>
    </row>
    <row r="746" spans="1:89" ht="14.25" thickTop="1" thickBot="1" x14ac:dyDescent="0.25">
      <c r="A746" s="299" t="s">
        <v>26</v>
      </c>
      <c r="B746" s="275">
        <f>SUM(B722:B745)</f>
        <v>60668</v>
      </c>
      <c r="C746" s="270">
        <f t="shared" ref="C746:AA746" si="1158">SUM(C722:C745)</f>
        <v>36700</v>
      </c>
      <c r="D746" s="18">
        <f t="shared" si="1158"/>
        <v>25287</v>
      </c>
      <c r="E746" s="271">
        <f t="shared" si="1158"/>
        <v>21956</v>
      </c>
      <c r="F746" s="272">
        <f t="shared" si="1158"/>
        <v>12679</v>
      </c>
      <c r="G746" s="273">
        <f t="shared" si="1158"/>
        <v>8600</v>
      </c>
      <c r="H746" s="18">
        <f t="shared" si="1158"/>
        <v>30635</v>
      </c>
      <c r="I746" s="271">
        <f t="shared" si="1158"/>
        <v>42897</v>
      </c>
      <c r="J746" s="272">
        <f t="shared" si="1158"/>
        <v>6786</v>
      </c>
      <c r="K746" s="273">
        <f t="shared" si="1158"/>
        <v>8626</v>
      </c>
      <c r="L746" s="18">
        <f t="shared" si="1158"/>
        <v>12765</v>
      </c>
      <c r="M746" s="272">
        <f t="shared" si="1158"/>
        <v>24530</v>
      </c>
      <c r="N746" s="20">
        <f t="shared" si="1158"/>
        <v>27979</v>
      </c>
      <c r="O746" s="19">
        <f t="shared" si="1158"/>
        <v>38547</v>
      </c>
      <c r="P746" s="272">
        <f t="shared" si="1158"/>
        <v>17596</v>
      </c>
      <c r="Q746" s="273">
        <f t="shared" si="1158"/>
        <v>22166</v>
      </c>
      <c r="R746" s="18">
        <f t="shared" si="1158"/>
        <v>22770</v>
      </c>
      <c r="S746" s="271">
        <f t="shared" si="1158"/>
        <v>24958</v>
      </c>
      <c r="T746" s="272">
        <f t="shared" si="1158"/>
        <v>10379</v>
      </c>
      <c r="U746" s="273">
        <f t="shared" si="1158"/>
        <v>12656</v>
      </c>
      <c r="V746" s="18">
        <f t="shared" si="1158"/>
        <v>27628</v>
      </c>
      <c r="W746" s="271">
        <f t="shared" si="1158"/>
        <v>31584</v>
      </c>
      <c r="X746" s="272">
        <f t="shared" si="1158"/>
        <v>26747</v>
      </c>
      <c r="Y746" s="273">
        <f t="shared" si="1158"/>
        <v>16486</v>
      </c>
      <c r="Z746" s="18">
        <f t="shared" si="1158"/>
        <v>57875</v>
      </c>
      <c r="AA746" s="271">
        <f t="shared" si="1158"/>
        <v>49564</v>
      </c>
      <c r="AB746" s="171">
        <f>SUM(AB722:AB745)</f>
        <v>339794</v>
      </c>
      <c r="AC746" s="172">
        <f>SUM(AC722:AC745)</f>
        <v>339270</v>
      </c>
      <c r="BI746" s="299" t="s">
        <v>26</v>
      </c>
      <c r="BJ746" s="152">
        <f>SUM(BJ722:BJ745)</f>
        <v>0.99999999999999989</v>
      </c>
      <c r="BK746" s="153">
        <f t="shared" ref="BK746:CK746" si="1159">SUM(BK722:BK745)</f>
        <v>0.99999999999999989</v>
      </c>
      <c r="BL746" s="152">
        <f t="shared" si="1159"/>
        <v>1</v>
      </c>
      <c r="BM746" s="153">
        <f t="shared" si="1159"/>
        <v>1</v>
      </c>
      <c r="BN746" s="152">
        <f t="shared" si="1159"/>
        <v>1.0000000000000002</v>
      </c>
      <c r="BO746" s="153">
        <f t="shared" si="1159"/>
        <v>0.99999999999999989</v>
      </c>
      <c r="BP746" s="152">
        <f t="shared" si="1159"/>
        <v>1.0000000000000002</v>
      </c>
      <c r="BQ746" s="153">
        <f t="shared" si="1159"/>
        <v>0.99999999999999989</v>
      </c>
      <c r="BR746" s="152">
        <f t="shared" si="1159"/>
        <v>0.99999999999999989</v>
      </c>
      <c r="BS746" s="153">
        <f t="shared" si="1159"/>
        <v>0.99999999999999989</v>
      </c>
      <c r="BT746" s="152">
        <f t="shared" si="1159"/>
        <v>1</v>
      </c>
      <c r="BU746" s="153">
        <f t="shared" si="1159"/>
        <v>1</v>
      </c>
      <c r="BV746" s="152">
        <f t="shared" si="1159"/>
        <v>1</v>
      </c>
      <c r="BW746" s="153">
        <f t="shared" si="1159"/>
        <v>0.99999999999999989</v>
      </c>
      <c r="BX746" s="152">
        <f t="shared" si="1159"/>
        <v>0.99999999999999989</v>
      </c>
      <c r="BY746" s="153">
        <f t="shared" si="1159"/>
        <v>1</v>
      </c>
      <c r="BZ746" s="152">
        <f t="shared" si="1159"/>
        <v>0.99999999999999989</v>
      </c>
      <c r="CA746" s="153">
        <f t="shared" si="1159"/>
        <v>1</v>
      </c>
      <c r="CB746" s="152">
        <f t="shared" si="1159"/>
        <v>0.99999999999999989</v>
      </c>
      <c r="CC746" s="153">
        <f t="shared" si="1159"/>
        <v>1.0000000000000002</v>
      </c>
      <c r="CD746" s="152">
        <f t="shared" si="1159"/>
        <v>0.99999999999999989</v>
      </c>
      <c r="CE746" s="153">
        <f t="shared" si="1159"/>
        <v>0.99999999999999989</v>
      </c>
      <c r="CF746" s="152">
        <f t="shared" si="1159"/>
        <v>1</v>
      </c>
      <c r="CG746" s="153">
        <f t="shared" si="1159"/>
        <v>0.99999999999999989</v>
      </c>
      <c r="CH746" s="152">
        <f t="shared" si="1159"/>
        <v>0.99999999999999978</v>
      </c>
      <c r="CI746" s="153">
        <f t="shared" si="1159"/>
        <v>0.99999999999999989</v>
      </c>
      <c r="CJ746" s="152">
        <f t="shared" si="1159"/>
        <v>1</v>
      </c>
      <c r="CK746" s="153">
        <f t="shared" si="1159"/>
        <v>1</v>
      </c>
    </row>
    <row r="747" spans="1:89" ht="13.5" thickTop="1" x14ac:dyDescent="0.2">
      <c r="A747" s="187"/>
    </row>
    <row r="749" spans="1:89" x14ac:dyDescent="0.2">
      <c r="A749" s="306">
        <f>+A718+1</f>
        <v>43490</v>
      </c>
      <c r="B749" s="306"/>
      <c r="C749" s="306"/>
      <c r="D749" s="306"/>
      <c r="BI749" s="311">
        <f>+BI687+2</f>
        <v>43490</v>
      </c>
      <c r="BJ749" s="311"/>
      <c r="BK749" s="311"/>
      <c r="BL749" s="311"/>
    </row>
    <row r="750" spans="1:89" ht="13.5" thickBot="1" x14ac:dyDescent="0.25">
      <c r="AE750" s="242" t="s">
        <v>1</v>
      </c>
    </row>
    <row r="751" spans="1:89" ht="14.25" thickTop="1" thickBot="1" x14ac:dyDescent="0.25">
      <c r="A751" s="302" t="s">
        <v>2</v>
      </c>
      <c r="B751" s="304" t="s">
        <v>3</v>
      </c>
      <c r="C751" s="305"/>
      <c r="D751" s="304" t="s">
        <v>4</v>
      </c>
      <c r="E751" s="305"/>
      <c r="F751" s="304" t="s">
        <v>5</v>
      </c>
      <c r="G751" s="305"/>
      <c r="H751" s="304" t="s">
        <v>6</v>
      </c>
      <c r="I751" s="305"/>
      <c r="J751" s="304" t="s">
        <v>7</v>
      </c>
      <c r="K751" s="305"/>
      <c r="L751" s="304" t="s">
        <v>8</v>
      </c>
      <c r="M751" s="305"/>
      <c r="N751" s="304" t="s">
        <v>9</v>
      </c>
      <c r="O751" s="305"/>
      <c r="P751" s="304" t="s">
        <v>10</v>
      </c>
      <c r="Q751" s="305"/>
      <c r="R751" s="304" t="s">
        <v>11</v>
      </c>
      <c r="S751" s="305"/>
      <c r="T751" s="304" t="s">
        <v>12</v>
      </c>
      <c r="U751" s="305"/>
      <c r="V751" s="304" t="s">
        <v>13</v>
      </c>
      <c r="W751" s="305"/>
      <c r="X751" s="304" t="s">
        <v>14</v>
      </c>
      <c r="Y751" s="305"/>
      <c r="Z751" s="307" t="s">
        <v>15</v>
      </c>
      <c r="AA751" s="308"/>
      <c r="AB751" s="309" t="s">
        <v>16</v>
      </c>
      <c r="AC751" s="310"/>
      <c r="AE751" s="302" t="s">
        <v>2</v>
      </c>
      <c r="AF751" s="304" t="s">
        <v>3</v>
      </c>
      <c r="AG751" s="305"/>
      <c r="AH751" s="304" t="s">
        <v>4</v>
      </c>
      <c r="AI751" s="305"/>
      <c r="AJ751" s="304" t="s">
        <v>5</v>
      </c>
      <c r="AK751" s="305"/>
      <c r="AL751" s="304" t="s">
        <v>6</v>
      </c>
      <c r="AM751" s="305"/>
      <c r="AN751" s="304" t="s">
        <v>7</v>
      </c>
      <c r="AO751" s="305"/>
      <c r="AP751" s="304" t="s">
        <v>8</v>
      </c>
      <c r="AQ751" s="305"/>
      <c r="AR751" s="304" t="s">
        <v>9</v>
      </c>
      <c r="AS751" s="305"/>
      <c r="AT751" s="304" t="s">
        <v>10</v>
      </c>
      <c r="AU751" s="305"/>
      <c r="AV751" s="304" t="s">
        <v>11</v>
      </c>
      <c r="AW751" s="305"/>
      <c r="AX751" s="304" t="s">
        <v>12</v>
      </c>
      <c r="AY751" s="305"/>
      <c r="AZ751" s="304" t="s">
        <v>13</v>
      </c>
      <c r="BA751" s="305"/>
      <c r="BB751" s="304" t="s">
        <v>14</v>
      </c>
      <c r="BC751" s="305"/>
      <c r="BD751" s="307" t="s">
        <v>15</v>
      </c>
      <c r="BE751" s="308"/>
      <c r="BF751" s="309" t="s">
        <v>16</v>
      </c>
      <c r="BG751" s="310"/>
      <c r="BI751" s="302" t="s">
        <v>2</v>
      </c>
      <c r="BJ751" s="304" t="s">
        <v>3</v>
      </c>
      <c r="BK751" s="305"/>
      <c r="BL751" s="304" t="s">
        <v>4</v>
      </c>
      <c r="BM751" s="305"/>
      <c r="BN751" s="304" t="s">
        <v>5</v>
      </c>
      <c r="BO751" s="305"/>
      <c r="BP751" s="304" t="s">
        <v>6</v>
      </c>
      <c r="BQ751" s="305"/>
      <c r="BR751" s="304" t="s">
        <v>7</v>
      </c>
      <c r="BS751" s="305"/>
      <c r="BT751" s="304" t="s">
        <v>8</v>
      </c>
      <c r="BU751" s="305"/>
      <c r="BV751" s="304" t="s">
        <v>9</v>
      </c>
      <c r="BW751" s="305"/>
      <c r="BX751" s="304" t="s">
        <v>10</v>
      </c>
      <c r="BY751" s="305"/>
      <c r="BZ751" s="304" t="s">
        <v>11</v>
      </c>
      <c r="CA751" s="305"/>
      <c r="CB751" s="304" t="s">
        <v>12</v>
      </c>
      <c r="CC751" s="305"/>
      <c r="CD751" s="304" t="s">
        <v>13</v>
      </c>
      <c r="CE751" s="305"/>
      <c r="CF751" s="304" t="s">
        <v>14</v>
      </c>
      <c r="CG751" s="305"/>
      <c r="CH751" s="307" t="s">
        <v>15</v>
      </c>
      <c r="CI751" s="308"/>
      <c r="CJ751" s="304" t="s">
        <v>16</v>
      </c>
      <c r="CK751" s="305"/>
    </row>
    <row r="752" spans="1:89" ht="15" thickTop="1" thickBot="1" x14ac:dyDescent="0.3">
      <c r="A752" s="303"/>
      <c r="B752" s="113" t="s">
        <v>17</v>
      </c>
      <c r="C752" s="114" t="s">
        <v>18</v>
      </c>
      <c r="D752" s="115" t="s">
        <v>17</v>
      </c>
      <c r="E752" s="116" t="s">
        <v>18</v>
      </c>
      <c r="F752" s="113" t="s">
        <v>17</v>
      </c>
      <c r="G752" s="114" t="s">
        <v>18</v>
      </c>
      <c r="H752" s="115" t="s">
        <v>17</v>
      </c>
      <c r="I752" s="116" t="s">
        <v>18</v>
      </c>
      <c r="J752" s="113" t="s">
        <v>17</v>
      </c>
      <c r="K752" s="114" t="s">
        <v>18</v>
      </c>
      <c r="L752" s="115" t="s">
        <v>17</v>
      </c>
      <c r="M752" s="113" t="s">
        <v>18</v>
      </c>
      <c r="N752" s="117" t="s">
        <v>17</v>
      </c>
      <c r="O752" s="118" t="s">
        <v>18</v>
      </c>
      <c r="P752" s="113" t="s">
        <v>17</v>
      </c>
      <c r="Q752" s="114" t="s">
        <v>18</v>
      </c>
      <c r="R752" s="115" t="s">
        <v>17</v>
      </c>
      <c r="S752" s="116" t="s">
        <v>18</v>
      </c>
      <c r="T752" s="113" t="s">
        <v>17</v>
      </c>
      <c r="U752" s="114" t="s">
        <v>18</v>
      </c>
      <c r="V752" s="115" t="s">
        <v>17</v>
      </c>
      <c r="W752" s="116" t="s">
        <v>18</v>
      </c>
      <c r="X752" s="113" t="s">
        <v>17</v>
      </c>
      <c r="Y752" s="114" t="s">
        <v>18</v>
      </c>
      <c r="Z752" s="26" t="s">
        <v>17</v>
      </c>
      <c r="AA752" s="119" t="s">
        <v>18</v>
      </c>
      <c r="AB752" s="173" t="s">
        <v>17</v>
      </c>
      <c r="AC752" s="174" t="s">
        <v>18</v>
      </c>
      <c r="AE752" s="303"/>
      <c r="AF752" s="113" t="s">
        <v>17</v>
      </c>
      <c r="AG752" s="114" t="s">
        <v>18</v>
      </c>
      <c r="AH752" s="115" t="s">
        <v>17</v>
      </c>
      <c r="AI752" s="116" t="s">
        <v>18</v>
      </c>
      <c r="AJ752" s="113" t="s">
        <v>17</v>
      </c>
      <c r="AK752" s="114" t="s">
        <v>18</v>
      </c>
      <c r="AL752" s="115" t="s">
        <v>17</v>
      </c>
      <c r="AM752" s="116" t="s">
        <v>18</v>
      </c>
      <c r="AN752" s="113" t="s">
        <v>17</v>
      </c>
      <c r="AO752" s="114" t="s">
        <v>18</v>
      </c>
      <c r="AP752" s="115" t="s">
        <v>17</v>
      </c>
      <c r="AQ752" s="113" t="s">
        <v>18</v>
      </c>
      <c r="AR752" s="117" t="s">
        <v>17</v>
      </c>
      <c r="AS752" s="118" t="s">
        <v>18</v>
      </c>
      <c r="AT752" s="113" t="s">
        <v>17</v>
      </c>
      <c r="AU752" s="114" t="s">
        <v>18</v>
      </c>
      <c r="AV752" s="115" t="s">
        <v>17</v>
      </c>
      <c r="AW752" s="116" t="s">
        <v>18</v>
      </c>
      <c r="AX752" s="113" t="s">
        <v>17</v>
      </c>
      <c r="AY752" s="114" t="s">
        <v>18</v>
      </c>
      <c r="AZ752" s="115" t="s">
        <v>17</v>
      </c>
      <c r="BA752" s="116" t="s">
        <v>18</v>
      </c>
      <c r="BB752" s="113" t="s">
        <v>17</v>
      </c>
      <c r="BC752" s="114" t="s">
        <v>18</v>
      </c>
      <c r="BD752" s="26" t="s">
        <v>17</v>
      </c>
      <c r="BE752" s="119" t="s">
        <v>18</v>
      </c>
      <c r="BF752" s="173" t="s">
        <v>17</v>
      </c>
      <c r="BG752" s="174" t="s">
        <v>18</v>
      </c>
      <c r="BI752" s="303"/>
      <c r="BJ752" s="113" t="s">
        <v>17</v>
      </c>
      <c r="BK752" s="114" t="s">
        <v>18</v>
      </c>
      <c r="BL752" s="115" t="s">
        <v>17</v>
      </c>
      <c r="BM752" s="116" t="s">
        <v>18</v>
      </c>
      <c r="BN752" s="113" t="s">
        <v>17</v>
      </c>
      <c r="BO752" s="114" t="s">
        <v>18</v>
      </c>
      <c r="BP752" s="115" t="s">
        <v>17</v>
      </c>
      <c r="BQ752" s="116" t="s">
        <v>18</v>
      </c>
      <c r="BR752" s="113" t="s">
        <v>17</v>
      </c>
      <c r="BS752" s="114" t="s">
        <v>18</v>
      </c>
      <c r="BT752" s="115" t="s">
        <v>17</v>
      </c>
      <c r="BU752" s="113" t="s">
        <v>18</v>
      </c>
      <c r="BV752" s="117" t="s">
        <v>17</v>
      </c>
      <c r="BW752" s="118" t="s">
        <v>18</v>
      </c>
      <c r="BX752" s="113" t="s">
        <v>17</v>
      </c>
      <c r="BY752" s="114" t="s">
        <v>18</v>
      </c>
      <c r="BZ752" s="115" t="s">
        <v>17</v>
      </c>
      <c r="CA752" s="116" t="s">
        <v>18</v>
      </c>
      <c r="CB752" s="113" t="s">
        <v>17</v>
      </c>
      <c r="CC752" s="114" t="s">
        <v>18</v>
      </c>
      <c r="CD752" s="115" t="s">
        <v>17</v>
      </c>
      <c r="CE752" s="116" t="s">
        <v>18</v>
      </c>
      <c r="CF752" s="113" t="s">
        <v>17</v>
      </c>
      <c r="CG752" s="114" t="s">
        <v>18</v>
      </c>
      <c r="CH752" s="26" t="s">
        <v>17</v>
      </c>
      <c r="CI752" s="119" t="s">
        <v>18</v>
      </c>
      <c r="CJ752" s="117" t="s">
        <v>17</v>
      </c>
      <c r="CK752" s="118" t="s">
        <v>18</v>
      </c>
    </row>
    <row r="753" spans="1:89" ht="13.5" thickTop="1" x14ac:dyDescent="0.2">
      <c r="A753" s="122" t="s">
        <v>19</v>
      </c>
      <c r="B753" s="123"/>
      <c r="C753" s="186"/>
      <c r="D753" s="124"/>
      <c r="E753" s="177"/>
      <c r="F753" s="123"/>
      <c r="G753" s="125"/>
      <c r="H753" s="124"/>
      <c r="I753" s="177"/>
      <c r="J753" s="123"/>
      <c r="K753" s="125"/>
      <c r="L753" s="124"/>
      <c r="M753" s="123"/>
      <c r="N753" s="176"/>
      <c r="O753" s="178"/>
      <c r="P753" s="123"/>
      <c r="Q753" s="125"/>
      <c r="R753" s="124"/>
      <c r="S753" s="177"/>
      <c r="T753" s="123"/>
      <c r="U753" s="125"/>
      <c r="V753" s="124"/>
      <c r="W753" s="177"/>
      <c r="X753" s="123"/>
      <c r="Y753" s="125"/>
      <c r="Z753" s="183"/>
      <c r="AA753" s="184"/>
      <c r="AB753" s="167">
        <f>B753+D753+F753+H753+J753+L753+N753+P753+R753+T753+V753+X753+Z753</f>
        <v>0</v>
      </c>
      <c r="AC753" s="168">
        <f>C753+E753+G753+I753+K753+M753+O753+Q753+S753+U753+W753+Y753+AA753</f>
        <v>0</v>
      </c>
      <c r="AE753" s="249" t="str">
        <f>$AE$9</f>
        <v>07:00 - 07:59</v>
      </c>
      <c r="AF753" s="123">
        <f>SUMIF($A$9:$A$32,$AE753,B$753:B$776)</f>
        <v>6591</v>
      </c>
      <c r="AG753" s="186">
        <f t="shared" ref="AG753:BE755" si="1160">SUMIF($A$9:$A$32,$AE753,C$753:C$776)</f>
        <v>1067</v>
      </c>
      <c r="AH753" s="124">
        <f t="shared" si="1160"/>
        <v>2014</v>
      </c>
      <c r="AI753" s="177">
        <f t="shared" si="1160"/>
        <v>1331</v>
      </c>
      <c r="AJ753" s="123">
        <f t="shared" si="1160"/>
        <v>1048</v>
      </c>
      <c r="AK753" s="125">
        <f t="shared" si="1160"/>
        <v>662</v>
      </c>
      <c r="AL753" s="124">
        <f t="shared" si="1160"/>
        <v>1392</v>
      </c>
      <c r="AM753" s="177">
        <f t="shared" si="1160"/>
        <v>1793</v>
      </c>
      <c r="AN753" s="123">
        <f t="shared" si="1160"/>
        <v>449</v>
      </c>
      <c r="AO753" s="125">
        <f t="shared" si="1160"/>
        <v>914</v>
      </c>
      <c r="AP753" s="124">
        <f t="shared" si="1160"/>
        <v>549</v>
      </c>
      <c r="AQ753" s="123">
        <f t="shared" si="1160"/>
        <v>2434</v>
      </c>
      <c r="AR753" s="176">
        <f t="shared" si="1160"/>
        <v>1926</v>
      </c>
      <c r="AS753" s="178">
        <f t="shared" si="1160"/>
        <v>2984</v>
      </c>
      <c r="AT753" s="123">
        <f t="shared" si="1160"/>
        <v>1644</v>
      </c>
      <c r="AU753" s="125">
        <f t="shared" si="1160"/>
        <v>1580</v>
      </c>
      <c r="AV753" s="124">
        <f t="shared" si="1160"/>
        <v>1970</v>
      </c>
      <c r="AW753" s="177">
        <f t="shared" si="1160"/>
        <v>1808</v>
      </c>
      <c r="AX753" s="123">
        <f t="shared" si="1160"/>
        <v>383</v>
      </c>
      <c r="AY753" s="125">
        <f t="shared" si="1160"/>
        <v>1847</v>
      </c>
      <c r="AZ753" s="124">
        <f t="shared" si="1160"/>
        <v>1094</v>
      </c>
      <c r="BA753" s="177">
        <f t="shared" si="1160"/>
        <v>2699</v>
      </c>
      <c r="BB753" s="123">
        <f t="shared" si="1160"/>
        <v>1615</v>
      </c>
      <c r="BC753" s="125">
        <f t="shared" si="1160"/>
        <v>1548</v>
      </c>
      <c r="BD753" s="183">
        <f t="shared" si="1160"/>
        <v>5124</v>
      </c>
      <c r="BE753" s="184">
        <f t="shared" si="1160"/>
        <v>2912</v>
      </c>
      <c r="BF753" s="167">
        <f>AF753+AH753+AJ753+AL753+AN753+AP753+AR753+AT753+AV753+AX753+AZ753+BB753+BD753</f>
        <v>25799</v>
      </c>
      <c r="BG753" s="168">
        <f>AG753+AI753+AK753+AM753+AO753+AQ753+AS753+AU753+AW753+AY753+BA753+BC753+BE753</f>
        <v>23579</v>
      </c>
      <c r="BI753" s="122" t="s">
        <v>19</v>
      </c>
      <c r="BJ753" s="126">
        <f t="shared" ref="BJ753:CK753" si="1161">B753/B777</f>
        <v>0</v>
      </c>
      <c r="BK753" s="127">
        <f t="shared" si="1161"/>
        <v>0</v>
      </c>
      <c r="BL753" s="128">
        <f t="shared" si="1161"/>
        <v>0</v>
      </c>
      <c r="BM753" s="129">
        <f t="shared" si="1161"/>
        <v>0</v>
      </c>
      <c r="BN753" s="126">
        <f t="shared" si="1161"/>
        <v>0</v>
      </c>
      <c r="BO753" s="127">
        <f t="shared" si="1161"/>
        <v>0</v>
      </c>
      <c r="BP753" s="128">
        <f t="shared" si="1161"/>
        <v>0</v>
      </c>
      <c r="BQ753" s="129">
        <f t="shared" si="1161"/>
        <v>0</v>
      </c>
      <c r="BR753" s="126">
        <f t="shared" si="1161"/>
        <v>0</v>
      </c>
      <c r="BS753" s="127">
        <f t="shared" si="1161"/>
        <v>0</v>
      </c>
      <c r="BT753" s="128">
        <f t="shared" si="1161"/>
        <v>0</v>
      </c>
      <c r="BU753" s="126">
        <f t="shared" si="1161"/>
        <v>0</v>
      </c>
      <c r="BV753" s="130">
        <f t="shared" si="1161"/>
        <v>0</v>
      </c>
      <c r="BW753" s="131">
        <f t="shared" si="1161"/>
        <v>0</v>
      </c>
      <c r="BX753" s="126">
        <f t="shared" si="1161"/>
        <v>0</v>
      </c>
      <c r="BY753" s="127">
        <f t="shared" si="1161"/>
        <v>0</v>
      </c>
      <c r="BZ753" s="128">
        <f t="shared" si="1161"/>
        <v>0</v>
      </c>
      <c r="CA753" s="129">
        <f t="shared" si="1161"/>
        <v>0</v>
      </c>
      <c r="CB753" s="126">
        <f t="shared" si="1161"/>
        <v>0</v>
      </c>
      <c r="CC753" s="127">
        <f t="shared" si="1161"/>
        <v>0</v>
      </c>
      <c r="CD753" s="128">
        <f t="shared" si="1161"/>
        <v>0</v>
      </c>
      <c r="CE753" s="129">
        <f t="shared" si="1161"/>
        <v>0</v>
      </c>
      <c r="CF753" s="126">
        <f t="shared" si="1161"/>
        <v>0</v>
      </c>
      <c r="CG753" s="127">
        <f t="shared" si="1161"/>
        <v>0</v>
      </c>
      <c r="CH753" s="128">
        <f t="shared" si="1161"/>
        <v>0</v>
      </c>
      <c r="CI753" s="126">
        <f t="shared" si="1161"/>
        <v>0</v>
      </c>
      <c r="CJ753" s="132">
        <f t="shared" si="1161"/>
        <v>0</v>
      </c>
      <c r="CK753" s="133">
        <f t="shared" si="1161"/>
        <v>0</v>
      </c>
    </row>
    <row r="754" spans="1:89" x14ac:dyDescent="0.2">
      <c r="A754" s="134" t="s">
        <v>21</v>
      </c>
      <c r="B754" s="189">
        <v>568</v>
      </c>
      <c r="C754" s="190">
        <v>0</v>
      </c>
      <c r="D754" s="191">
        <v>188</v>
      </c>
      <c r="E754" s="192">
        <v>0</v>
      </c>
      <c r="F754" s="189">
        <v>84</v>
      </c>
      <c r="G754" s="193">
        <v>0</v>
      </c>
      <c r="H754" s="191">
        <v>270</v>
      </c>
      <c r="I754" s="192">
        <v>7</v>
      </c>
      <c r="J754" s="189">
        <v>11</v>
      </c>
      <c r="K754" s="193">
        <v>4</v>
      </c>
      <c r="L754" s="191">
        <v>4</v>
      </c>
      <c r="M754" s="189">
        <v>14</v>
      </c>
      <c r="N754" s="194">
        <v>46</v>
      </c>
      <c r="O754" s="195">
        <v>26</v>
      </c>
      <c r="P754" s="189">
        <v>18</v>
      </c>
      <c r="Q754" s="193">
        <v>4</v>
      </c>
      <c r="R754" s="191">
        <v>14</v>
      </c>
      <c r="S754" s="192">
        <v>11</v>
      </c>
      <c r="T754" s="189">
        <v>1</v>
      </c>
      <c r="U754" s="193">
        <v>2</v>
      </c>
      <c r="V754" s="191">
        <v>4</v>
      </c>
      <c r="W754" s="192">
        <v>2</v>
      </c>
      <c r="X754" s="189">
        <v>1</v>
      </c>
      <c r="Y754" s="193">
        <v>0</v>
      </c>
      <c r="Z754" s="191">
        <v>0</v>
      </c>
      <c r="AA754" s="189">
        <v>0</v>
      </c>
      <c r="AB754" s="169">
        <f>B754+D754+F754+H754+J754+L754+N754+P754+R754+T754+V754+X754+Z754</f>
        <v>1209</v>
      </c>
      <c r="AC754" s="170">
        <f t="shared" ref="AC754:AC773" si="1162">C754+E754+G754+I754+K754+M754+O754+Q754+S754+U754+W754+Y754+AA754</f>
        <v>70</v>
      </c>
      <c r="AE754" s="250" t="str">
        <f>$AE$10</f>
        <v>08:00 - 08:59</v>
      </c>
      <c r="AF754" s="123">
        <f>SUMIF($A$9:$A$32,$AE754,B$753:B$776)</f>
        <v>6260</v>
      </c>
      <c r="AG754" s="190">
        <f t="shared" si="1160"/>
        <v>1339</v>
      </c>
      <c r="AH754" s="191">
        <f t="shared" si="1160"/>
        <v>1488</v>
      </c>
      <c r="AI754" s="192">
        <f t="shared" si="1160"/>
        <v>1453</v>
      </c>
      <c r="AJ754" s="189">
        <f t="shared" si="1160"/>
        <v>823</v>
      </c>
      <c r="AK754" s="193">
        <f t="shared" si="1160"/>
        <v>639</v>
      </c>
      <c r="AL754" s="191">
        <f t="shared" si="1160"/>
        <v>1643</v>
      </c>
      <c r="AM754" s="192">
        <f t="shared" si="1160"/>
        <v>1985</v>
      </c>
      <c r="AN754" s="189">
        <f t="shared" si="1160"/>
        <v>411</v>
      </c>
      <c r="AO754" s="193">
        <f t="shared" si="1160"/>
        <v>1169</v>
      </c>
      <c r="AP754" s="191">
        <f t="shared" si="1160"/>
        <v>491</v>
      </c>
      <c r="AQ754" s="189">
        <f t="shared" si="1160"/>
        <v>3070</v>
      </c>
      <c r="AR754" s="194">
        <f t="shared" si="1160"/>
        <v>1736</v>
      </c>
      <c r="AS754" s="195">
        <f t="shared" si="1160"/>
        <v>3381</v>
      </c>
      <c r="AT754" s="189">
        <f t="shared" si="1160"/>
        <v>1266</v>
      </c>
      <c r="AU754" s="193">
        <f t="shared" si="1160"/>
        <v>1688</v>
      </c>
      <c r="AV754" s="191">
        <f t="shared" si="1160"/>
        <v>1846</v>
      </c>
      <c r="AW754" s="192">
        <f t="shared" si="1160"/>
        <v>1621</v>
      </c>
      <c r="AX754" s="189">
        <f t="shared" si="1160"/>
        <v>360</v>
      </c>
      <c r="AY754" s="193">
        <f t="shared" si="1160"/>
        <v>1777</v>
      </c>
      <c r="AZ754" s="191">
        <f t="shared" si="1160"/>
        <v>922</v>
      </c>
      <c r="BA754" s="192">
        <f t="shared" si="1160"/>
        <v>2908</v>
      </c>
      <c r="BB754" s="189">
        <f t="shared" si="1160"/>
        <v>1373</v>
      </c>
      <c r="BC754" s="193">
        <f t="shared" si="1160"/>
        <v>2072</v>
      </c>
      <c r="BD754" s="191">
        <f t="shared" si="1160"/>
        <v>4832</v>
      </c>
      <c r="BE754" s="189">
        <f t="shared" si="1160"/>
        <v>2653</v>
      </c>
      <c r="BF754" s="169">
        <f>SUM(AF754,AH754,AJ754,AL754,AN754,AP754,AR754,AT754,AV754,AX754,AZ754,BB754,BD754)</f>
        <v>23451</v>
      </c>
      <c r="BG754" s="170">
        <f>SUM(AG754,AI754,AK754,AM754,AO754,AQ754,AS754,AU754,AW754,AY754,BA754,BC754,BE754)</f>
        <v>25755</v>
      </c>
      <c r="BI754" s="134" t="s">
        <v>21</v>
      </c>
      <c r="BJ754" s="126">
        <f t="shared" ref="BJ754:CK754" si="1163">B754/B777</f>
        <v>9.005866497542413E-3</v>
      </c>
      <c r="BK754" s="127">
        <f t="shared" si="1163"/>
        <v>0</v>
      </c>
      <c r="BL754" s="128">
        <f t="shared" si="1163"/>
        <v>7.1037218968448895E-3</v>
      </c>
      <c r="BM754" s="129">
        <f t="shared" si="1163"/>
        <v>0</v>
      </c>
      <c r="BN754" s="126">
        <f t="shared" si="1163"/>
        <v>5.938914027149321E-3</v>
      </c>
      <c r="BO754" s="127">
        <f t="shared" si="1163"/>
        <v>0</v>
      </c>
      <c r="BP754" s="128">
        <f t="shared" si="1163"/>
        <v>8.173397106011988E-3</v>
      </c>
      <c r="BQ754" s="129">
        <f t="shared" si="1163"/>
        <v>1.4779469205920232E-4</v>
      </c>
      <c r="BR754" s="126">
        <f t="shared" si="1163"/>
        <v>1.4810825366904537E-3</v>
      </c>
      <c r="BS754" s="127">
        <f t="shared" si="1163"/>
        <v>4.4548390689386344E-4</v>
      </c>
      <c r="BT754" s="128">
        <f t="shared" si="1163"/>
        <v>2.816306414137858E-4</v>
      </c>
      <c r="BU754" s="126">
        <f t="shared" si="1163"/>
        <v>5.3480021392008552E-4</v>
      </c>
      <c r="BV754" s="130">
        <f t="shared" si="1163"/>
        <v>1.5363548311679636E-3</v>
      </c>
      <c r="BW754" s="131">
        <f t="shared" si="1163"/>
        <v>6.4636420136730886E-4</v>
      </c>
      <c r="BX754" s="126">
        <f t="shared" si="1163"/>
        <v>9.7355184163556714E-4</v>
      </c>
      <c r="BY754" s="127">
        <f t="shared" si="1163"/>
        <v>1.8305798361631048E-4</v>
      </c>
      <c r="BZ754" s="128">
        <f t="shared" si="1163"/>
        <v>5.9327061615391133E-4</v>
      </c>
      <c r="CA754" s="129">
        <f t="shared" si="1163"/>
        <v>4.3220305685434755E-4</v>
      </c>
      <c r="CB754" s="126">
        <f t="shared" si="1163"/>
        <v>9.6394833236938498E-5</v>
      </c>
      <c r="CC754" s="127">
        <f t="shared" si="1163"/>
        <v>1.528350909368791E-4</v>
      </c>
      <c r="CD754" s="128">
        <f t="shared" si="1163"/>
        <v>1.4107854548019611E-4</v>
      </c>
      <c r="CE754" s="129">
        <f t="shared" si="1163"/>
        <v>6.0690659707471021E-5</v>
      </c>
      <c r="CF754" s="126">
        <f t="shared" si="1163"/>
        <v>3.4652436066255458E-5</v>
      </c>
      <c r="CG754" s="127">
        <f t="shared" si="1163"/>
        <v>0</v>
      </c>
      <c r="CH754" s="128">
        <f t="shared" si="1163"/>
        <v>0</v>
      </c>
      <c r="CI754" s="126">
        <f t="shared" si="1163"/>
        <v>0</v>
      </c>
      <c r="CJ754" s="132">
        <f t="shared" si="1163"/>
        <v>3.3635000431217954E-3</v>
      </c>
      <c r="CK754" s="133">
        <f t="shared" si="1163"/>
        <v>1.9509802282089445E-4</v>
      </c>
    </row>
    <row r="755" spans="1:89" ht="13.5" thickBot="1" x14ac:dyDescent="0.25">
      <c r="A755" s="143" t="s">
        <v>23</v>
      </c>
      <c r="B755" s="196">
        <v>3219</v>
      </c>
      <c r="C755" s="197">
        <v>55</v>
      </c>
      <c r="D755" s="198">
        <v>1182</v>
      </c>
      <c r="E755" s="199">
        <v>53</v>
      </c>
      <c r="F755" s="196">
        <v>397</v>
      </c>
      <c r="G755" s="200">
        <v>26</v>
      </c>
      <c r="H755" s="198">
        <v>1309</v>
      </c>
      <c r="I755" s="199">
        <v>288</v>
      </c>
      <c r="J755" s="196">
        <v>96</v>
      </c>
      <c r="K755" s="200">
        <v>111</v>
      </c>
      <c r="L755" s="198">
        <v>61</v>
      </c>
      <c r="M755" s="196">
        <v>497</v>
      </c>
      <c r="N755" s="201">
        <v>555</v>
      </c>
      <c r="O755" s="202">
        <v>664</v>
      </c>
      <c r="P755" s="196">
        <v>309</v>
      </c>
      <c r="Q755" s="200">
        <v>444</v>
      </c>
      <c r="R755" s="198">
        <v>434</v>
      </c>
      <c r="S755" s="199">
        <v>475</v>
      </c>
      <c r="T755" s="196">
        <v>76</v>
      </c>
      <c r="U755" s="200">
        <v>342</v>
      </c>
      <c r="V755" s="198">
        <v>241</v>
      </c>
      <c r="W755" s="199">
        <v>693</v>
      </c>
      <c r="X755" s="196">
        <v>325</v>
      </c>
      <c r="Y755" s="200">
        <v>481</v>
      </c>
      <c r="Z755" s="198">
        <v>1318</v>
      </c>
      <c r="AA755" s="196">
        <v>618</v>
      </c>
      <c r="AB755" s="169">
        <f>B755+D755+F755+H755+J755+L755+N755+P755+R755+T755+V755+X755+Z755</f>
        <v>9522</v>
      </c>
      <c r="AC755" s="170">
        <f t="shared" si="1162"/>
        <v>4747</v>
      </c>
      <c r="AE755" s="249" t="str">
        <f>$AE$11</f>
        <v>09:00 - 09:59</v>
      </c>
      <c r="AF755" s="123">
        <f>SUMIF($A$9:$A$32,$AE755,B$753:B$776)</f>
        <v>4732</v>
      </c>
      <c r="AG755" s="197">
        <f t="shared" si="1160"/>
        <v>1209</v>
      </c>
      <c r="AH755" s="198">
        <f t="shared" si="1160"/>
        <v>1947</v>
      </c>
      <c r="AI755" s="199">
        <f t="shared" si="1160"/>
        <v>1245</v>
      </c>
      <c r="AJ755" s="196">
        <f t="shared" si="1160"/>
        <v>921</v>
      </c>
      <c r="AK755" s="200">
        <f t="shared" si="1160"/>
        <v>604</v>
      </c>
      <c r="AL755" s="198">
        <f t="shared" si="1160"/>
        <v>1731</v>
      </c>
      <c r="AM755" s="199">
        <f t="shared" si="1160"/>
        <v>2016</v>
      </c>
      <c r="AN755" s="196">
        <f t="shared" si="1160"/>
        <v>413</v>
      </c>
      <c r="AO755" s="200">
        <f t="shared" si="1160"/>
        <v>1061</v>
      </c>
      <c r="AP755" s="198">
        <f t="shared" si="1160"/>
        <v>493</v>
      </c>
      <c r="AQ755" s="196">
        <f t="shared" si="1160"/>
        <v>2805</v>
      </c>
      <c r="AR755" s="201">
        <f t="shared" si="1160"/>
        <v>1716</v>
      </c>
      <c r="AS755" s="202">
        <f t="shared" si="1160"/>
        <v>3368</v>
      </c>
      <c r="AT755" s="196">
        <f t="shared" si="1160"/>
        <v>1064</v>
      </c>
      <c r="AU755" s="200">
        <f t="shared" si="1160"/>
        <v>1540</v>
      </c>
      <c r="AV755" s="198">
        <f t="shared" si="1160"/>
        <v>1642</v>
      </c>
      <c r="AW755" s="199">
        <f t="shared" si="1160"/>
        <v>1371</v>
      </c>
      <c r="AX755" s="196">
        <f t="shared" si="1160"/>
        <v>310</v>
      </c>
      <c r="AY755" s="200">
        <f t="shared" si="1160"/>
        <v>1122</v>
      </c>
      <c r="AZ755" s="198">
        <f t="shared" si="1160"/>
        <v>926</v>
      </c>
      <c r="BA755" s="199">
        <f t="shared" si="1160"/>
        <v>2773</v>
      </c>
      <c r="BB755" s="196">
        <f t="shared" si="1160"/>
        <v>1379</v>
      </c>
      <c r="BC755" s="200">
        <f t="shared" si="1160"/>
        <v>1431</v>
      </c>
      <c r="BD755" s="198">
        <f t="shared" si="1160"/>
        <v>4012</v>
      </c>
      <c r="BE755" s="196">
        <f t="shared" si="1160"/>
        <v>2233</v>
      </c>
      <c r="BF755" s="169">
        <f>SUM(AF755,AH755,AJ755,AL755,AN755,AP755,AR755,AT755,AV755,AX755,AZ755,BB755,BD755)</f>
        <v>21286</v>
      </c>
      <c r="BG755" s="170">
        <f>SUM(AG755,AI755,AK755,AM755,AO755,AQ755,AS755,AU755,AW755,AY755,BA755,BC755,BE755)</f>
        <v>22778</v>
      </c>
      <c r="BI755" s="143" t="s">
        <v>23</v>
      </c>
      <c r="BJ755" s="126">
        <f t="shared" ref="BJ755:CK755" si="1164">B755/B777</f>
        <v>5.1038528618994765E-2</v>
      </c>
      <c r="BK755" s="127">
        <f t="shared" si="1164"/>
        <v>1.3810073821121881E-3</v>
      </c>
      <c r="BL755" s="128">
        <f t="shared" si="1164"/>
        <v>4.466276213867372E-2</v>
      </c>
      <c r="BM755" s="129">
        <f t="shared" si="1164"/>
        <v>2.3151181583890273E-3</v>
      </c>
      <c r="BN755" s="126">
        <f t="shared" si="1164"/>
        <v>2.806843891402715E-2</v>
      </c>
      <c r="BO755" s="127">
        <f t="shared" si="1164"/>
        <v>2.7929960253518099E-3</v>
      </c>
      <c r="BP755" s="128">
        <f t="shared" si="1164"/>
        <v>3.9625840043591452E-2</v>
      </c>
      <c r="BQ755" s="129">
        <f t="shared" si="1164"/>
        <v>6.0806959018643242E-3</v>
      </c>
      <c r="BR755" s="126">
        <f t="shared" si="1164"/>
        <v>1.2925811229298506E-2</v>
      </c>
      <c r="BS755" s="127">
        <f t="shared" si="1164"/>
        <v>1.2362178416304711E-2</v>
      </c>
      <c r="BT755" s="128">
        <f t="shared" si="1164"/>
        <v>4.2948672815602334E-3</v>
      </c>
      <c r="BU755" s="126">
        <f t="shared" si="1164"/>
        <v>1.8985407594163037E-2</v>
      </c>
      <c r="BV755" s="130">
        <f t="shared" si="1164"/>
        <v>1.8536455028222171E-2</v>
      </c>
      <c r="BW755" s="131">
        <f t="shared" si="1164"/>
        <v>1.6507147296457428E-2</v>
      </c>
      <c r="BX755" s="126">
        <f t="shared" si="1164"/>
        <v>1.6712639948077236E-2</v>
      </c>
      <c r="BY755" s="127">
        <f t="shared" si="1164"/>
        <v>2.0319436181410463E-2</v>
      </c>
      <c r="BZ755" s="128">
        <f t="shared" si="1164"/>
        <v>1.8391389100771253E-2</v>
      </c>
      <c r="CA755" s="129">
        <f t="shared" si="1164"/>
        <v>1.8663313818710465E-2</v>
      </c>
      <c r="CB755" s="126">
        <f t="shared" si="1164"/>
        <v>7.326007326007326E-3</v>
      </c>
      <c r="CC755" s="127">
        <f t="shared" si="1164"/>
        <v>2.6134800550206328E-2</v>
      </c>
      <c r="CD755" s="128">
        <f t="shared" si="1164"/>
        <v>8.499982365181815E-3</v>
      </c>
      <c r="CE755" s="129">
        <f t="shared" si="1164"/>
        <v>2.1029313588638708E-2</v>
      </c>
      <c r="CF755" s="126">
        <f t="shared" si="1164"/>
        <v>1.1262041721533023E-2</v>
      </c>
      <c r="CG755" s="127">
        <f t="shared" si="1164"/>
        <v>2.8547688290106239E-2</v>
      </c>
      <c r="CH755" s="128">
        <f t="shared" si="1164"/>
        <v>2.1434030996405978E-2</v>
      </c>
      <c r="CI755" s="126">
        <f t="shared" si="1164"/>
        <v>1.1480587033252833E-2</v>
      </c>
      <c r="CJ755" s="132">
        <f t="shared" si="1164"/>
        <v>2.6490692647316572E-2</v>
      </c>
      <c r="CK755" s="133">
        <f t="shared" si="1164"/>
        <v>1.323043306186837E-2</v>
      </c>
    </row>
    <row r="756" spans="1:89" ht="14.25" thickTop="1" thickBot="1" x14ac:dyDescent="0.25">
      <c r="A756" s="134" t="s">
        <v>25</v>
      </c>
      <c r="B756" s="189">
        <v>6645</v>
      </c>
      <c r="C756" s="190">
        <v>588</v>
      </c>
      <c r="D756" s="191">
        <v>2371</v>
      </c>
      <c r="E756" s="192">
        <v>670</v>
      </c>
      <c r="F756" s="189">
        <v>846</v>
      </c>
      <c r="G756" s="193">
        <v>365</v>
      </c>
      <c r="H756" s="191">
        <v>1395</v>
      </c>
      <c r="I756" s="192">
        <v>1100</v>
      </c>
      <c r="J756" s="189">
        <v>231</v>
      </c>
      <c r="K756" s="193">
        <v>440</v>
      </c>
      <c r="L756" s="191">
        <v>360</v>
      </c>
      <c r="M756" s="189">
        <v>1161</v>
      </c>
      <c r="N756" s="194">
        <v>1282</v>
      </c>
      <c r="O756" s="195">
        <v>1929</v>
      </c>
      <c r="P756" s="189">
        <v>1024</v>
      </c>
      <c r="Q756" s="193">
        <v>994</v>
      </c>
      <c r="R756" s="191">
        <v>1310</v>
      </c>
      <c r="S756" s="192">
        <v>1209</v>
      </c>
      <c r="T756" s="189">
        <v>262</v>
      </c>
      <c r="U756" s="193">
        <v>974</v>
      </c>
      <c r="V756" s="191">
        <v>764</v>
      </c>
      <c r="W756" s="192">
        <v>2035</v>
      </c>
      <c r="X756" s="189">
        <v>1078</v>
      </c>
      <c r="Y756" s="193">
        <v>1228</v>
      </c>
      <c r="Z756" s="191">
        <v>3170</v>
      </c>
      <c r="AA756" s="189">
        <v>1679</v>
      </c>
      <c r="AB756" s="169">
        <f>B756+D756+F756+H756+J756+L756+N756+P756+R756+T756+V756+X756+Z756</f>
        <v>20738</v>
      </c>
      <c r="AC756" s="170">
        <f t="shared" si="1162"/>
        <v>14372</v>
      </c>
      <c r="AE756" s="299" t="s">
        <v>26</v>
      </c>
      <c r="AF756" s="18">
        <f t="shared" ref="AF756:BG756" si="1165">SUM(AF753:AF755)</f>
        <v>17583</v>
      </c>
      <c r="AG756" s="19">
        <f t="shared" si="1165"/>
        <v>3615</v>
      </c>
      <c r="AH756" s="18">
        <f t="shared" si="1165"/>
        <v>5449</v>
      </c>
      <c r="AI756" s="19">
        <f t="shared" si="1165"/>
        <v>4029</v>
      </c>
      <c r="AJ756" s="18">
        <f t="shared" si="1165"/>
        <v>2792</v>
      </c>
      <c r="AK756" s="19">
        <f t="shared" si="1165"/>
        <v>1905</v>
      </c>
      <c r="AL756" s="18">
        <f t="shared" si="1165"/>
        <v>4766</v>
      </c>
      <c r="AM756" s="19">
        <f t="shared" si="1165"/>
        <v>5794</v>
      </c>
      <c r="AN756" s="18">
        <f t="shared" si="1165"/>
        <v>1273</v>
      </c>
      <c r="AO756" s="19">
        <f t="shared" si="1165"/>
        <v>3144</v>
      </c>
      <c r="AP756" s="18">
        <f t="shared" si="1165"/>
        <v>1533</v>
      </c>
      <c r="AQ756" s="19">
        <f t="shared" si="1165"/>
        <v>8309</v>
      </c>
      <c r="AR756" s="18">
        <f t="shared" si="1165"/>
        <v>5378</v>
      </c>
      <c r="AS756" s="19">
        <f t="shared" si="1165"/>
        <v>9733</v>
      </c>
      <c r="AT756" s="18">
        <f t="shared" si="1165"/>
        <v>3974</v>
      </c>
      <c r="AU756" s="19">
        <f t="shared" si="1165"/>
        <v>4808</v>
      </c>
      <c r="AV756" s="18">
        <f t="shared" si="1165"/>
        <v>5458</v>
      </c>
      <c r="AW756" s="19">
        <f t="shared" si="1165"/>
        <v>4800</v>
      </c>
      <c r="AX756" s="18">
        <f t="shared" si="1165"/>
        <v>1053</v>
      </c>
      <c r="AY756" s="19">
        <f t="shared" si="1165"/>
        <v>4746</v>
      </c>
      <c r="AZ756" s="18">
        <f t="shared" si="1165"/>
        <v>2942</v>
      </c>
      <c r="BA756" s="19">
        <f t="shared" si="1165"/>
        <v>8380</v>
      </c>
      <c r="BB756" s="18">
        <f t="shared" si="1165"/>
        <v>4367</v>
      </c>
      <c r="BC756" s="19">
        <f t="shared" si="1165"/>
        <v>5051</v>
      </c>
      <c r="BD756" s="18">
        <f t="shared" si="1165"/>
        <v>13968</v>
      </c>
      <c r="BE756" s="19">
        <f t="shared" si="1165"/>
        <v>7798</v>
      </c>
      <c r="BF756" s="171">
        <f t="shared" si="1165"/>
        <v>70536</v>
      </c>
      <c r="BG756" s="172">
        <f t="shared" si="1165"/>
        <v>72112</v>
      </c>
      <c r="BI756" s="134" t="s">
        <v>25</v>
      </c>
      <c r="BJ756" s="126">
        <f t="shared" ref="BJ756:CK756" si="1166">B756/B777</f>
        <v>0.10535912478198826</v>
      </c>
      <c r="BK756" s="127">
        <f t="shared" si="1166"/>
        <v>1.4764224376035756E-2</v>
      </c>
      <c r="BL756" s="128">
        <f t="shared" si="1166"/>
        <v>8.9590024560740597E-2</v>
      </c>
      <c r="BM756" s="129">
        <f t="shared" si="1166"/>
        <v>2.9266588040012229E-2</v>
      </c>
      <c r="BN756" s="126">
        <f t="shared" si="1166"/>
        <v>5.9813348416289595E-2</v>
      </c>
      <c r="BO756" s="127">
        <f t="shared" si="1166"/>
        <v>3.9209367278977336E-2</v>
      </c>
      <c r="BP756" s="128">
        <f t="shared" si="1166"/>
        <v>4.2229218381061938E-2</v>
      </c>
      <c r="BQ756" s="129">
        <f t="shared" si="1166"/>
        <v>2.3224880180731794E-2</v>
      </c>
      <c r="BR756" s="126">
        <f t="shared" si="1166"/>
        <v>3.1102733270499529E-2</v>
      </c>
      <c r="BS756" s="127">
        <f t="shared" si="1166"/>
        <v>4.9003229758324982E-2</v>
      </c>
      <c r="BT756" s="128">
        <f t="shared" si="1166"/>
        <v>2.5346757727240724E-2</v>
      </c>
      <c r="BU756" s="126">
        <f t="shared" si="1166"/>
        <v>4.4350217740087093E-2</v>
      </c>
      <c r="BV756" s="130">
        <f t="shared" si="1166"/>
        <v>4.281754116428977E-2</v>
      </c>
      <c r="BW756" s="131">
        <f t="shared" si="1166"/>
        <v>4.7955251709136108E-2</v>
      </c>
      <c r="BX756" s="126">
        <f t="shared" si="1166"/>
        <v>5.5384282546378928E-2</v>
      </c>
      <c r="BY756" s="127">
        <f t="shared" si="1166"/>
        <v>4.548990892865315E-2</v>
      </c>
      <c r="BZ756" s="128">
        <f t="shared" si="1166"/>
        <v>5.5513179082973131E-2</v>
      </c>
      <c r="CA756" s="129">
        <f t="shared" si="1166"/>
        <v>4.7503045066991476E-2</v>
      </c>
      <c r="CB756" s="126">
        <f t="shared" si="1166"/>
        <v>2.5255446308077887E-2</v>
      </c>
      <c r="CC756" s="127">
        <f t="shared" si="1166"/>
        <v>7.4430689286260121E-2</v>
      </c>
      <c r="CD756" s="128">
        <f t="shared" si="1166"/>
        <v>2.6946002186717454E-2</v>
      </c>
      <c r="CE756" s="129">
        <f t="shared" si="1166"/>
        <v>6.1752746252351762E-2</v>
      </c>
      <c r="CF756" s="126">
        <f t="shared" si="1166"/>
        <v>3.7355326079423386E-2</v>
      </c>
      <c r="CG756" s="127">
        <f t="shared" si="1166"/>
        <v>7.2882663659564362E-2</v>
      </c>
      <c r="CH756" s="128">
        <f t="shared" si="1166"/>
        <v>5.1552259680278413E-2</v>
      </c>
      <c r="CI756" s="126">
        <f t="shared" si="1166"/>
        <v>3.1190785807170721E-2</v>
      </c>
      <c r="CJ756" s="132">
        <f t="shared" si="1166"/>
        <v>5.7694180226848461E-2</v>
      </c>
      <c r="CK756" s="133">
        <f t="shared" si="1166"/>
        <v>4.0056411199741355E-2</v>
      </c>
    </row>
    <row r="757" spans="1:89" ht="13.5" thickTop="1" x14ac:dyDescent="0.2">
      <c r="A757" s="143" t="s">
        <v>20</v>
      </c>
      <c r="B757" s="196">
        <v>6591</v>
      </c>
      <c r="C757" s="197">
        <v>1067</v>
      </c>
      <c r="D757" s="198">
        <v>2014</v>
      </c>
      <c r="E757" s="199">
        <v>1331</v>
      </c>
      <c r="F757" s="196">
        <v>1048</v>
      </c>
      <c r="G757" s="200">
        <v>662</v>
      </c>
      <c r="H757" s="198">
        <v>1392</v>
      </c>
      <c r="I757" s="199">
        <v>1793</v>
      </c>
      <c r="J757" s="196">
        <v>449</v>
      </c>
      <c r="K757" s="200">
        <v>914</v>
      </c>
      <c r="L757" s="198">
        <v>549</v>
      </c>
      <c r="M757" s="196">
        <v>2434</v>
      </c>
      <c r="N757" s="201">
        <v>1926</v>
      </c>
      <c r="O757" s="202">
        <v>2984</v>
      </c>
      <c r="P757" s="196">
        <v>1644</v>
      </c>
      <c r="Q757" s="200">
        <v>1580</v>
      </c>
      <c r="R757" s="198">
        <v>1970</v>
      </c>
      <c r="S757" s="199">
        <v>1808</v>
      </c>
      <c r="T757" s="196">
        <v>383</v>
      </c>
      <c r="U757" s="200">
        <v>1847</v>
      </c>
      <c r="V757" s="198">
        <v>1094</v>
      </c>
      <c r="W757" s="199">
        <v>2699</v>
      </c>
      <c r="X757" s="196">
        <v>1615</v>
      </c>
      <c r="Y757" s="200">
        <v>1548</v>
      </c>
      <c r="Z757" s="198">
        <v>5124</v>
      </c>
      <c r="AA757" s="196">
        <v>2912</v>
      </c>
      <c r="AB757" s="169">
        <f t="shared" ref="AB757:AB773" si="1167">B757+D757+F757+H757+J757+L757+N757+P757+R757+T757+V757+X757+Z757</f>
        <v>25799</v>
      </c>
      <c r="AC757" s="170">
        <f t="shared" si="1162"/>
        <v>23579</v>
      </c>
      <c r="BI757" s="143" t="s">
        <v>20</v>
      </c>
      <c r="BJ757" s="126">
        <f t="shared" ref="BJ757:CK757" si="1168">B757/B777</f>
        <v>0.1045029332487712</v>
      </c>
      <c r="BK757" s="127">
        <f t="shared" si="1168"/>
        <v>2.6791543212976447E-2</v>
      </c>
      <c r="BL757" s="128">
        <f t="shared" si="1168"/>
        <v>7.6100510107689395E-2</v>
      </c>
      <c r="BM757" s="129">
        <f t="shared" si="1168"/>
        <v>5.8140042807845189E-2</v>
      </c>
      <c r="BN757" s="126">
        <f t="shared" si="1168"/>
        <v>7.409502262443439E-2</v>
      </c>
      <c r="BO757" s="127">
        <f t="shared" si="1168"/>
        <v>7.1113975722419162E-2</v>
      </c>
      <c r="BP757" s="128">
        <f t="shared" si="1168"/>
        <v>4.2138402857661801E-2</v>
      </c>
      <c r="BQ757" s="129">
        <f t="shared" si="1168"/>
        <v>3.7856554694592828E-2</v>
      </c>
      <c r="BR757" s="126">
        <f t="shared" si="1168"/>
        <v>6.0455096270364883E-2</v>
      </c>
      <c r="BS757" s="127">
        <f t="shared" si="1168"/>
        <v>0.1017930727252478</v>
      </c>
      <c r="BT757" s="128">
        <f t="shared" si="1168"/>
        <v>3.8653805534042102E-2</v>
      </c>
      <c r="BU757" s="126">
        <f t="shared" si="1168"/>
        <v>9.297883719153488E-2</v>
      </c>
      <c r="BV757" s="130">
        <f t="shared" si="1168"/>
        <v>6.4326508800641266E-2</v>
      </c>
      <c r="BW757" s="131">
        <f t="shared" si="1168"/>
        <v>7.4182722187694214E-2</v>
      </c>
      <c r="BX757" s="126">
        <f t="shared" si="1168"/>
        <v>8.8917734869381801E-2</v>
      </c>
      <c r="BY757" s="127">
        <f t="shared" si="1168"/>
        <v>7.230790352844263E-2</v>
      </c>
      <c r="BZ757" s="128">
        <f t="shared" si="1168"/>
        <v>8.3481650987371814E-2</v>
      </c>
      <c r="CA757" s="129">
        <f t="shared" si="1168"/>
        <v>7.1038466072060033E-2</v>
      </c>
      <c r="CB757" s="126">
        <f t="shared" si="1168"/>
        <v>3.6919221129747444E-2</v>
      </c>
      <c r="CC757" s="127">
        <f t="shared" si="1168"/>
        <v>0.14114320648020787</v>
      </c>
      <c r="CD757" s="128">
        <f t="shared" si="1168"/>
        <v>3.8584982188833633E-2</v>
      </c>
      <c r="CE757" s="129">
        <f t="shared" si="1168"/>
        <v>8.1902045275232135E-2</v>
      </c>
      <c r="CF757" s="126">
        <f t="shared" si="1168"/>
        <v>5.5963684247002564E-2</v>
      </c>
      <c r="CG757" s="127">
        <f t="shared" si="1168"/>
        <v>9.1874888717431297E-2</v>
      </c>
      <c r="CH757" s="128">
        <f t="shared" si="1168"/>
        <v>8.3329267697711859E-2</v>
      </c>
      <c r="CI757" s="126">
        <f t="shared" si="1168"/>
        <v>5.4096228868660598E-2</v>
      </c>
      <c r="CJ757" s="132">
        <f t="shared" si="1168"/>
        <v>7.1774141945822337E-2</v>
      </c>
      <c r="CK757" s="133">
        <f t="shared" si="1168"/>
        <v>6.5717375429912434E-2</v>
      </c>
    </row>
    <row r="758" spans="1:89" ht="13.5" thickBot="1" x14ac:dyDescent="0.25">
      <c r="A758" s="134" t="s">
        <v>22</v>
      </c>
      <c r="B758" s="189">
        <v>6260</v>
      </c>
      <c r="C758" s="190">
        <v>1339</v>
      </c>
      <c r="D758" s="191">
        <v>1488</v>
      </c>
      <c r="E758" s="192">
        <v>1453</v>
      </c>
      <c r="F758" s="189">
        <v>823</v>
      </c>
      <c r="G758" s="193">
        <v>639</v>
      </c>
      <c r="H758" s="191">
        <v>1643</v>
      </c>
      <c r="I758" s="192">
        <v>1985</v>
      </c>
      <c r="J758" s="189">
        <v>411</v>
      </c>
      <c r="K758" s="193">
        <v>1169</v>
      </c>
      <c r="L758" s="191">
        <v>491</v>
      </c>
      <c r="M758" s="189">
        <v>3070</v>
      </c>
      <c r="N758" s="194">
        <v>1736</v>
      </c>
      <c r="O758" s="195">
        <v>3381</v>
      </c>
      <c r="P758" s="189">
        <v>1266</v>
      </c>
      <c r="Q758" s="193">
        <v>1688</v>
      </c>
      <c r="R758" s="191">
        <v>1846</v>
      </c>
      <c r="S758" s="192">
        <v>1621</v>
      </c>
      <c r="T758" s="189">
        <v>360</v>
      </c>
      <c r="U758" s="193">
        <v>1777</v>
      </c>
      <c r="V758" s="191">
        <v>922</v>
      </c>
      <c r="W758" s="192">
        <v>2908</v>
      </c>
      <c r="X758" s="189">
        <v>1373</v>
      </c>
      <c r="Y758" s="193">
        <v>2072</v>
      </c>
      <c r="Z758" s="191">
        <v>4832</v>
      </c>
      <c r="AA758" s="189">
        <v>2653</v>
      </c>
      <c r="AB758" s="169">
        <f t="shared" si="1167"/>
        <v>23451</v>
      </c>
      <c r="AC758" s="170">
        <f t="shared" si="1162"/>
        <v>25755</v>
      </c>
      <c r="AE758" s="242" t="s">
        <v>27</v>
      </c>
      <c r="BI758" s="134" t="s">
        <v>22</v>
      </c>
      <c r="BJ758" s="126">
        <f t="shared" ref="BJ758:CK758" si="1169">B758/B777</f>
        <v>9.9254796258125888E-2</v>
      </c>
      <c r="BK758" s="127">
        <f t="shared" si="1169"/>
        <v>3.3621252448149452E-2</v>
      </c>
      <c r="BL758" s="128">
        <f t="shared" si="1169"/>
        <v>5.6225203098431889E-2</v>
      </c>
      <c r="BM758" s="129">
        <f t="shared" si="1169"/>
        <v>6.3469182719608608E-2</v>
      </c>
      <c r="BN758" s="126">
        <f t="shared" si="1169"/>
        <v>5.8187217194570137E-2</v>
      </c>
      <c r="BO758" s="127">
        <f t="shared" si="1169"/>
        <v>6.8643248469223331E-2</v>
      </c>
      <c r="BP758" s="128">
        <f t="shared" si="1169"/>
        <v>4.9736634982139614E-2</v>
      </c>
      <c r="BQ758" s="129">
        <f t="shared" si="1169"/>
        <v>4.1910351962502375E-2</v>
      </c>
      <c r="BR758" s="126">
        <f t="shared" si="1169"/>
        <v>5.5338629325434228E-2</v>
      </c>
      <c r="BS758" s="127">
        <f t="shared" si="1169"/>
        <v>0.1301926717897316</v>
      </c>
      <c r="BT758" s="128">
        <f t="shared" si="1169"/>
        <v>3.4570161233542208E-2</v>
      </c>
      <c r="BU758" s="126">
        <f t="shared" si="1169"/>
        <v>0.11727404690961876</v>
      </c>
      <c r="BV758" s="130">
        <f t="shared" si="1169"/>
        <v>5.7980695367556193E-2</v>
      </c>
      <c r="BW758" s="131">
        <f t="shared" si="1169"/>
        <v>8.4052206339341212E-2</v>
      </c>
      <c r="BX758" s="126">
        <f t="shared" si="1169"/>
        <v>6.847314619503489E-2</v>
      </c>
      <c r="BY758" s="127">
        <f t="shared" si="1169"/>
        <v>7.7250469086083018E-2</v>
      </c>
      <c r="BZ758" s="128">
        <f t="shared" si="1169"/>
        <v>7.8226968387151458E-2</v>
      </c>
      <c r="CA758" s="129">
        <f t="shared" si="1169"/>
        <v>6.3691014105536126E-2</v>
      </c>
      <c r="CB758" s="126">
        <f t="shared" si="1169"/>
        <v>3.4702139965297862E-2</v>
      </c>
      <c r="CC758" s="127">
        <f t="shared" si="1169"/>
        <v>0.1357939782974171</v>
      </c>
      <c r="CD758" s="128">
        <f t="shared" si="1169"/>
        <v>3.25186047331852E-2</v>
      </c>
      <c r="CE758" s="129">
        <f t="shared" si="1169"/>
        <v>8.824421921466287E-2</v>
      </c>
      <c r="CF758" s="126">
        <f t="shared" si="1169"/>
        <v>4.7577794718968745E-2</v>
      </c>
      <c r="CG758" s="127">
        <f t="shared" si="1169"/>
        <v>0.12297465724968841</v>
      </c>
      <c r="CH758" s="128">
        <f t="shared" si="1169"/>
        <v>7.8580605291831321E-2</v>
      </c>
      <c r="CI758" s="126">
        <f t="shared" si="1169"/>
        <v>4.9284785435630689E-2</v>
      </c>
      <c r="CJ758" s="132">
        <f t="shared" si="1169"/>
        <v>6.524188545181904E-2</v>
      </c>
      <c r="CK758" s="133">
        <f t="shared" si="1169"/>
        <v>7.1782136825030513E-2</v>
      </c>
    </row>
    <row r="759" spans="1:89" ht="14.25" thickTop="1" thickBot="1" x14ac:dyDescent="0.25">
      <c r="A759" s="143" t="s">
        <v>24</v>
      </c>
      <c r="B759" s="196">
        <v>4732</v>
      </c>
      <c r="C759" s="197">
        <v>1209</v>
      </c>
      <c r="D759" s="198">
        <v>1947</v>
      </c>
      <c r="E759" s="199">
        <v>1245</v>
      </c>
      <c r="F759" s="196">
        <v>921</v>
      </c>
      <c r="G759" s="200">
        <v>604</v>
      </c>
      <c r="H759" s="198">
        <v>1731</v>
      </c>
      <c r="I759" s="199">
        <v>2016</v>
      </c>
      <c r="J759" s="196">
        <v>413</v>
      </c>
      <c r="K759" s="200">
        <v>1061</v>
      </c>
      <c r="L759" s="198">
        <v>493</v>
      </c>
      <c r="M759" s="196">
        <v>2805</v>
      </c>
      <c r="N759" s="201">
        <v>1716</v>
      </c>
      <c r="O759" s="202">
        <v>3368</v>
      </c>
      <c r="P759" s="196">
        <v>1064</v>
      </c>
      <c r="Q759" s="200">
        <v>1540</v>
      </c>
      <c r="R759" s="198">
        <v>1642</v>
      </c>
      <c r="S759" s="199">
        <v>1371</v>
      </c>
      <c r="T759" s="196">
        <v>310</v>
      </c>
      <c r="U759" s="200">
        <v>1122</v>
      </c>
      <c r="V759" s="198">
        <v>926</v>
      </c>
      <c r="W759" s="199">
        <v>2773</v>
      </c>
      <c r="X759" s="196">
        <v>1379</v>
      </c>
      <c r="Y759" s="200">
        <v>1431</v>
      </c>
      <c r="Z759" s="198">
        <v>4012</v>
      </c>
      <c r="AA759" s="196">
        <v>2233</v>
      </c>
      <c r="AB759" s="169">
        <f t="shared" si="1167"/>
        <v>21286</v>
      </c>
      <c r="AC759" s="170">
        <f t="shared" si="1162"/>
        <v>22778</v>
      </c>
      <c r="AE759" s="302" t="s">
        <v>2</v>
      </c>
      <c r="AF759" s="304" t="s">
        <v>3</v>
      </c>
      <c r="AG759" s="305"/>
      <c r="AH759" s="304" t="s">
        <v>4</v>
      </c>
      <c r="AI759" s="305"/>
      <c r="AJ759" s="304" t="s">
        <v>5</v>
      </c>
      <c r="AK759" s="305"/>
      <c r="AL759" s="304" t="s">
        <v>6</v>
      </c>
      <c r="AM759" s="305"/>
      <c r="AN759" s="304" t="s">
        <v>7</v>
      </c>
      <c r="AO759" s="305"/>
      <c r="AP759" s="304" t="s">
        <v>8</v>
      </c>
      <c r="AQ759" s="305"/>
      <c r="AR759" s="304" t="s">
        <v>9</v>
      </c>
      <c r="AS759" s="305"/>
      <c r="AT759" s="304" t="s">
        <v>10</v>
      </c>
      <c r="AU759" s="305"/>
      <c r="AV759" s="304" t="s">
        <v>11</v>
      </c>
      <c r="AW759" s="305"/>
      <c r="AX759" s="304" t="s">
        <v>12</v>
      </c>
      <c r="AY759" s="305"/>
      <c r="AZ759" s="304" t="s">
        <v>13</v>
      </c>
      <c r="BA759" s="305"/>
      <c r="BB759" s="304" t="s">
        <v>14</v>
      </c>
      <c r="BC759" s="305"/>
      <c r="BD759" s="307" t="s">
        <v>15</v>
      </c>
      <c r="BE759" s="308"/>
      <c r="BF759" s="309" t="s">
        <v>16</v>
      </c>
      <c r="BG759" s="310"/>
      <c r="BI759" s="143" t="s">
        <v>24</v>
      </c>
      <c r="BJ759" s="126">
        <f t="shared" ref="BJ759:CK759" si="1170">B759/B777</f>
        <v>7.5027746947835733E-2</v>
      </c>
      <c r="BK759" s="127">
        <f t="shared" si="1170"/>
        <v>3.0357053181338824E-2</v>
      </c>
      <c r="BL759" s="128">
        <f t="shared" si="1170"/>
        <v>7.3568864538069143E-2</v>
      </c>
      <c r="BM759" s="129">
        <f t="shared" si="1170"/>
        <v>5.4383435984798847E-2</v>
      </c>
      <c r="BN759" s="126">
        <f t="shared" si="1170"/>
        <v>6.5115950226244348E-2</v>
      </c>
      <c r="BO759" s="127">
        <f t="shared" si="1170"/>
        <v>6.4883446127403585E-2</v>
      </c>
      <c r="BP759" s="128">
        <f t="shared" si="1170"/>
        <v>5.2400557001876853E-2</v>
      </c>
      <c r="BQ759" s="129">
        <f t="shared" si="1170"/>
        <v>4.256487131305027E-2</v>
      </c>
      <c r="BR759" s="126">
        <f t="shared" si="1170"/>
        <v>5.5607917059377947E-2</v>
      </c>
      <c r="BS759" s="127">
        <f t="shared" si="1170"/>
        <v>0.11816460630359728</v>
      </c>
      <c r="BT759" s="128">
        <f t="shared" si="1170"/>
        <v>3.4710976554249102E-2</v>
      </c>
      <c r="BU759" s="126">
        <f t="shared" si="1170"/>
        <v>0.10715104286041714</v>
      </c>
      <c r="BV759" s="130">
        <f t="shared" si="1170"/>
        <v>5.7312715006178822E-2</v>
      </c>
      <c r="BW759" s="131">
        <f t="shared" si="1170"/>
        <v>8.3729024238657551E-2</v>
      </c>
      <c r="BX759" s="126">
        <f t="shared" si="1170"/>
        <v>5.7547731083346855E-2</v>
      </c>
      <c r="BY759" s="127">
        <f t="shared" si="1170"/>
        <v>7.0477323692279534E-2</v>
      </c>
      <c r="BZ759" s="128">
        <f t="shared" si="1170"/>
        <v>6.9582167980337312E-2</v>
      </c>
      <c r="CA759" s="129">
        <f t="shared" si="1170"/>
        <v>5.3868217358846414E-2</v>
      </c>
      <c r="CB759" s="126">
        <f t="shared" si="1170"/>
        <v>2.9882398303450936E-2</v>
      </c>
      <c r="CC759" s="127">
        <f t="shared" si="1170"/>
        <v>8.5740486015589173E-2</v>
      </c>
      <c r="CD759" s="128">
        <f t="shared" si="1170"/>
        <v>3.2659683278665398E-2</v>
      </c>
      <c r="CE759" s="129">
        <f t="shared" si="1170"/>
        <v>8.4147599684408575E-2</v>
      </c>
      <c r="CF759" s="126">
        <f t="shared" si="1170"/>
        <v>4.7785709335366279E-2</v>
      </c>
      <c r="CG759" s="127">
        <f t="shared" si="1170"/>
        <v>8.4930856430648696E-2</v>
      </c>
      <c r="CH759" s="128">
        <f t="shared" si="1170"/>
        <v>6.5245320453399688E-2</v>
      </c>
      <c r="CI759" s="126">
        <f t="shared" si="1170"/>
        <v>4.1482444733420026E-2</v>
      </c>
      <c r="CJ759" s="132">
        <f t="shared" si="1170"/>
        <v>5.9218744348958262E-2</v>
      </c>
      <c r="CK759" s="133">
        <f t="shared" si="1170"/>
        <v>6.3484896625919052E-2</v>
      </c>
    </row>
    <row r="760" spans="1:89" ht="15" thickTop="1" thickBot="1" x14ac:dyDescent="0.3">
      <c r="A760" s="134" t="s">
        <v>28</v>
      </c>
      <c r="B760" s="189">
        <v>4009</v>
      </c>
      <c r="C760" s="190">
        <v>1531</v>
      </c>
      <c r="D760" s="191">
        <v>1554</v>
      </c>
      <c r="E760" s="192">
        <v>1025</v>
      </c>
      <c r="F760" s="189">
        <v>868</v>
      </c>
      <c r="G760" s="193">
        <v>586</v>
      </c>
      <c r="H760" s="191">
        <v>1966</v>
      </c>
      <c r="I760" s="192">
        <v>2162</v>
      </c>
      <c r="J760" s="189">
        <v>368</v>
      </c>
      <c r="K760" s="193">
        <v>832</v>
      </c>
      <c r="L760" s="191">
        <v>460</v>
      </c>
      <c r="M760" s="189">
        <v>1776</v>
      </c>
      <c r="N760" s="194">
        <v>1425</v>
      </c>
      <c r="O760" s="195">
        <v>2952</v>
      </c>
      <c r="P760" s="189">
        <v>949</v>
      </c>
      <c r="Q760" s="193">
        <v>1232</v>
      </c>
      <c r="R760" s="191">
        <v>1420</v>
      </c>
      <c r="S760" s="192">
        <v>1409</v>
      </c>
      <c r="T760" s="189">
        <v>438</v>
      </c>
      <c r="U760" s="193">
        <v>816</v>
      </c>
      <c r="V760" s="191">
        <v>865</v>
      </c>
      <c r="W760" s="192">
        <v>2327</v>
      </c>
      <c r="X760" s="189">
        <v>1186</v>
      </c>
      <c r="Y760" s="193">
        <v>1069</v>
      </c>
      <c r="Z760" s="191">
        <v>3386</v>
      </c>
      <c r="AA760" s="189">
        <v>2819</v>
      </c>
      <c r="AB760" s="169">
        <f t="shared" si="1167"/>
        <v>18894</v>
      </c>
      <c r="AC760" s="170">
        <f t="shared" si="1162"/>
        <v>20536</v>
      </c>
      <c r="AE760" s="303"/>
      <c r="AF760" s="113" t="s">
        <v>17</v>
      </c>
      <c r="AG760" s="114" t="s">
        <v>18</v>
      </c>
      <c r="AH760" s="115" t="s">
        <v>17</v>
      </c>
      <c r="AI760" s="116" t="s">
        <v>18</v>
      </c>
      <c r="AJ760" s="113" t="s">
        <v>17</v>
      </c>
      <c r="AK760" s="114" t="s">
        <v>18</v>
      </c>
      <c r="AL760" s="115" t="s">
        <v>17</v>
      </c>
      <c r="AM760" s="116" t="s">
        <v>18</v>
      </c>
      <c r="AN760" s="113" t="s">
        <v>17</v>
      </c>
      <c r="AO760" s="114" t="s">
        <v>18</v>
      </c>
      <c r="AP760" s="115" t="s">
        <v>17</v>
      </c>
      <c r="AQ760" s="113" t="s">
        <v>18</v>
      </c>
      <c r="AR760" s="117" t="s">
        <v>17</v>
      </c>
      <c r="AS760" s="118" t="s">
        <v>18</v>
      </c>
      <c r="AT760" s="113" t="s">
        <v>17</v>
      </c>
      <c r="AU760" s="114" t="s">
        <v>18</v>
      </c>
      <c r="AV760" s="115" t="s">
        <v>17</v>
      </c>
      <c r="AW760" s="116" t="s">
        <v>18</v>
      </c>
      <c r="AX760" s="113" t="s">
        <v>17</v>
      </c>
      <c r="AY760" s="114" t="s">
        <v>18</v>
      </c>
      <c r="AZ760" s="115" t="s">
        <v>17</v>
      </c>
      <c r="BA760" s="116" t="s">
        <v>18</v>
      </c>
      <c r="BB760" s="113" t="s">
        <v>17</v>
      </c>
      <c r="BC760" s="114" t="s">
        <v>18</v>
      </c>
      <c r="BD760" s="26" t="s">
        <v>17</v>
      </c>
      <c r="BE760" s="119" t="s">
        <v>18</v>
      </c>
      <c r="BF760" s="173" t="s">
        <v>17</v>
      </c>
      <c r="BG760" s="174" t="s">
        <v>18</v>
      </c>
      <c r="BI760" s="134" t="s">
        <v>28</v>
      </c>
      <c r="BJ760" s="126">
        <f t="shared" ref="BJ760:CK760" si="1171">B760/B777</f>
        <v>6.3564293641985098E-2</v>
      </c>
      <c r="BK760" s="127">
        <f t="shared" si="1171"/>
        <v>3.8442223672977449E-2</v>
      </c>
      <c r="BL760" s="128">
        <f t="shared" si="1171"/>
        <v>5.8719062913281696E-2</v>
      </c>
      <c r="BM760" s="129">
        <f t="shared" si="1171"/>
        <v>4.4773511553750055E-2</v>
      </c>
      <c r="BN760" s="126">
        <f t="shared" si="1171"/>
        <v>6.1368778280542984E-2</v>
      </c>
      <c r="BO760" s="127">
        <f t="shared" si="1171"/>
        <v>6.2949833494467713E-2</v>
      </c>
      <c r="BP760" s="128">
        <f t="shared" si="1171"/>
        <v>5.951443966822062E-2</v>
      </c>
      <c r="BQ760" s="129">
        <f t="shared" si="1171"/>
        <v>4.5647446318856491E-2</v>
      </c>
      <c r="BR760" s="126">
        <f t="shared" si="1171"/>
        <v>4.9548943045644271E-2</v>
      </c>
      <c r="BS760" s="127">
        <f t="shared" si="1171"/>
        <v>9.2660652633923604E-2</v>
      </c>
      <c r="BT760" s="128">
        <f t="shared" si="1171"/>
        <v>3.2387523762585371E-2</v>
      </c>
      <c r="BU760" s="126">
        <f t="shared" si="1171"/>
        <v>6.7843227137290851E-2</v>
      </c>
      <c r="BV760" s="130">
        <f t="shared" si="1171"/>
        <v>4.7593600748138003E-2</v>
      </c>
      <c r="BW760" s="131">
        <f t="shared" si="1171"/>
        <v>7.3387197016780606E-2</v>
      </c>
      <c r="BX760" s="126">
        <f t="shared" si="1171"/>
        <v>5.1327816539564065E-2</v>
      </c>
      <c r="BY760" s="127">
        <f t="shared" si="1171"/>
        <v>5.6381858953823624E-2</v>
      </c>
      <c r="BZ760" s="128">
        <f t="shared" si="1171"/>
        <v>6.0174591067039582E-2</v>
      </c>
      <c r="CA760" s="129">
        <f t="shared" si="1171"/>
        <v>5.5361282464343249E-2</v>
      </c>
      <c r="CB760" s="126">
        <f t="shared" si="1171"/>
        <v>4.2220936957779065E-2</v>
      </c>
      <c r="CC760" s="127">
        <f t="shared" si="1171"/>
        <v>6.2356717102246675E-2</v>
      </c>
      <c r="CD760" s="128">
        <f t="shared" si="1171"/>
        <v>3.0508235460092407E-2</v>
      </c>
      <c r="CE760" s="129">
        <f t="shared" si="1171"/>
        <v>7.0613582569642536E-2</v>
      </c>
      <c r="CF760" s="126">
        <f t="shared" si="1171"/>
        <v>4.1097789174578972E-2</v>
      </c>
      <c r="CG760" s="127">
        <f t="shared" si="1171"/>
        <v>6.3445901833936738E-2</v>
      </c>
      <c r="CH760" s="128">
        <f t="shared" si="1171"/>
        <v>5.5064968857231139E-2</v>
      </c>
      <c r="CI760" s="126">
        <f t="shared" si="1171"/>
        <v>5.2368567713171096E-2</v>
      </c>
      <c r="CJ760" s="132">
        <f t="shared" si="1171"/>
        <v>5.2564077596975352E-2</v>
      </c>
      <c r="CK760" s="133">
        <f t="shared" si="1171"/>
        <v>5.7236185666426978E-2</v>
      </c>
    </row>
    <row r="761" spans="1:89" ht="13.5" thickTop="1" x14ac:dyDescent="0.2">
      <c r="A761" s="143" t="s">
        <v>29</v>
      </c>
      <c r="B761" s="203">
        <v>3696</v>
      </c>
      <c r="C761" s="197">
        <v>1512</v>
      </c>
      <c r="D761" s="198">
        <v>1622</v>
      </c>
      <c r="E761" s="199">
        <v>934</v>
      </c>
      <c r="F761" s="196">
        <v>927</v>
      </c>
      <c r="G761" s="200">
        <v>510</v>
      </c>
      <c r="H761" s="198">
        <v>2251</v>
      </c>
      <c r="I761" s="199">
        <v>2071</v>
      </c>
      <c r="J761" s="196">
        <v>365</v>
      </c>
      <c r="K761" s="200">
        <v>664</v>
      </c>
      <c r="L761" s="198">
        <v>580</v>
      </c>
      <c r="M761" s="196">
        <v>1856</v>
      </c>
      <c r="N761" s="201">
        <v>1454</v>
      </c>
      <c r="O761" s="204">
        <v>2568</v>
      </c>
      <c r="P761" s="196">
        <v>908</v>
      </c>
      <c r="Q761" s="200">
        <v>1134</v>
      </c>
      <c r="R761" s="198">
        <v>1445</v>
      </c>
      <c r="S761" s="199">
        <v>1408</v>
      </c>
      <c r="T761" s="196">
        <v>420</v>
      </c>
      <c r="U761" s="200">
        <v>711</v>
      </c>
      <c r="V761" s="198">
        <v>961</v>
      </c>
      <c r="W761" s="205">
        <v>2362</v>
      </c>
      <c r="X761" s="196">
        <v>1253</v>
      </c>
      <c r="Y761" s="200">
        <v>925</v>
      </c>
      <c r="Z761" s="198">
        <v>3337</v>
      </c>
      <c r="AA761" s="196">
        <v>2812</v>
      </c>
      <c r="AB761" s="169">
        <f t="shared" si="1167"/>
        <v>19219</v>
      </c>
      <c r="AC761" s="170">
        <f t="shared" si="1162"/>
        <v>19467</v>
      </c>
      <c r="AE761" s="249" t="str">
        <f>$AE$17</f>
        <v>17:00 - 17:59</v>
      </c>
      <c r="AF761" s="123">
        <f t="shared" ref="AF761:AO763" si="1172">SUMIF($A$9:$A$32,$AE761,B$753:B$776)</f>
        <v>2797</v>
      </c>
      <c r="AG761" s="186">
        <f t="shared" si="1172"/>
        <v>4644</v>
      </c>
      <c r="AH761" s="124">
        <f t="shared" si="1172"/>
        <v>1992</v>
      </c>
      <c r="AI761" s="177">
        <f t="shared" si="1172"/>
        <v>2196</v>
      </c>
      <c r="AJ761" s="123">
        <f t="shared" si="1172"/>
        <v>1250</v>
      </c>
      <c r="AK761" s="125">
        <f t="shared" si="1172"/>
        <v>699</v>
      </c>
      <c r="AL761" s="124">
        <f t="shared" si="1172"/>
        <v>2258</v>
      </c>
      <c r="AM761" s="177">
        <f t="shared" si="1172"/>
        <v>4624</v>
      </c>
      <c r="AN761" s="123">
        <f t="shared" si="1172"/>
        <v>782</v>
      </c>
      <c r="AO761" s="125">
        <f t="shared" si="1172"/>
        <v>349</v>
      </c>
      <c r="AP761" s="124">
        <f t="shared" ref="AP761:AY763" si="1173">SUMIF($A$9:$A$32,$AE761,L$753:L$776)</f>
        <v>1712</v>
      </c>
      <c r="AQ761" s="123">
        <f t="shared" si="1173"/>
        <v>1320</v>
      </c>
      <c r="AR761" s="176">
        <f t="shared" si="1173"/>
        <v>2430</v>
      </c>
      <c r="AS761" s="178">
        <f t="shared" si="1173"/>
        <v>2177</v>
      </c>
      <c r="AT761" s="123">
        <f t="shared" si="1173"/>
        <v>1372</v>
      </c>
      <c r="AU761" s="125">
        <f t="shared" si="1173"/>
        <v>1285</v>
      </c>
      <c r="AV761" s="124">
        <f t="shared" si="1173"/>
        <v>1436</v>
      </c>
      <c r="AW761" s="177">
        <f t="shared" si="1173"/>
        <v>1782</v>
      </c>
      <c r="AX761" s="123">
        <f t="shared" si="1173"/>
        <v>907</v>
      </c>
      <c r="AY761" s="125">
        <f t="shared" si="1173"/>
        <v>458</v>
      </c>
      <c r="AZ761" s="124">
        <f t="shared" ref="AZ761:BE763" si="1174">SUMIF($A$9:$A$32,$AE761,V$753:V$776)</f>
        <v>1558</v>
      </c>
      <c r="BA761" s="177">
        <f t="shared" si="1174"/>
        <v>1586</v>
      </c>
      <c r="BB761" s="123">
        <f t="shared" si="1174"/>
        <v>2861</v>
      </c>
      <c r="BC761" s="125">
        <f t="shared" si="1174"/>
        <v>660</v>
      </c>
      <c r="BD761" s="183">
        <f t="shared" si="1174"/>
        <v>4795</v>
      </c>
      <c r="BE761" s="184">
        <f t="shared" si="1174"/>
        <v>4104</v>
      </c>
      <c r="BF761" s="167">
        <f>AF761+AH761+AJ761+AL761+AN761+AP761+AR761+AT761+AV761+AX761+AZ761+BB761+BD761</f>
        <v>26150</v>
      </c>
      <c r="BG761" s="168">
        <f>AG761+AI761+AK761+AM761+AO761+AQ761+AS761+AU761+AW761+AY761+BA761+BC761+BE761</f>
        <v>25884</v>
      </c>
      <c r="BI761" s="143" t="s">
        <v>29</v>
      </c>
      <c r="BJ761" s="126">
        <f t="shared" ref="BJ761:CK761" si="1175">B761/B777</f>
        <v>5.8601553829078799E-2</v>
      </c>
      <c r="BK761" s="127">
        <f t="shared" si="1175"/>
        <v>3.7965148395520516E-2</v>
      </c>
      <c r="BL761" s="128">
        <f t="shared" si="1175"/>
        <v>6.1288494237672395E-2</v>
      </c>
      <c r="BM761" s="129">
        <f t="shared" si="1175"/>
        <v>4.0798497357270778E-2</v>
      </c>
      <c r="BN761" s="126">
        <f t="shared" si="1175"/>
        <v>6.5540158371040727E-2</v>
      </c>
      <c r="BO761" s="127">
        <f t="shared" si="1175"/>
        <v>5.4785691266516272E-2</v>
      </c>
      <c r="BP761" s="128">
        <f t="shared" si="1175"/>
        <v>6.814191439123328E-2</v>
      </c>
      <c r="BQ761" s="129">
        <f t="shared" si="1175"/>
        <v>4.372611532208686E-2</v>
      </c>
      <c r="BR761" s="126">
        <f t="shared" si="1175"/>
        <v>4.9145011444728694E-2</v>
      </c>
      <c r="BS761" s="127">
        <f t="shared" si="1175"/>
        <v>7.3950328544381327E-2</v>
      </c>
      <c r="BT761" s="128">
        <f t="shared" si="1175"/>
        <v>4.0836443004998946E-2</v>
      </c>
      <c r="BU761" s="126">
        <f t="shared" si="1175"/>
        <v>7.0899228359691341E-2</v>
      </c>
      <c r="BV761" s="130">
        <f t="shared" si="1175"/>
        <v>4.8562172272135197E-2</v>
      </c>
      <c r="BW761" s="131">
        <f t="shared" si="1175"/>
        <v>6.3840894965817283E-2</v>
      </c>
      <c r="BX761" s="126">
        <f t="shared" si="1175"/>
        <v>4.9110281789171942E-2</v>
      </c>
      <c r="BY761" s="127">
        <f t="shared" si="1175"/>
        <v>5.189693835522402E-2</v>
      </c>
      <c r="BZ761" s="128">
        <f t="shared" si="1175"/>
        <v>6.1234002881600136E-2</v>
      </c>
      <c r="CA761" s="129">
        <f t="shared" si="1175"/>
        <v>5.5321991277356486E-2</v>
      </c>
      <c r="CB761" s="126">
        <f t="shared" si="1175"/>
        <v>4.048582995951417E-2</v>
      </c>
      <c r="CC761" s="127">
        <f t="shared" si="1175"/>
        <v>5.4332874828060526E-2</v>
      </c>
      <c r="CD761" s="128">
        <f t="shared" si="1175"/>
        <v>3.3894120551617113E-2</v>
      </c>
      <c r="CE761" s="129">
        <f t="shared" si="1175"/>
        <v>7.1675669114523277E-2</v>
      </c>
      <c r="CF761" s="126">
        <f t="shared" si="1175"/>
        <v>4.3419502391018092E-2</v>
      </c>
      <c r="CG761" s="127">
        <f t="shared" si="1175"/>
        <v>5.4899400557896612E-2</v>
      </c>
      <c r="CH761" s="128">
        <f t="shared" si="1175"/>
        <v>5.4268104275422419E-2</v>
      </c>
      <c r="CI761" s="126">
        <f t="shared" si="1175"/>
        <v>5.2238528701467585E-2</v>
      </c>
      <c r="CJ761" s="132">
        <f t="shared" si="1175"/>
        <v>5.3468244275233903E-2</v>
      </c>
      <c r="CK761" s="133">
        <f t="shared" si="1175"/>
        <v>5.4256760146490744E-2</v>
      </c>
    </row>
    <row r="762" spans="1:89" x14ac:dyDescent="0.2">
      <c r="A762" s="134" t="s">
        <v>31</v>
      </c>
      <c r="B762" s="206">
        <v>4150</v>
      </c>
      <c r="C762" s="190">
        <v>1649</v>
      </c>
      <c r="D762" s="191">
        <v>1748</v>
      </c>
      <c r="E762" s="192">
        <v>978</v>
      </c>
      <c r="F762" s="189">
        <v>1159</v>
      </c>
      <c r="G762" s="193">
        <v>456</v>
      </c>
      <c r="H762" s="191">
        <v>2511</v>
      </c>
      <c r="I762" s="192">
        <v>2383</v>
      </c>
      <c r="J762" s="189">
        <v>398</v>
      </c>
      <c r="K762" s="190">
        <v>548</v>
      </c>
      <c r="L762" s="191">
        <v>646</v>
      </c>
      <c r="M762" s="189">
        <v>1759</v>
      </c>
      <c r="N762" s="194">
        <v>1640</v>
      </c>
      <c r="O762" s="207">
        <v>2523</v>
      </c>
      <c r="P762" s="189">
        <v>923</v>
      </c>
      <c r="Q762" s="190">
        <v>1167</v>
      </c>
      <c r="R762" s="191">
        <v>1453</v>
      </c>
      <c r="S762" s="192">
        <v>1320</v>
      </c>
      <c r="T762" s="198">
        <v>533</v>
      </c>
      <c r="U762" s="189">
        <v>759</v>
      </c>
      <c r="V762" s="191">
        <v>1257</v>
      </c>
      <c r="W762" s="208">
        <v>2305</v>
      </c>
      <c r="X762" s="189">
        <v>1277</v>
      </c>
      <c r="Y762" s="193">
        <v>957</v>
      </c>
      <c r="Z762" s="191">
        <v>3584</v>
      </c>
      <c r="AA762" s="189">
        <v>2669</v>
      </c>
      <c r="AB762" s="169">
        <f t="shared" si="1167"/>
        <v>21279</v>
      </c>
      <c r="AC762" s="170">
        <f t="shared" si="1162"/>
        <v>19473</v>
      </c>
      <c r="AE762" s="250" t="str">
        <f>$AE$18</f>
        <v>18:00 - 18:59</v>
      </c>
      <c r="AF762" s="123">
        <f t="shared" si="1172"/>
        <v>2789</v>
      </c>
      <c r="AG762" s="190">
        <f t="shared" si="1172"/>
        <v>4681</v>
      </c>
      <c r="AH762" s="191">
        <f t="shared" si="1172"/>
        <v>1926</v>
      </c>
      <c r="AI762" s="192">
        <f t="shared" si="1172"/>
        <v>1813</v>
      </c>
      <c r="AJ762" s="189">
        <f t="shared" si="1172"/>
        <v>975</v>
      </c>
      <c r="AK762" s="193">
        <f t="shared" si="1172"/>
        <v>617</v>
      </c>
      <c r="AL762" s="191">
        <f t="shared" si="1172"/>
        <v>2542</v>
      </c>
      <c r="AM762" s="192">
        <f t="shared" si="1172"/>
        <v>4110</v>
      </c>
      <c r="AN762" s="189">
        <f t="shared" si="1172"/>
        <v>710</v>
      </c>
      <c r="AO762" s="193">
        <f t="shared" si="1172"/>
        <v>272</v>
      </c>
      <c r="AP762" s="191">
        <f t="shared" si="1173"/>
        <v>1870</v>
      </c>
      <c r="AQ762" s="189">
        <f t="shared" si="1173"/>
        <v>1111</v>
      </c>
      <c r="AR762" s="194">
        <f t="shared" si="1173"/>
        <v>2705</v>
      </c>
      <c r="AS762" s="195">
        <f t="shared" si="1173"/>
        <v>2351</v>
      </c>
      <c r="AT762" s="189">
        <f t="shared" si="1173"/>
        <v>1457</v>
      </c>
      <c r="AU762" s="193">
        <f t="shared" si="1173"/>
        <v>1530</v>
      </c>
      <c r="AV762" s="191">
        <f t="shared" si="1173"/>
        <v>1523</v>
      </c>
      <c r="AW762" s="192">
        <f t="shared" si="1173"/>
        <v>2245</v>
      </c>
      <c r="AX762" s="189">
        <f t="shared" si="1173"/>
        <v>1051</v>
      </c>
      <c r="AY762" s="193">
        <f t="shared" si="1173"/>
        <v>589</v>
      </c>
      <c r="AZ762" s="191">
        <f t="shared" si="1174"/>
        <v>3545</v>
      </c>
      <c r="BA762" s="192">
        <f t="shared" si="1174"/>
        <v>1975</v>
      </c>
      <c r="BB762" s="189">
        <f t="shared" si="1174"/>
        <v>2771</v>
      </c>
      <c r="BC762" s="193">
        <f t="shared" si="1174"/>
        <v>916</v>
      </c>
      <c r="BD762" s="191">
        <f t="shared" si="1174"/>
        <v>4139</v>
      </c>
      <c r="BE762" s="189">
        <f t="shared" si="1174"/>
        <v>6059</v>
      </c>
      <c r="BF762" s="169">
        <f>SUM(AF762,AH762,AJ762,AL762,AN762,AP762,AR762,AT762,AV762,AX762,AZ762,BB762,BD762)</f>
        <v>28003</v>
      </c>
      <c r="BG762" s="170">
        <f>SUM(AG762,AI762,AK762,AM762,AO762,AQ762,AS762,AU762,AW762,AY762,BA762,BC762,BE762)</f>
        <v>28269</v>
      </c>
      <c r="BI762" s="134" t="s">
        <v>31</v>
      </c>
      <c r="BJ762" s="126">
        <f t="shared" ref="BJ762:CK762" si="1176">B762/B777</f>
        <v>6.5799904867607423E-2</v>
      </c>
      <c r="BK762" s="127">
        <f t="shared" si="1176"/>
        <v>4.1405112238236327E-2</v>
      </c>
      <c r="BL762" s="128">
        <f t="shared" si="1176"/>
        <v>6.604949933874929E-2</v>
      </c>
      <c r="BM762" s="129">
        <f t="shared" si="1176"/>
        <v>4.2720482243480538E-2</v>
      </c>
      <c r="BN762" s="126">
        <f t="shared" si="1176"/>
        <v>8.1942873303167421E-2</v>
      </c>
      <c r="BO762" s="127">
        <f t="shared" si="1176"/>
        <v>4.8984853367708671E-2</v>
      </c>
      <c r="BP762" s="128">
        <f t="shared" si="1176"/>
        <v>7.601259308591149E-2</v>
      </c>
      <c r="BQ762" s="129">
        <f t="shared" si="1176"/>
        <v>5.0313535882439878E-2</v>
      </c>
      <c r="BR762" s="126">
        <f t="shared" si="1176"/>
        <v>5.3588259054800053E-2</v>
      </c>
      <c r="BS762" s="127">
        <f t="shared" si="1176"/>
        <v>6.1031295244459292E-2</v>
      </c>
      <c r="BT762" s="128">
        <f t="shared" si="1176"/>
        <v>4.5483348588326408E-2</v>
      </c>
      <c r="BU762" s="126">
        <f t="shared" si="1176"/>
        <v>6.7193826877530755E-2</v>
      </c>
      <c r="BV762" s="130">
        <f t="shared" si="1176"/>
        <v>5.4774389632944794E-2</v>
      </c>
      <c r="BW762" s="131">
        <f t="shared" si="1176"/>
        <v>6.2722187694220013E-2</v>
      </c>
      <c r="BX762" s="126">
        <f t="shared" si="1176"/>
        <v>4.9921574990534914E-2</v>
      </c>
      <c r="BY762" s="127">
        <f t="shared" si="1176"/>
        <v>5.3407166720058581E-2</v>
      </c>
      <c r="BZ762" s="128">
        <f t="shared" si="1176"/>
        <v>6.1573014662259513E-2</v>
      </c>
      <c r="CA762" s="129">
        <f t="shared" si="1176"/>
        <v>5.1864366822521706E-2</v>
      </c>
      <c r="CB762" s="126">
        <f t="shared" si="1176"/>
        <v>5.1378446115288218E-2</v>
      </c>
      <c r="CC762" s="127">
        <f t="shared" si="1176"/>
        <v>5.8000917010545619E-2</v>
      </c>
      <c r="CD762" s="128">
        <f t="shared" si="1176"/>
        <v>4.4333932917151625E-2</v>
      </c>
      <c r="CE762" s="129">
        <f t="shared" si="1176"/>
        <v>6.9945985312860351E-2</v>
      </c>
      <c r="CF762" s="126">
        <f t="shared" si="1176"/>
        <v>4.425116085660822E-2</v>
      </c>
      <c r="CG762" s="127">
        <f t="shared" si="1176"/>
        <v>5.6798623063683308E-2</v>
      </c>
      <c r="CH762" s="128">
        <f t="shared" si="1176"/>
        <v>5.8284952269437806E-2</v>
      </c>
      <c r="CI762" s="126">
        <f t="shared" si="1176"/>
        <v>4.958201746238157E-2</v>
      </c>
      <c r="CJ762" s="132">
        <f t="shared" si="1176"/>
        <v>5.9199269989734231E-2</v>
      </c>
      <c r="CK762" s="133">
        <f t="shared" si="1176"/>
        <v>5.4273482834161106E-2</v>
      </c>
    </row>
    <row r="763" spans="1:89" ht="13.5" thickBot="1" x14ac:dyDescent="0.25">
      <c r="A763" s="143" t="s">
        <v>33</v>
      </c>
      <c r="B763" s="203">
        <v>3422</v>
      </c>
      <c r="C763" s="197">
        <v>1962</v>
      </c>
      <c r="D763" s="198">
        <v>1526</v>
      </c>
      <c r="E763" s="199">
        <v>1303</v>
      </c>
      <c r="F763" s="196">
        <v>729</v>
      </c>
      <c r="G763" s="200">
        <v>578</v>
      </c>
      <c r="H763" s="198">
        <v>2265</v>
      </c>
      <c r="I763" s="199">
        <v>2652</v>
      </c>
      <c r="J763" s="196">
        <v>488</v>
      </c>
      <c r="K763" s="197">
        <v>599</v>
      </c>
      <c r="L763" s="198">
        <v>689</v>
      </c>
      <c r="M763" s="196">
        <v>1943</v>
      </c>
      <c r="N763" s="201">
        <v>1712</v>
      </c>
      <c r="O763" s="204">
        <v>2489</v>
      </c>
      <c r="P763" s="196">
        <v>1015</v>
      </c>
      <c r="Q763" s="197">
        <v>1191</v>
      </c>
      <c r="R763" s="198">
        <v>1423</v>
      </c>
      <c r="S763" s="199">
        <v>1577</v>
      </c>
      <c r="T763" s="196">
        <v>566</v>
      </c>
      <c r="U763" s="200">
        <v>765</v>
      </c>
      <c r="V763" s="198">
        <v>1326</v>
      </c>
      <c r="W763" s="205">
        <v>2409</v>
      </c>
      <c r="X763" s="196">
        <v>1393</v>
      </c>
      <c r="Y763" s="200">
        <v>922</v>
      </c>
      <c r="Z763" s="198">
        <v>3445</v>
      </c>
      <c r="AA763" s="196">
        <v>3045</v>
      </c>
      <c r="AB763" s="169">
        <f t="shared" si="1167"/>
        <v>19999</v>
      </c>
      <c r="AC763" s="170">
        <f t="shared" si="1162"/>
        <v>21435</v>
      </c>
      <c r="AE763" s="249" t="str">
        <f>$AE$19</f>
        <v>19:00 - 19:59</v>
      </c>
      <c r="AF763" s="123">
        <f t="shared" si="1172"/>
        <v>2945</v>
      </c>
      <c r="AG763" s="197">
        <f t="shared" si="1172"/>
        <v>5563</v>
      </c>
      <c r="AH763" s="198">
        <f t="shared" si="1172"/>
        <v>1407</v>
      </c>
      <c r="AI763" s="199">
        <f t="shared" si="1172"/>
        <v>2199</v>
      </c>
      <c r="AJ763" s="196">
        <f t="shared" si="1172"/>
        <v>735</v>
      </c>
      <c r="AK763" s="200">
        <f t="shared" si="1172"/>
        <v>656</v>
      </c>
      <c r="AL763" s="198">
        <f t="shared" si="1172"/>
        <v>2171</v>
      </c>
      <c r="AM763" s="199">
        <f t="shared" si="1172"/>
        <v>4855</v>
      </c>
      <c r="AN763" s="196">
        <f t="shared" si="1172"/>
        <v>475</v>
      </c>
      <c r="AO763" s="200">
        <f t="shared" si="1172"/>
        <v>312</v>
      </c>
      <c r="AP763" s="198">
        <f t="shared" si="1173"/>
        <v>1321</v>
      </c>
      <c r="AQ763" s="196">
        <f t="shared" si="1173"/>
        <v>1064</v>
      </c>
      <c r="AR763" s="201">
        <f t="shared" si="1173"/>
        <v>2174</v>
      </c>
      <c r="AS763" s="202">
        <f t="shared" si="1173"/>
        <v>2372</v>
      </c>
      <c r="AT763" s="196">
        <f t="shared" si="1173"/>
        <v>1170</v>
      </c>
      <c r="AU763" s="200">
        <f t="shared" si="1173"/>
        <v>1538</v>
      </c>
      <c r="AV763" s="198">
        <f t="shared" si="1173"/>
        <v>1449</v>
      </c>
      <c r="AW763" s="199">
        <f t="shared" si="1173"/>
        <v>1887</v>
      </c>
      <c r="AX763" s="196">
        <f t="shared" si="1173"/>
        <v>873</v>
      </c>
      <c r="AY763" s="200">
        <f t="shared" si="1173"/>
        <v>405</v>
      </c>
      <c r="AZ763" s="198">
        <f t="shared" si="1174"/>
        <v>2923</v>
      </c>
      <c r="BA763" s="199">
        <f t="shared" si="1174"/>
        <v>1553</v>
      </c>
      <c r="BB763" s="196">
        <f t="shared" si="1174"/>
        <v>2633</v>
      </c>
      <c r="BC763" s="200">
        <f t="shared" si="1174"/>
        <v>833</v>
      </c>
      <c r="BD763" s="198">
        <f t="shared" si="1174"/>
        <v>3360</v>
      </c>
      <c r="BE763" s="196">
        <f t="shared" si="1174"/>
        <v>5060</v>
      </c>
      <c r="BF763" s="169">
        <f>SUM(AF763,AH763,AJ763,AL763,AN763,AP763,AR763,AT763,AV763,AX763,AZ763,BB763,BD763)</f>
        <v>23636</v>
      </c>
      <c r="BG763" s="170">
        <f>SUM(AG763,AI763,AK763,AM763,AO763,AQ763,AS763,AU763,AW763,AY763,BA763,BC763,BE763)</f>
        <v>28297</v>
      </c>
      <c r="BI763" s="143" t="s">
        <v>33</v>
      </c>
      <c r="BJ763" s="126">
        <f t="shared" ref="BJ763:CK763" si="1177">B763/B777</f>
        <v>5.4257174567940381E-2</v>
      </c>
      <c r="BK763" s="127">
        <f t="shared" si="1177"/>
        <v>4.9264299703711142E-2</v>
      </c>
      <c r="BL763" s="128">
        <f t="shared" si="1177"/>
        <v>5.7661061779709047E-2</v>
      </c>
      <c r="BM763" s="129">
        <f t="shared" si="1177"/>
        <v>5.6916961516620804E-2</v>
      </c>
      <c r="BN763" s="126">
        <f t="shared" si="1177"/>
        <v>5.1541289592760178E-2</v>
      </c>
      <c r="BO763" s="127">
        <f t="shared" si="1177"/>
        <v>6.2090450102051775E-2</v>
      </c>
      <c r="BP763" s="128">
        <f t="shared" si="1177"/>
        <v>6.8565720167100566E-2</v>
      </c>
      <c r="BQ763" s="129">
        <f t="shared" si="1177"/>
        <v>5.5993074763000653E-2</v>
      </c>
      <c r="BR763" s="126">
        <f t="shared" si="1177"/>
        <v>6.5706207082267404E-2</v>
      </c>
      <c r="BS763" s="127">
        <f t="shared" si="1177"/>
        <v>6.6711215057356055E-2</v>
      </c>
      <c r="BT763" s="128">
        <f t="shared" si="1177"/>
        <v>4.851087798352461E-2</v>
      </c>
      <c r="BU763" s="126">
        <f t="shared" si="1177"/>
        <v>7.4222629689051869E-2</v>
      </c>
      <c r="BV763" s="130">
        <f t="shared" si="1177"/>
        <v>5.7179118933903345E-2</v>
      </c>
      <c r="BW763" s="131">
        <f t="shared" si="1177"/>
        <v>6.1876942200124303E-2</v>
      </c>
      <c r="BX763" s="126">
        <f t="shared" si="1177"/>
        <v>5.4897506625561143E-2</v>
      </c>
      <c r="BY763" s="127">
        <f t="shared" si="1177"/>
        <v>5.4505514621756443E-2</v>
      </c>
      <c r="BZ763" s="128">
        <f t="shared" si="1177"/>
        <v>6.0301720484786846E-2</v>
      </c>
      <c r="CA763" s="129">
        <f t="shared" si="1177"/>
        <v>6.1962201878118739E-2</v>
      </c>
      <c r="CB763" s="126">
        <f t="shared" si="1177"/>
        <v>5.4559475612107194E-2</v>
      </c>
      <c r="CC763" s="127">
        <f t="shared" si="1177"/>
        <v>5.8459422283356259E-2</v>
      </c>
      <c r="CD763" s="128">
        <f t="shared" si="1177"/>
        <v>4.676753782668501E-2</v>
      </c>
      <c r="CE763" s="129">
        <f t="shared" si="1177"/>
        <v>7.3101899617648847E-2</v>
      </c>
      <c r="CF763" s="126">
        <f t="shared" si="1177"/>
        <v>4.8270843440293851E-2</v>
      </c>
      <c r="CG763" s="127">
        <f t="shared" si="1177"/>
        <v>5.4721348447979108E-2</v>
      </c>
      <c r="CH763" s="128">
        <f t="shared" si="1177"/>
        <v>5.6024458863898785E-2</v>
      </c>
      <c r="CI763" s="126">
        <f t="shared" si="1177"/>
        <v>5.6566970091027305E-2</v>
      </c>
      <c r="CJ763" s="132">
        <f t="shared" si="1177"/>
        <v>5.5638244303054411E-2</v>
      </c>
      <c r="CK763" s="133">
        <f t="shared" si="1177"/>
        <v>5.9741801702369604E-2</v>
      </c>
    </row>
    <row r="764" spans="1:89" ht="14.25" thickTop="1" thickBot="1" x14ac:dyDescent="0.25">
      <c r="A764" s="134" t="s">
        <v>35</v>
      </c>
      <c r="B764" s="206">
        <v>2911</v>
      </c>
      <c r="C764" s="190">
        <v>1837</v>
      </c>
      <c r="D764" s="191">
        <v>1321</v>
      </c>
      <c r="E764" s="192">
        <v>1286</v>
      </c>
      <c r="F764" s="189">
        <v>792</v>
      </c>
      <c r="G764" s="193">
        <v>585</v>
      </c>
      <c r="H764" s="191">
        <v>2278</v>
      </c>
      <c r="I764" s="192">
        <v>2643</v>
      </c>
      <c r="J764" s="189">
        <v>529</v>
      </c>
      <c r="K764" s="190">
        <v>493</v>
      </c>
      <c r="L764" s="191">
        <v>909</v>
      </c>
      <c r="M764" s="189">
        <v>1322</v>
      </c>
      <c r="N764" s="194">
        <v>1745</v>
      </c>
      <c r="O764" s="207">
        <v>2144</v>
      </c>
      <c r="P764" s="189">
        <v>1053</v>
      </c>
      <c r="Q764" s="190">
        <v>1183</v>
      </c>
      <c r="R764" s="191">
        <v>1361</v>
      </c>
      <c r="S764" s="192">
        <v>1546</v>
      </c>
      <c r="T764" s="189">
        <v>738</v>
      </c>
      <c r="U764" s="193">
        <v>734</v>
      </c>
      <c r="V764" s="191">
        <v>1751</v>
      </c>
      <c r="W764" s="208">
        <v>1854</v>
      </c>
      <c r="X764" s="189">
        <v>1669</v>
      </c>
      <c r="Y764" s="193">
        <v>847</v>
      </c>
      <c r="Z764" s="191">
        <v>3614</v>
      </c>
      <c r="AA764" s="189">
        <v>3405</v>
      </c>
      <c r="AB764" s="169">
        <f t="shared" si="1167"/>
        <v>20671</v>
      </c>
      <c r="AC764" s="170">
        <f t="shared" si="1162"/>
        <v>19879</v>
      </c>
      <c r="AE764" s="299" t="s">
        <v>26</v>
      </c>
      <c r="AF764" s="18">
        <f t="shared" ref="AF764:BG764" si="1178">SUM(AF761:AF763)</f>
        <v>8531</v>
      </c>
      <c r="AG764" s="19">
        <f t="shared" si="1178"/>
        <v>14888</v>
      </c>
      <c r="AH764" s="18">
        <f t="shared" si="1178"/>
        <v>5325</v>
      </c>
      <c r="AI764" s="19">
        <f t="shared" si="1178"/>
        <v>6208</v>
      </c>
      <c r="AJ764" s="18">
        <f t="shared" si="1178"/>
        <v>2960</v>
      </c>
      <c r="AK764" s="19">
        <f t="shared" si="1178"/>
        <v>1972</v>
      </c>
      <c r="AL764" s="18">
        <f t="shared" si="1178"/>
        <v>6971</v>
      </c>
      <c r="AM764" s="19">
        <f t="shared" si="1178"/>
        <v>13589</v>
      </c>
      <c r="AN764" s="18">
        <f t="shared" si="1178"/>
        <v>1967</v>
      </c>
      <c r="AO764" s="19">
        <f t="shared" si="1178"/>
        <v>933</v>
      </c>
      <c r="AP764" s="18">
        <f t="shared" si="1178"/>
        <v>4903</v>
      </c>
      <c r="AQ764" s="19">
        <f t="shared" si="1178"/>
        <v>3495</v>
      </c>
      <c r="AR764" s="18">
        <f t="shared" si="1178"/>
        <v>7309</v>
      </c>
      <c r="AS764" s="19">
        <f t="shared" si="1178"/>
        <v>6900</v>
      </c>
      <c r="AT764" s="18">
        <f t="shared" si="1178"/>
        <v>3999</v>
      </c>
      <c r="AU764" s="19">
        <f t="shared" si="1178"/>
        <v>4353</v>
      </c>
      <c r="AV764" s="18">
        <f t="shared" si="1178"/>
        <v>4408</v>
      </c>
      <c r="AW764" s="19">
        <f t="shared" si="1178"/>
        <v>5914</v>
      </c>
      <c r="AX764" s="18">
        <f t="shared" si="1178"/>
        <v>2831</v>
      </c>
      <c r="AY764" s="19">
        <f t="shared" si="1178"/>
        <v>1452</v>
      </c>
      <c r="AZ764" s="18">
        <f t="shared" si="1178"/>
        <v>8026</v>
      </c>
      <c r="BA764" s="19">
        <f t="shared" si="1178"/>
        <v>5114</v>
      </c>
      <c r="BB764" s="18">
        <f t="shared" si="1178"/>
        <v>8265</v>
      </c>
      <c r="BC764" s="19">
        <f t="shared" si="1178"/>
        <v>2409</v>
      </c>
      <c r="BD764" s="18">
        <f t="shared" si="1178"/>
        <v>12294</v>
      </c>
      <c r="BE764" s="19">
        <f t="shared" si="1178"/>
        <v>15223</v>
      </c>
      <c r="BF764" s="171">
        <f t="shared" si="1178"/>
        <v>77789</v>
      </c>
      <c r="BG764" s="172">
        <f t="shared" si="1178"/>
        <v>82450</v>
      </c>
      <c r="BI764" s="134" t="s">
        <v>35</v>
      </c>
      <c r="BJ764" s="126">
        <f t="shared" ref="BJ764:CK764" si="1179">B764/B777</f>
        <v>4.6155065799904867E-2</v>
      </c>
      <c r="BK764" s="127">
        <f t="shared" si="1179"/>
        <v>4.6125646562547078E-2</v>
      </c>
      <c r="BL764" s="128">
        <f t="shared" si="1179"/>
        <v>4.9914982051766484E-2</v>
      </c>
      <c r="BM764" s="129">
        <f t="shared" si="1179"/>
        <v>5.6174376446948851E-2</v>
      </c>
      <c r="BN764" s="126">
        <f t="shared" si="1179"/>
        <v>5.5995475113122174E-2</v>
      </c>
      <c r="BO764" s="127">
        <f t="shared" si="1179"/>
        <v>6.284241057041573E-2</v>
      </c>
      <c r="BP764" s="128">
        <f t="shared" si="1179"/>
        <v>6.8959254101834469E-2</v>
      </c>
      <c r="BQ764" s="129">
        <f t="shared" si="1179"/>
        <v>5.5803053016067396E-2</v>
      </c>
      <c r="BR764" s="126">
        <f t="shared" si="1179"/>
        <v>7.1226605628113643E-2</v>
      </c>
      <c r="BS764" s="127">
        <f t="shared" si="1179"/>
        <v>5.4905891524668668E-2</v>
      </c>
      <c r="BT764" s="128">
        <f t="shared" si="1179"/>
        <v>6.4000563261282825E-2</v>
      </c>
      <c r="BU764" s="126">
        <f t="shared" si="1179"/>
        <v>5.0500420200168081E-2</v>
      </c>
      <c r="BV764" s="130">
        <f t="shared" si="1179"/>
        <v>5.8281286530176016E-2</v>
      </c>
      <c r="BW764" s="131">
        <f t="shared" si="1179"/>
        <v>5.3300186451211935E-2</v>
      </c>
      <c r="BX764" s="126">
        <f t="shared" si="1179"/>
        <v>5.6952782735680677E-2</v>
      </c>
      <c r="BY764" s="127">
        <f t="shared" si="1179"/>
        <v>5.4139398654523822E-2</v>
      </c>
      <c r="BZ764" s="128">
        <f t="shared" si="1179"/>
        <v>5.7674379184676668E-2</v>
      </c>
      <c r="CA764" s="129">
        <f t="shared" si="1179"/>
        <v>6.0744175081529211E-2</v>
      </c>
      <c r="CB764" s="126">
        <f t="shared" si="1179"/>
        <v>7.1139386928860612E-2</v>
      </c>
      <c r="CC764" s="127">
        <f t="shared" si="1179"/>
        <v>5.6090478373834629E-2</v>
      </c>
      <c r="CD764" s="128">
        <f t="shared" si="1179"/>
        <v>6.1757133283955844E-2</v>
      </c>
      <c r="CE764" s="129">
        <f t="shared" si="1179"/>
        <v>5.6260241548825633E-2</v>
      </c>
      <c r="CF764" s="126">
        <f t="shared" si="1179"/>
        <v>5.783491579458036E-2</v>
      </c>
      <c r="CG764" s="127">
        <f t="shared" si="1179"/>
        <v>5.0270045700041545E-2</v>
      </c>
      <c r="CH764" s="128">
        <f t="shared" si="1179"/>
        <v>5.8772828544014569E-2</v>
      </c>
      <c r="CI764" s="126">
        <f t="shared" si="1179"/>
        <v>6.3254690692922166E-2</v>
      </c>
      <c r="CJ764" s="132">
        <f t="shared" si="1179"/>
        <v>5.7507782788561321E-2</v>
      </c>
      <c r="CK764" s="133">
        <f t="shared" si="1179"/>
        <v>5.5405051366522295E-2</v>
      </c>
    </row>
    <row r="765" spans="1:89" ht="13.5" thickTop="1" x14ac:dyDescent="0.2">
      <c r="A765" s="143" t="s">
        <v>36</v>
      </c>
      <c r="B765" s="203">
        <v>2670</v>
      </c>
      <c r="C765" s="197">
        <v>2294</v>
      </c>
      <c r="D765" s="198">
        <v>1474</v>
      </c>
      <c r="E765" s="199">
        <v>1412</v>
      </c>
      <c r="F765" s="196">
        <v>847</v>
      </c>
      <c r="G765" s="200">
        <v>559</v>
      </c>
      <c r="H765" s="198">
        <v>2419</v>
      </c>
      <c r="I765" s="199">
        <v>3162</v>
      </c>
      <c r="J765" s="196">
        <v>574</v>
      </c>
      <c r="K765" s="197">
        <v>449</v>
      </c>
      <c r="L765" s="198">
        <v>1177</v>
      </c>
      <c r="M765" s="196">
        <v>1306</v>
      </c>
      <c r="N765" s="201">
        <v>2033</v>
      </c>
      <c r="O765" s="204">
        <v>2298</v>
      </c>
      <c r="P765" s="196">
        <v>1182</v>
      </c>
      <c r="Q765" s="197">
        <v>1278</v>
      </c>
      <c r="R765" s="198">
        <v>1486</v>
      </c>
      <c r="S765" s="199">
        <v>1659</v>
      </c>
      <c r="T765" s="196">
        <v>899</v>
      </c>
      <c r="U765" s="200">
        <v>614</v>
      </c>
      <c r="V765" s="198">
        <v>2346</v>
      </c>
      <c r="W765" s="205">
        <v>1556</v>
      </c>
      <c r="X765" s="196">
        <v>2040</v>
      </c>
      <c r="Y765" s="200">
        <v>680</v>
      </c>
      <c r="Z765" s="198">
        <v>3764</v>
      </c>
      <c r="AA765" s="196">
        <v>3165</v>
      </c>
      <c r="AB765" s="169">
        <f t="shared" si="1167"/>
        <v>22911</v>
      </c>
      <c r="AC765" s="170">
        <f t="shared" si="1162"/>
        <v>20432</v>
      </c>
      <c r="BI765" s="143" t="s">
        <v>36</v>
      </c>
      <c r="BJ765" s="126">
        <f t="shared" ref="BJ765:CK765" si="1180">B765/B777</f>
        <v>4.2333914697954653E-2</v>
      </c>
      <c r="BK765" s="127">
        <f t="shared" si="1180"/>
        <v>5.7600562446642897E-2</v>
      </c>
      <c r="BL765" s="128">
        <f t="shared" si="1180"/>
        <v>5.5696202531645568E-2</v>
      </c>
      <c r="BM765" s="129">
        <f t="shared" si="1180"/>
        <v>6.1678242257458611E-2</v>
      </c>
      <c r="BN765" s="126">
        <f t="shared" si="1180"/>
        <v>5.9884049773755658E-2</v>
      </c>
      <c r="BO765" s="127">
        <f t="shared" si="1180"/>
        <v>6.004941454506392E-2</v>
      </c>
      <c r="BP765" s="128">
        <f t="shared" si="1180"/>
        <v>7.322758370164073E-2</v>
      </c>
      <c r="BQ765" s="129">
        <f t="shared" si="1180"/>
        <v>6.6760973755885397E-2</v>
      </c>
      <c r="BR765" s="126">
        <f t="shared" si="1180"/>
        <v>7.7285579641847318E-2</v>
      </c>
      <c r="BS765" s="127">
        <f t="shared" si="1180"/>
        <v>5.0005568548836171E-2</v>
      </c>
      <c r="BT765" s="128">
        <f t="shared" si="1180"/>
        <v>8.2869816236006477E-2</v>
      </c>
      <c r="BU765" s="126">
        <f t="shared" si="1180"/>
        <v>4.9889219955687986E-2</v>
      </c>
      <c r="BV765" s="130">
        <f t="shared" si="1180"/>
        <v>6.790020373401022E-2</v>
      </c>
      <c r="BW765" s="131">
        <f t="shared" si="1180"/>
        <v>5.7128651336233682E-2</v>
      </c>
      <c r="BX765" s="126">
        <f t="shared" si="1180"/>
        <v>6.3929904267402235E-2</v>
      </c>
      <c r="BY765" s="127">
        <f t="shared" si="1180"/>
        <v>5.8487025765411191E-2</v>
      </c>
      <c r="BZ765" s="128">
        <f t="shared" si="1180"/>
        <v>6.2971438257479445E-2</v>
      </c>
      <c r="CA765" s="129">
        <f t="shared" si="1180"/>
        <v>6.5184079211032961E-2</v>
      </c>
      <c r="CB765" s="126">
        <f t="shared" si="1180"/>
        <v>8.6658955080007719E-2</v>
      </c>
      <c r="CC765" s="127">
        <f t="shared" si="1180"/>
        <v>4.6920372917621883E-2</v>
      </c>
      <c r="CD765" s="128">
        <f t="shared" si="1180"/>
        <v>8.2742566924135008E-2</v>
      </c>
      <c r="CE765" s="129">
        <f t="shared" si="1180"/>
        <v>4.7217333252412452E-2</v>
      </c>
      <c r="CF765" s="126">
        <f t="shared" si="1180"/>
        <v>7.0690969575161133E-2</v>
      </c>
      <c r="CG765" s="127">
        <f t="shared" si="1180"/>
        <v>4.035847824796724E-2</v>
      </c>
      <c r="CH765" s="128">
        <f t="shared" si="1180"/>
        <v>6.1212209916898408E-2</v>
      </c>
      <c r="CI765" s="126">
        <f t="shared" si="1180"/>
        <v>5.8796210291658928E-2</v>
      </c>
      <c r="CJ765" s="132">
        <f t="shared" si="1180"/>
        <v>6.3739577740250991E-2</v>
      </c>
      <c r="CK765" s="133">
        <f t="shared" si="1180"/>
        <v>5.6946325746807358E-2</v>
      </c>
    </row>
    <row r="766" spans="1:89" x14ac:dyDescent="0.2">
      <c r="A766" s="134" t="s">
        <v>37</v>
      </c>
      <c r="B766" s="206">
        <v>2411</v>
      </c>
      <c r="C766" s="190">
        <v>2320</v>
      </c>
      <c r="D766" s="191">
        <v>1385</v>
      </c>
      <c r="E766" s="192">
        <v>1200</v>
      </c>
      <c r="F766" s="189">
        <v>1082</v>
      </c>
      <c r="G766" s="193">
        <v>500</v>
      </c>
      <c r="H766" s="191">
        <v>2194</v>
      </c>
      <c r="I766" s="192">
        <v>3225</v>
      </c>
      <c r="J766" s="189">
        <v>663</v>
      </c>
      <c r="K766" s="190">
        <v>316</v>
      </c>
      <c r="L766" s="191">
        <v>1360</v>
      </c>
      <c r="M766" s="189">
        <v>980</v>
      </c>
      <c r="N766" s="194">
        <v>2418</v>
      </c>
      <c r="O766" s="207">
        <v>1814</v>
      </c>
      <c r="P766" s="189">
        <v>1270</v>
      </c>
      <c r="Q766" s="190">
        <v>1059</v>
      </c>
      <c r="R766" s="191">
        <v>1334</v>
      </c>
      <c r="S766" s="192">
        <v>1388</v>
      </c>
      <c r="T766" s="189">
        <v>1202</v>
      </c>
      <c r="U766" s="193">
        <v>355</v>
      </c>
      <c r="V766" s="191">
        <v>2549</v>
      </c>
      <c r="W766" s="208">
        <v>1204</v>
      </c>
      <c r="X766" s="189">
        <v>2762</v>
      </c>
      <c r="Y766" s="193">
        <v>644</v>
      </c>
      <c r="Z766" s="191">
        <v>4206</v>
      </c>
      <c r="AA766" s="189">
        <v>3811</v>
      </c>
      <c r="AB766" s="169">
        <f t="shared" si="1167"/>
        <v>24836</v>
      </c>
      <c r="AC766" s="170">
        <f t="shared" si="1162"/>
        <v>18816</v>
      </c>
      <c r="BI766" s="134" t="s">
        <v>37</v>
      </c>
      <c r="BJ766" s="126">
        <f t="shared" ref="BJ766:CK766" si="1181">B766/B777</f>
        <v>3.8227366418265421E-2</v>
      </c>
      <c r="BK766" s="127">
        <f t="shared" si="1181"/>
        <v>5.8253402300005024E-2</v>
      </c>
      <c r="BL766" s="128">
        <f t="shared" si="1181"/>
        <v>5.2333270357075384E-2</v>
      </c>
      <c r="BM766" s="129">
        <f t="shared" si="1181"/>
        <v>5.2417769623902502E-2</v>
      </c>
      <c r="BN766" s="126">
        <f t="shared" si="1181"/>
        <v>7.6498868778280549E-2</v>
      </c>
      <c r="BO766" s="127">
        <f t="shared" si="1181"/>
        <v>5.3711462025996345E-2</v>
      </c>
      <c r="BP766" s="128">
        <f t="shared" si="1181"/>
        <v>6.6416419446630751E-2</v>
      </c>
      <c r="BQ766" s="129">
        <f t="shared" si="1181"/>
        <v>6.8091125984418216E-2</v>
      </c>
      <c r="BR766" s="126">
        <f t="shared" si="1181"/>
        <v>8.9268883802342797E-2</v>
      </c>
      <c r="BS766" s="127">
        <f t="shared" si="1181"/>
        <v>3.5193228644615215E-2</v>
      </c>
      <c r="BT766" s="128">
        <f t="shared" si="1181"/>
        <v>9.5754418080687173E-2</v>
      </c>
      <c r="BU766" s="126">
        <f t="shared" si="1181"/>
        <v>3.743601497440599E-2</v>
      </c>
      <c r="BV766" s="130">
        <f t="shared" si="1181"/>
        <v>8.0758825690524699E-2</v>
      </c>
      <c r="BW766" s="131">
        <f t="shared" si="1181"/>
        <v>4.5096333126165317E-2</v>
      </c>
      <c r="BX766" s="126">
        <f t="shared" si="1181"/>
        <v>6.8689491048731677E-2</v>
      </c>
      <c r="BY766" s="127">
        <f t="shared" si="1181"/>
        <v>4.8464601162418193E-2</v>
      </c>
      <c r="BZ766" s="128">
        <f t="shared" si="1181"/>
        <v>5.6530214424951264E-2</v>
      </c>
      <c r="CA766" s="129">
        <f t="shared" si="1181"/>
        <v>5.4536167537621312E-2</v>
      </c>
      <c r="CB766" s="126">
        <f t="shared" si="1181"/>
        <v>0.11586658955080008</v>
      </c>
      <c r="CC766" s="127">
        <f t="shared" si="1181"/>
        <v>2.7128228641296041E-2</v>
      </c>
      <c r="CD766" s="128">
        <f t="shared" si="1181"/>
        <v>8.9902303107254958E-2</v>
      </c>
      <c r="CE766" s="129">
        <f t="shared" si="1181"/>
        <v>3.6535777143897552E-2</v>
      </c>
      <c r="CF766" s="126">
        <f t="shared" si="1181"/>
        <v>9.5710028414997581E-2</v>
      </c>
      <c r="CG766" s="127">
        <f t="shared" si="1181"/>
        <v>3.822185292895721E-2</v>
      </c>
      <c r="CH766" s="128">
        <f t="shared" si="1181"/>
        <v>6.8400253695662785E-2</v>
      </c>
      <c r="CI766" s="126">
        <f t="shared" si="1181"/>
        <v>7.0796953371725799E-2</v>
      </c>
      <c r="CJ766" s="132">
        <f t="shared" si="1181"/>
        <v>6.909502652685931E-2</v>
      </c>
      <c r="CK766" s="133">
        <f t="shared" si="1181"/>
        <v>5.2442348534256424E-2</v>
      </c>
    </row>
    <row r="767" spans="1:89" x14ac:dyDescent="0.2">
      <c r="A767" s="143" t="s">
        <v>30</v>
      </c>
      <c r="B767" s="203">
        <v>2797</v>
      </c>
      <c r="C767" s="197">
        <v>4644</v>
      </c>
      <c r="D767" s="198">
        <v>1992</v>
      </c>
      <c r="E767" s="199">
        <v>2196</v>
      </c>
      <c r="F767" s="196">
        <v>1250</v>
      </c>
      <c r="G767" s="200">
        <v>699</v>
      </c>
      <c r="H767" s="198">
        <v>2258</v>
      </c>
      <c r="I767" s="199">
        <v>4624</v>
      </c>
      <c r="J767" s="196">
        <v>782</v>
      </c>
      <c r="K767" s="197">
        <v>349</v>
      </c>
      <c r="L767" s="198">
        <v>1712</v>
      </c>
      <c r="M767" s="196">
        <v>1320</v>
      </c>
      <c r="N767" s="201">
        <v>2430</v>
      </c>
      <c r="O767" s="204">
        <v>2177</v>
      </c>
      <c r="P767" s="196">
        <v>1372</v>
      </c>
      <c r="Q767" s="197">
        <v>1285</v>
      </c>
      <c r="R767" s="198">
        <v>1436</v>
      </c>
      <c r="S767" s="199">
        <v>1782</v>
      </c>
      <c r="T767" s="196">
        <v>907</v>
      </c>
      <c r="U767" s="200">
        <v>458</v>
      </c>
      <c r="V767" s="198">
        <v>1558</v>
      </c>
      <c r="W767" s="205">
        <v>1586</v>
      </c>
      <c r="X767" s="196">
        <v>2861</v>
      </c>
      <c r="Y767" s="200">
        <v>660</v>
      </c>
      <c r="Z767" s="198">
        <v>4795</v>
      </c>
      <c r="AA767" s="196">
        <v>4104</v>
      </c>
      <c r="AB767" s="169">
        <f t="shared" si="1167"/>
        <v>26150</v>
      </c>
      <c r="AC767" s="170">
        <f t="shared" si="1162"/>
        <v>25884</v>
      </c>
      <c r="BI767" s="143" t="s">
        <v>30</v>
      </c>
      <c r="BJ767" s="126">
        <f t="shared" ref="BJ767:CK767" si="1182">B767/B777</f>
        <v>4.4347550340891072E-2</v>
      </c>
      <c r="BK767" s="127">
        <f t="shared" si="1182"/>
        <v>0.1166072415005273</v>
      </c>
      <c r="BL767" s="128">
        <f t="shared" si="1182"/>
        <v>7.5269223502739471E-2</v>
      </c>
      <c r="BM767" s="129">
        <f t="shared" si="1182"/>
        <v>9.5924518411741586E-2</v>
      </c>
      <c r="BN767" s="126">
        <f t="shared" si="1182"/>
        <v>8.8376696832579191E-2</v>
      </c>
      <c r="BO767" s="127">
        <f t="shared" si="1182"/>
        <v>7.5088623912342889E-2</v>
      </c>
      <c r="BP767" s="128">
        <f t="shared" si="1182"/>
        <v>6.8353817279166923E-2</v>
      </c>
      <c r="BQ767" s="129">
        <f t="shared" si="1182"/>
        <v>9.762895086882166E-2</v>
      </c>
      <c r="BR767" s="126">
        <f t="shared" si="1182"/>
        <v>0.10529150397199408</v>
      </c>
      <c r="BS767" s="127">
        <f t="shared" si="1182"/>
        <v>3.8868470876489584E-2</v>
      </c>
      <c r="BT767" s="128">
        <f t="shared" si="1182"/>
        <v>0.12053791452510033</v>
      </c>
      <c r="BU767" s="126">
        <f t="shared" si="1182"/>
        <v>5.0424020169608071E-2</v>
      </c>
      <c r="BV767" s="130">
        <f t="shared" si="1182"/>
        <v>8.115961390735113E-2</v>
      </c>
      <c r="BW767" s="131">
        <f t="shared" si="1182"/>
        <v>5.4120571783716591E-2</v>
      </c>
      <c r="BX767" s="126">
        <f t="shared" si="1182"/>
        <v>7.4206284817999887E-2</v>
      </c>
      <c r="BY767" s="127">
        <f t="shared" si="1182"/>
        <v>5.880737723673974E-2</v>
      </c>
      <c r="BZ767" s="128">
        <f t="shared" si="1182"/>
        <v>6.0852614628358337E-2</v>
      </c>
      <c r="CA767" s="129">
        <f t="shared" si="1182"/>
        <v>7.0016895210404301E-2</v>
      </c>
      <c r="CB767" s="126">
        <f t="shared" si="1182"/>
        <v>8.7430113745903218E-2</v>
      </c>
      <c r="CC767" s="127">
        <f t="shared" si="1182"/>
        <v>3.4999235824545318E-2</v>
      </c>
      <c r="CD767" s="128">
        <f t="shared" si="1182"/>
        <v>5.495009346453638E-2</v>
      </c>
      <c r="CE767" s="129">
        <f t="shared" si="1182"/>
        <v>4.8127693148024522E-2</v>
      </c>
      <c r="CF767" s="126">
        <f t="shared" si="1182"/>
        <v>9.9140619585556866E-2</v>
      </c>
      <c r="CG767" s="127">
        <f t="shared" si="1182"/>
        <v>3.9171464181850552E-2</v>
      </c>
      <c r="CH767" s="128">
        <f t="shared" si="1182"/>
        <v>7.7978891219853311E-2</v>
      </c>
      <c r="CI767" s="126">
        <f t="shared" si="1182"/>
        <v>7.6240014861601341E-2</v>
      </c>
      <c r="CJ767" s="132">
        <f t="shared" si="1182"/>
        <v>7.2750641958341564E-2</v>
      </c>
      <c r="CK767" s="133">
        <f t="shared" si="1182"/>
        <v>7.2141674609943307E-2</v>
      </c>
    </row>
    <row r="768" spans="1:89" x14ac:dyDescent="0.2">
      <c r="A768" s="134" t="s">
        <v>32</v>
      </c>
      <c r="B768" s="206">
        <v>2789</v>
      </c>
      <c r="C768" s="190">
        <v>4681</v>
      </c>
      <c r="D768" s="191">
        <v>1926</v>
      </c>
      <c r="E768" s="192">
        <v>1813</v>
      </c>
      <c r="F768" s="189">
        <v>975</v>
      </c>
      <c r="G768" s="193">
        <v>617</v>
      </c>
      <c r="H768" s="191">
        <v>2542</v>
      </c>
      <c r="I768" s="192">
        <v>4110</v>
      </c>
      <c r="J768" s="189">
        <v>710</v>
      </c>
      <c r="K768" s="190">
        <v>272</v>
      </c>
      <c r="L768" s="191">
        <v>1870</v>
      </c>
      <c r="M768" s="189">
        <v>1111</v>
      </c>
      <c r="N768" s="194">
        <v>2705</v>
      </c>
      <c r="O768" s="207">
        <v>2351</v>
      </c>
      <c r="P768" s="189">
        <v>1457</v>
      </c>
      <c r="Q768" s="190">
        <v>1530</v>
      </c>
      <c r="R768" s="191">
        <v>1523</v>
      </c>
      <c r="S768" s="192">
        <v>2245</v>
      </c>
      <c r="T768" s="189">
        <v>1051</v>
      </c>
      <c r="U768" s="193">
        <v>589</v>
      </c>
      <c r="V768" s="191">
        <v>3545</v>
      </c>
      <c r="W768" s="208">
        <v>1975</v>
      </c>
      <c r="X768" s="189">
        <v>2771</v>
      </c>
      <c r="Y768" s="193">
        <v>916</v>
      </c>
      <c r="Z768" s="191">
        <v>4139</v>
      </c>
      <c r="AA768" s="189">
        <v>6059</v>
      </c>
      <c r="AB768" s="169">
        <f t="shared" si="1167"/>
        <v>28003</v>
      </c>
      <c r="AC768" s="170">
        <f t="shared" si="1162"/>
        <v>28269</v>
      </c>
      <c r="BI768" s="134" t="s">
        <v>32</v>
      </c>
      <c r="BJ768" s="126">
        <f t="shared" ref="BJ768:CK768" si="1183">B768/B777</f>
        <v>4.4220707150784841E-2</v>
      </c>
      <c r="BK768" s="127">
        <f t="shared" si="1183"/>
        <v>0.11753628283031185</v>
      </c>
      <c r="BL768" s="128">
        <f t="shared" si="1183"/>
        <v>7.2775363687889671E-2</v>
      </c>
      <c r="BM768" s="129">
        <f t="shared" si="1183"/>
        <v>7.9194513606779371E-2</v>
      </c>
      <c r="BN768" s="126">
        <f t="shared" si="1183"/>
        <v>6.893382352941177E-2</v>
      </c>
      <c r="BO768" s="127">
        <f t="shared" si="1183"/>
        <v>6.6279944140079497E-2</v>
      </c>
      <c r="BP768" s="128">
        <f t="shared" si="1183"/>
        <v>7.6951020161046199E-2</v>
      </c>
      <c r="BQ768" s="129">
        <f t="shared" si="1183"/>
        <v>8.6776597766188804E-2</v>
      </c>
      <c r="BR768" s="126">
        <f t="shared" si="1183"/>
        <v>9.5597145550020191E-2</v>
      </c>
      <c r="BS768" s="127">
        <f t="shared" si="1183"/>
        <v>3.0292905668782715E-2</v>
      </c>
      <c r="BT768" s="128">
        <f t="shared" si="1183"/>
        <v>0.13166232486094487</v>
      </c>
      <c r="BU768" s="126">
        <f t="shared" si="1183"/>
        <v>4.2440216976086791E-2</v>
      </c>
      <c r="BV768" s="130">
        <f t="shared" si="1183"/>
        <v>9.0344343876290034E-2</v>
      </c>
      <c r="BW768" s="131">
        <f t="shared" si="1183"/>
        <v>5.8446239900559353E-2</v>
      </c>
      <c r="BX768" s="126">
        <f t="shared" si="1183"/>
        <v>7.8803612959056732E-2</v>
      </c>
      <c r="BY768" s="127">
        <f t="shared" si="1183"/>
        <v>7.0019678733238749E-2</v>
      </c>
      <c r="BZ768" s="128">
        <f t="shared" si="1183"/>
        <v>6.4539367743029069E-2</v>
      </c>
      <c r="CA768" s="129">
        <f t="shared" si="1183"/>
        <v>8.8208714785273659E-2</v>
      </c>
      <c r="CB768" s="126">
        <f t="shared" si="1183"/>
        <v>0.10131096973202236</v>
      </c>
      <c r="CC768" s="127">
        <f t="shared" si="1183"/>
        <v>4.50099342809109E-2</v>
      </c>
      <c r="CD768" s="128">
        <f t="shared" si="1183"/>
        <v>0.12503086093182381</v>
      </c>
      <c r="CE768" s="129">
        <f t="shared" si="1183"/>
        <v>5.9932026461127635E-2</v>
      </c>
      <c r="CF768" s="126">
        <f t="shared" si="1183"/>
        <v>9.6021900339593874E-2</v>
      </c>
      <c r="CG768" s="127">
        <f t="shared" si="1183"/>
        <v>5.4365244228144101E-2</v>
      </c>
      <c r="CH768" s="128">
        <f t="shared" si="1183"/>
        <v>6.7310663349107999E-2</v>
      </c>
      <c r="CI768" s="126">
        <f t="shared" si="1183"/>
        <v>0.11255805313022478</v>
      </c>
      <c r="CJ768" s="132">
        <f t="shared" si="1183"/>
        <v>7.7905783050074146E-2</v>
      </c>
      <c r="CK768" s="133">
        <f t="shared" si="1183"/>
        <v>7.8788942958912353E-2</v>
      </c>
    </row>
    <row r="769" spans="1:89" x14ac:dyDescent="0.2">
      <c r="A769" s="143" t="s">
        <v>34</v>
      </c>
      <c r="B769" s="203">
        <v>2945</v>
      </c>
      <c r="C769" s="197">
        <v>5563</v>
      </c>
      <c r="D769" s="198">
        <v>1407</v>
      </c>
      <c r="E769" s="199">
        <v>2199</v>
      </c>
      <c r="F769" s="196">
        <v>735</v>
      </c>
      <c r="G769" s="200">
        <v>656</v>
      </c>
      <c r="H769" s="198">
        <v>2171</v>
      </c>
      <c r="I769" s="199">
        <v>4855</v>
      </c>
      <c r="J769" s="196">
        <v>475</v>
      </c>
      <c r="K769" s="197">
        <v>312</v>
      </c>
      <c r="L769" s="198">
        <v>1321</v>
      </c>
      <c r="M769" s="196">
        <v>1064</v>
      </c>
      <c r="N769" s="201">
        <v>2174</v>
      </c>
      <c r="O769" s="204">
        <v>2372</v>
      </c>
      <c r="P769" s="196">
        <v>1170</v>
      </c>
      <c r="Q769" s="197">
        <v>1538</v>
      </c>
      <c r="R769" s="198">
        <v>1449</v>
      </c>
      <c r="S769" s="199">
        <v>1887</v>
      </c>
      <c r="T769" s="196">
        <v>873</v>
      </c>
      <c r="U769" s="200">
        <v>405</v>
      </c>
      <c r="V769" s="198">
        <v>2923</v>
      </c>
      <c r="W769" s="205">
        <v>1553</v>
      </c>
      <c r="X769" s="196">
        <v>2633</v>
      </c>
      <c r="Y769" s="200">
        <v>833</v>
      </c>
      <c r="Z769" s="198">
        <v>3360</v>
      </c>
      <c r="AA769" s="196">
        <v>5060</v>
      </c>
      <c r="AB769" s="169">
        <f t="shared" si="1167"/>
        <v>23636</v>
      </c>
      <c r="AC769" s="170">
        <f t="shared" si="1162"/>
        <v>28297</v>
      </c>
      <c r="BI769" s="143" t="s">
        <v>34</v>
      </c>
      <c r="BJ769" s="126">
        <f t="shared" ref="BJ769:CK769" si="1184">B769/B777</f>
        <v>4.6694149357856353E-2</v>
      </c>
      <c r="BK769" s="127">
        <f t="shared" si="1184"/>
        <v>0.13968261939436549</v>
      </c>
      <c r="BL769" s="128">
        <f t="shared" si="1184"/>
        <v>5.3164556962025315E-2</v>
      </c>
      <c r="BM769" s="129">
        <f t="shared" si="1184"/>
        <v>9.6055562835801342E-2</v>
      </c>
      <c r="BN769" s="126">
        <f t="shared" si="1184"/>
        <v>5.1965497737556564E-2</v>
      </c>
      <c r="BO769" s="127">
        <f t="shared" si="1184"/>
        <v>7.0469438178107205E-2</v>
      </c>
      <c r="BP769" s="128">
        <f t="shared" si="1184"/>
        <v>6.5720167100563054E-2</v>
      </c>
      <c r="BQ769" s="129">
        <f t="shared" si="1184"/>
        <v>0.10250617570677534</v>
      </c>
      <c r="BR769" s="126">
        <f t="shared" si="1184"/>
        <v>6.3955836811633235E-2</v>
      </c>
      <c r="BS769" s="127">
        <f t="shared" si="1184"/>
        <v>3.4747744737721346E-2</v>
      </c>
      <c r="BT769" s="128">
        <f t="shared" si="1184"/>
        <v>9.3008519326902767E-2</v>
      </c>
      <c r="BU769" s="126">
        <f t="shared" si="1184"/>
        <v>4.06448162579265E-2</v>
      </c>
      <c r="BV769" s="130">
        <f t="shared" si="1184"/>
        <v>7.2609465281720714E-2</v>
      </c>
      <c r="BW769" s="131">
        <f t="shared" si="1184"/>
        <v>5.8968303293971409E-2</v>
      </c>
      <c r="BX769" s="126">
        <f t="shared" si="1184"/>
        <v>6.328086970631186E-2</v>
      </c>
      <c r="BY769" s="127">
        <f t="shared" si="1184"/>
        <v>7.0385794700471377E-2</v>
      </c>
      <c r="BZ769" s="128">
        <f t="shared" si="1184"/>
        <v>6.1403508771929821E-2</v>
      </c>
      <c r="CA769" s="129">
        <f t="shared" si="1184"/>
        <v>7.4142469844013986E-2</v>
      </c>
      <c r="CB769" s="126">
        <f t="shared" si="1184"/>
        <v>8.4152689415847304E-2</v>
      </c>
      <c r="CC769" s="127">
        <f t="shared" si="1184"/>
        <v>3.0949105914718018E-2</v>
      </c>
      <c r="CD769" s="128">
        <f t="shared" si="1184"/>
        <v>0.1030931471096533</v>
      </c>
      <c r="CE769" s="129">
        <f t="shared" si="1184"/>
        <v>4.7126297262851245E-2</v>
      </c>
      <c r="CF769" s="126">
        <f t="shared" si="1184"/>
        <v>9.1239864162450626E-2</v>
      </c>
      <c r="CG769" s="127">
        <f t="shared" si="1184"/>
        <v>4.943913585375987E-2</v>
      </c>
      <c r="CH769" s="128">
        <f t="shared" si="1184"/>
        <v>5.464214275259794E-2</v>
      </c>
      <c r="CI769" s="126">
        <f t="shared" si="1184"/>
        <v>9.3999628459966567E-2</v>
      </c>
      <c r="CJ769" s="132">
        <f t="shared" si="1184"/>
        <v>6.5756564945596993E-2</v>
      </c>
      <c r="CK769" s="133">
        <f t="shared" si="1184"/>
        <v>7.8866982168040708E-2</v>
      </c>
    </row>
    <row r="770" spans="1:89" x14ac:dyDescent="0.2">
      <c r="A770" s="134" t="s">
        <v>38</v>
      </c>
      <c r="B770" s="206">
        <v>2660</v>
      </c>
      <c r="C770" s="190">
        <v>3358</v>
      </c>
      <c r="D770" s="191">
        <v>1042</v>
      </c>
      <c r="E770" s="192">
        <v>1696</v>
      </c>
      <c r="F770" s="189">
        <v>498</v>
      </c>
      <c r="G770" s="193">
        <v>565</v>
      </c>
      <c r="H770" s="191">
        <v>1684</v>
      </c>
      <c r="I770" s="192">
        <v>4201</v>
      </c>
      <c r="J770" s="189">
        <v>264</v>
      </c>
      <c r="K770" s="190">
        <v>250</v>
      </c>
      <c r="L770" s="191">
        <v>945</v>
      </c>
      <c r="M770" s="189">
        <v>988</v>
      </c>
      <c r="N770" s="194">
        <v>1733</v>
      </c>
      <c r="O770" s="207">
        <v>2447</v>
      </c>
      <c r="P770" s="189">
        <v>985</v>
      </c>
      <c r="Q770" s="190">
        <v>1654</v>
      </c>
      <c r="R770" s="191">
        <v>1058</v>
      </c>
      <c r="S770" s="192">
        <v>1668</v>
      </c>
      <c r="T770" s="189">
        <v>666</v>
      </c>
      <c r="U770" s="193">
        <v>502</v>
      </c>
      <c r="V770" s="191">
        <v>2641</v>
      </c>
      <c r="W770" s="208">
        <v>1558</v>
      </c>
      <c r="X770" s="189">
        <v>1934</v>
      </c>
      <c r="Y770" s="193">
        <v>785</v>
      </c>
      <c r="Z770" s="191">
        <v>3162</v>
      </c>
      <c r="AA770" s="189">
        <v>4054</v>
      </c>
      <c r="AB770" s="169">
        <f t="shared" si="1167"/>
        <v>19272</v>
      </c>
      <c r="AC770" s="170">
        <f t="shared" si="1162"/>
        <v>23726</v>
      </c>
      <c r="BI770" s="134" t="s">
        <v>38</v>
      </c>
      <c r="BJ770" s="126">
        <f t="shared" ref="BJ770:CK770" si="1185">B770/B777</f>
        <v>4.2175360710321866E-2</v>
      </c>
      <c r="BK770" s="127">
        <f t="shared" si="1185"/>
        <v>8.43167779842314E-2</v>
      </c>
      <c r="BL770" s="128">
        <f t="shared" si="1185"/>
        <v>3.9372756470810504E-2</v>
      </c>
      <c r="BM770" s="129">
        <f t="shared" si="1185"/>
        <v>7.4083781068448873E-2</v>
      </c>
      <c r="BN770" s="126">
        <f t="shared" si="1185"/>
        <v>3.5209276018099547E-2</v>
      </c>
      <c r="BO770" s="127">
        <f t="shared" si="1185"/>
        <v>6.069395208937587E-2</v>
      </c>
      <c r="BP770" s="128">
        <f t="shared" si="1185"/>
        <v>5.0977780468608104E-2</v>
      </c>
      <c r="BQ770" s="129">
        <f t="shared" si="1185"/>
        <v>8.8697928762958428E-2</v>
      </c>
      <c r="BR770" s="126">
        <f t="shared" si="1185"/>
        <v>3.5545980880570892E-2</v>
      </c>
      <c r="BS770" s="127">
        <f t="shared" si="1185"/>
        <v>2.7842744180866467E-2</v>
      </c>
      <c r="BT770" s="128">
        <f t="shared" si="1185"/>
        <v>6.6535239034006904E-2</v>
      </c>
      <c r="BU770" s="126">
        <f t="shared" si="1185"/>
        <v>3.7741615096646038E-2</v>
      </c>
      <c r="BV770" s="130">
        <f t="shared" si="1185"/>
        <v>5.7880498313349585E-2</v>
      </c>
      <c r="BW770" s="131">
        <f t="shared" si="1185"/>
        <v>6.0832815413300184E-2</v>
      </c>
      <c r="BX770" s="126">
        <f t="shared" si="1185"/>
        <v>5.3274920222835198E-2</v>
      </c>
      <c r="BY770" s="127">
        <f t="shared" si="1185"/>
        <v>7.5694476225344379E-2</v>
      </c>
      <c r="BZ770" s="128">
        <f t="shared" si="1185"/>
        <v>4.4834307992202727E-2</v>
      </c>
      <c r="CA770" s="129">
        <f t="shared" si="1185"/>
        <v>6.5537699893913795E-2</v>
      </c>
      <c r="CB770" s="126">
        <f t="shared" si="1185"/>
        <v>6.4198958935801034E-2</v>
      </c>
      <c r="CC770" s="127">
        <f t="shared" si="1185"/>
        <v>3.8361607825156657E-2</v>
      </c>
      <c r="CD770" s="128">
        <f t="shared" si="1185"/>
        <v>9.3147109653299476E-2</v>
      </c>
      <c r="CE770" s="129">
        <f t="shared" si="1185"/>
        <v>4.7278023912119924E-2</v>
      </c>
      <c r="CF770" s="126">
        <f t="shared" si="1185"/>
        <v>6.7017811352138051E-2</v>
      </c>
      <c r="CG770" s="127">
        <f t="shared" si="1185"/>
        <v>4.6590302095079826E-2</v>
      </c>
      <c r="CH770" s="128">
        <f t="shared" si="1185"/>
        <v>5.142215934039128E-2</v>
      </c>
      <c r="CI770" s="126">
        <f t="shared" si="1185"/>
        <v>7.5311164778004827E-2</v>
      </c>
      <c r="CJ770" s="132">
        <f t="shared" si="1185"/>
        <v>5.3615692995072989E-2</v>
      </c>
      <c r="CK770" s="133">
        <f t="shared" si="1185"/>
        <v>6.6127081277836314E-2</v>
      </c>
    </row>
    <row r="771" spans="1:89" x14ac:dyDescent="0.2">
      <c r="A771" s="143" t="s">
        <v>39</v>
      </c>
      <c r="B771" s="203">
        <v>595</v>
      </c>
      <c r="C771" s="197">
        <v>2659</v>
      </c>
      <c r="D771" s="198">
        <v>271</v>
      </c>
      <c r="E771" s="199">
        <v>1381</v>
      </c>
      <c r="F771" s="196">
        <v>160</v>
      </c>
      <c r="G771" s="200">
        <v>438</v>
      </c>
      <c r="H771" s="198">
        <v>698</v>
      </c>
      <c r="I771" s="199">
        <v>2792</v>
      </c>
      <c r="J771" s="196">
        <v>149</v>
      </c>
      <c r="K771" s="197">
        <v>125</v>
      </c>
      <c r="L771" s="198">
        <v>492</v>
      </c>
      <c r="M771" s="196">
        <v>657</v>
      </c>
      <c r="N771" s="201">
        <v>974</v>
      </c>
      <c r="O771" s="204">
        <v>1396</v>
      </c>
      <c r="P771" s="196">
        <v>739</v>
      </c>
      <c r="Q771" s="197">
        <v>1187</v>
      </c>
      <c r="R771" s="198">
        <v>840</v>
      </c>
      <c r="S771" s="199">
        <v>949</v>
      </c>
      <c r="T771" s="196">
        <v>612</v>
      </c>
      <c r="U771" s="200">
        <v>305</v>
      </c>
      <c r="V771" s="198">
        <v>2366</v>
      </c>
      <c r="W771" s="205">
        <v>1111</v>
      </c>
      <c r="X771" s="196">
        <v>1160</v>
      </c>
      <c r="Y771" s="200">
        <v>824</v>
      </c>
      <c r="Z771" s="198">
        <v>2154</v>
      </c>
      <c r="AA771" s="196">
        <v>2385</v>
      </c>
      <c r="AB771" s="169">
        <f t="shared" si="1167"/>
        <v>11210</v>
      </c>
      <c r="AC771" s="170">
        <f t="shared" si="1162"/>
        <v>16209</v>
      </c>
      <c r="BI771" s="143" t="s">
        <v>39</v>
      </c>
      <c r="BJ771" s="126">
        <f t="shared" ref="BJ771:CK771" si="1186">B771/B777</f>
        <v>9.433962264150943E-3</v>
      </c>
      <c r="BK771" s="127">
        <f t="shared" si="1186"/>
        <v>6.6765429618841965E-2</v>
      </c>
      <c r="BL771" s="128">
        <f t="shared" si="1186"/>
        <v>1.0239939542792367E-2</v>
      </c>
      <c r="BM771" s="129">
        <f t="shared" si="1186"/>
        <v>6.0324116542174462E-2</v>
      </c>
      <c r="BN771" s="126">
        <f t="shared" si="1186"/>
        <v>1.1312217194570135E-2</v>
      </c>
      <c r="BO771" s="127">
        <f t="shared" si="1186"/>
        <v>4.7051240734772799E-2</v>
      </c>
      <c r="BP771" s="128">
        <f t="shared" si="1186"/>
        <v>2.1129745111097657E-2</v>
      </c>
      <c r="BQ771" s="129">
        <f t="shared" si="1186"/>
        <v>5.89489686041847E-2</v>
      </c>
      <c r="BR771" s="126">
        <f t="shared" si="1186"/>
        <v>2.0061936178807055E-2</v>
      </c>
      <c r="BS771" s="127">
        <f t="shared" si="1186"/>
        <v>1.3921372090433233E-2</v>
      </c>
      <c r="BT771" s="128">
        <f t="shared" si="1186"/>
        <v>3.4640568893895655E-2</v>
      </c>
      <c r="BU771" s="126">
        <f t="shared" si="1186"/>
        <v>2.5097410038964017E-2</v>
      </c>
      <c r="BV771" s="130">
        <f t="shared" si="1186"/>
        <v>3.2530643599078188E-2</v>
      </c>
      <c r="BW771" s="131">
        <f t="shared" si="1186"/>
        <v>3.4704785581106276E-2</v>
      </c>
      <c r="BX771" s="126">
        <f t="shared" si="1186"/>
        <v>3.996971172048245E-2</v>
      </c>
      <c r="BY771" s="127">
        <f t="shared" si="1186"/>
        <v>5.4322456638140129E-2</v>
      </c>
      <c r="BZ771" s="128">
        <f t="shared" si="1186"/>
        <v>3.5596236969234682E-2</v>
      </c>
      <c r="CA771" s="129">
        <f t="shared" si="1186"/>
        <v>3.7287336450434166E-2</v>
      </c>
      <c r="CB771" s="126">
        <f t="shared" si="1186"/>
        <v>5.8993637941006365E-2</v>
      </c>
      <c r="CC771" s="127">
        <f t="shared" si="1186"/>
        <v>2.3307351367874065E-2</v>
      </c>
      <c r="CD771" s="128">
        <f t="shared" si="1186"/>
        <v>8.3447959651535994E-2</v>
      </c>
      <c r="CE771" s="129">
        <f t="shared" si="1186"/>
        <v>3.3713661467500149E-2</v>
      </c>
      <c r="CF771" s="126">
        <f t="shared" si="1186"/>
        <v>4.0196825836856333E-2</v>
      </c>
      <c r="CG771" s="127">
        <f t="shared" si="1186"/>
        <v>4.890497952400736E-2</v>
      </c>
      <c r="CH771" s="128">
        <f t="shared" si="1186"/>
        <v>3.5029516514611891E-2</v>
      </c>
      <c r="CI771" s="126">
        <f t="shared" si="1186"/>
        <v>4.4306148987553411E-2</v>
      </c>
      <c r="CJ771" s="132">
        <f t="shared" si="1186"/>
        <v>3.1186795271625579E-2</v>
      </c>
      <c r="CK771" s="133">
        <f t="shared" si="1186"/>
        <v>4.5176340741483974E-2</v>
      </c>
    </row>
    <row r="772" spans="1:89" x14ac:dyDescent="0.2">
      <c r="A772" s="134" t="s">
        <v>40</v>
      </c>
      <c r="B772" s="206">
        <v>0</v>
      </c>
      <c r="C772" s="190">
        <v>1558</v>
      </c>
      <c r="D772" s="191">
        <v>7</v>
      </c>
      <c r="E772" s="192">
        <v>718</v>
      </c>
      <c r="F772" s="189">
        <v>3</v>
      </c>
      <c r="G772" s="193">
        <v>264</v>
      </c>
      <c r="H772" s="191">
        <v>57</v>
      </c>
      <c r="I772" s="192">
        <v>1294</v>
      </c>
      <c r="J772" s="189">
        <v>51</v>
      </c>
      <c r="K772" s="190">
        <v>71</v>
      </c>
      <c r="L772" s="191">
        <v>84</v>
      </c>
      <c r="M772" s="189">
        <v>115</v>
      </c>
      <c r="N772" s="194">
        <v>237</v>
      </c>
      <c r="O772" s="207">
        <v>342</v>
      </c>
      <c r="P772" s="189">
        <v>141</v>
      </c>
      <c r="Q772" s="190">
        <v>163</v>
      </c>
      <c r="R772" s="191">
        <v>154</v>
      </c>
      <c r="S772" s="192">
        <v>118</v>
      </c>
      <c r="T772" s="189">
        <v>77</v>
      </c>
      <c r="U772" s="193">
        <v>9</v>
      </c>
      <c r="V772" s="191">
        <v>314</v>
      </c>
      <c r="W772" s="208">
        <v>44</v>
      </c>
      <c r="X772" s="189">
        <v>148</v>
      </c>
      <c r="Y772" s="193">
        <v>27</v>
      </c>
      <c r="Z772" s="191">
        <v>89</v>
      </c>
      <c r="AA772" s="189">
        <v>342</v>
      </c>
      <c r="AB772" s="169">
        <f t="shared" si="1167"/>
        <v>1362</v>
      </c>
      <c r="AC772" s="170">
        <f t="shared" si="1162"/>
        <v>5065</v>
      </c>
      <c r="BI772" s="134" t="s">
        <v>40</v>
      </c>
      <c r="BJ772" s="126">
        <f t="shared" ref="BJ772:CK772" si="1187">B772/B777</f>
        <v>0</v>
      </c>
      <c r="BK772" s="127">
        <f t="shared" si="1187"/>
        <v>3.9120172751468889E-2</v>
      </c>
      <c r="BL772" s="128">
        <f t="shared" si="1187"/>
        <v>2.645002833931608E-4</v>
      </c>
      <c r="BM772" s="129">
        <f t="shared" si="1187"/>
        <v>3.1363298824968328E-2</v>
      </c>
      <c r="BN772" s="126">
        <f t="shared" si="1187"/>
        <v>2.1210407239819005E-4</v>
      </c>
      <c r="BO772" s="127">
        <f t="shared" si="1187"/>
        <v>2.8359651949726072E-2</v>
      </c>
      <c r="BP772" s="128">
        <f t="shared" si="1187"/>
        <v>1.7254949446025307E-3</v>
      </c>
      <c r="BQ772" s="129">
        <f t="shared" si="1187"/>
        <v>2.7320904503515403E-2</v>
      </c>
      <c r="BR772" s="126">
        <f t="shared" si="1187"/>
        <v>6.8668372155648314E-3</v>
      </c>
      <c r="BS772" s="127">
        <f t="shared" si="1187"/>
        <v>7.9073393473660762E-3</v>
      </c>
      <c r="BT772" s="128">
        <f t="shared" si="1187"/>
        <v>5.9142434696895022E-3</v>
      </c>
      <c r="BU772" s="126">
        <f t="shared" si="1187"/>
        <v>4.3930017572007029E-3</v>
      </c>
      <c r="BV772" s="130">
        <f t="shared" si="1187"/>
        <v>7.9155672823219003E-3</v>
      </c>
      <c r="BW772" s="131">
        <f t="shared" si="1187"/>
        <v>8.5021752641392164E-3</v>
      </c>
      <c r="BX772" s="126">
        <f t="shared" si="1187"/>
        <v>7.6261560928119424E-3</v>
      </c>
      <c r="BY772" s="127">
        <f t="shared" si="1187"/>
        <v>7.4596128323646512E-3</v>
      </c>
      <c r="BZ772" s="128">
        <f t="shared" si="1187"/>
        <v>6.5259767776930247E-3</v>
      </c>
      <c r="CA772" s="129">
        <f t="shared" si="1187"/>
        <v>4.6363600644375464E-3</v>
      </c>
      <c r="CB772" s="126">
        <f t="shared" si="1187"/>
        <v>7.4224021592442643E-3</v>
      </c>
      <c r="CC772" s="127">
        <f t="shared" si="1187"/>
        <v>6.8775790921595599E-4</v>
      </c>
      <c r="CD772" s="128">
        <f t="shared" si="1187"/>
        <v>1.1074665820195393E-2</v>
      </c>
      <c r="CE772" s="129">
        <f t="shared" si="1187"/>
        <v>1.3351945135643625E-3</v>
      </c>
      <c r="CF772" s="126">
        <f t="shared" si="1187"/>
        <v>5.1285605378058076E-3</v>
      </c>
      <c r="CG772" s="127">
        <f t="shared" si="1187"/>
        <v>1.6024689892575228E-3</v>
      </c>
      <c r="CH772" s="128">
        <f t="shared" si="1187"/>
        <v>1.4473662812444098E-3</v>
      </c>
      <c r="CI772" s="126">
        <f t="shared" si="1187"/>
        <v>6.3533345718001111E-3</v>
      </c>
      <c r="CJ772" s="132">
        <f t="shared" si="1187"/>
        <v>3.7891538947327423E-3</v>
      </c>
      <c r="CK772" s="133">
        <f t="shared" si="1187"/>
        <v>1.4116735508397576E-2</v>
      </c>
    </row>
    <row r="773" spans="1:89" x14ac:dyDescent="0.2">
      <c r="A773" s="143" t="s">
        <v>41</v>
      </c>
      <c r="B773" s="203">
        <v>0</v>
      </c>
      <c r="C773" s="197">
        <v>0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5</v>
      </c>
      <c r="AB773" s="169">
        <f t="shared" si="1167"/>
        <v>0</v>
      </c>
      <c r="AC773" s="170">
        <f t="shared" si="1162"/>
        <v>5</v>
      </c>
      <c r="BI773" s="143" t="s">
        <v>41</v>
      </c>
      <c r="BJ773" s="126">
        <f t="shared" ref="BJ773:CK773" si="1188">B773/B777</f>
        <v>0</v>
      </c>
      <c r="BK773" s="127">
        <f t="shared" si="1188"/>
        <v>0</v>
      </c>
      <c r="BL773" s="128">
        <f t="shared" si="1188"/>
        <v>0</v>
      </c>
      <c r="BM773" s="129">
        <f t="shared" si="1188"/>
        <v>0</v>
      </c>
      <c r="BN773" s="126">
        <f t="shared" si="1188"/>
        <v>0</v>
      </c>
      <c r="BO773" s="127">
        <f t="shared" si="1188"/>
        <v>0</v>
      </c>
      <c r="BP773" s="128">
        <f t="shared" si="1188"/>
        <v>0</v>
      </c>
      <c r="BQ773" s="129">
        <f t="shared" si="1188"/>
        <v>0</v>
      </c>
      <c r="BR773" s="126">
        <f t="shared" si="1188"/>
        <v>0</v>
      </c>
      <c r="BS773" s="127">
        <f t="shared" si="1188"/>
        <v>0</v>
      </c>
      <c r="BT773" s="128">
        <f t="shared" si="1188"/>
        <v>0</v>
      </c>
      <c r="BU773" s="126">
        <f t="shared" si="1188"/>
        <v>0</v>
      </c>
      <c r="BV773" s="130">
        <f t="shared" si="1188"/>
        <v>0</v>
      </c>
      <c r="BW773" s="131">
        <f t="shared" si="1188"/>
        <v>0</v>
      </c>
      <c r="BX773" s="126">
        <f t="shared" si="1188"/>
        <v>0</v>
      </c>
      <c r="BY773" s="127">
        <f t="shared" si="1188"/>
        <v>0</v>
      </c>
      <c r="BZ773" s="128">
        <f t="shared" si="1188"/>
        <v>0</v>
      </c>
      <c r="CA773" s="129">
        <f t="shared" si="1188"/>
        <v>0</v>
      </c>
      <c r="CB773" s="126">
        <f t="shared" si="1188"/>
        <v>0</v>
      </c>
      <c r="CC773" s="127">
        <f t="shared" si="1188"/>
        <v>0</v>
      </c>
      <c r="CD773" s="128">
        <f t="shared" si="1188"/>
        <v>0</v>
      </c>
      <c r="CE773" s="129">
        <f t="shared" si="1188"/>
        <v>0</v>
      </c>
      <c r="CF773" s="126">
        <f t="shared" si="1188"/>
        <v>0</v>
      </c>
      <c r="CG773" s="127">
        <f t="shared" si="1188"/>
        <v>0</v>
      </c>
      <c r="CH773" s="128">
        <f t="shared" si="1188"/>
        <v>0</v>
      </c>
      <c r="CI773" s="126">
        <f t="shared" si="1188"/>
        <v>9.2885008359650756E-5</v>
      </c>
      <c r="CJ773" s="132">
        <f t="shared" si="1188"/>
        <v>0</v>
      </c>
      <c r="CK773" s="133">
        <f t="shared" si="1188"/>
        <v>1.3935573058635317E-5</v>
      </c>
    </row>
    <row r="774" spans="1:89" x14ac:dyDescent="0.2">
      <c r="A774" s="134" t="s">
        <v>42</v>
      </c>
      <c r="B774" s="58">
        <v>0</v>
      </c>
      <c r="C774" s="59">
        <v>0</v>
      </c>
      <c r="D774" s="136">
        <v>0</v>
      </c>
      <c r="E774" s="137">
        <v>0</v>
      </c>
      <c r="F774" s="135">
        <v>0</v>
      </c>
      <c r="G774" s="138">
        <v>0</v>
      </c>
      <c r="H774" s="136">
        <v>0</v>
      </c>
      <c r="I774" s="137">
        <v>0</v>
      </c>
      <c r="J774" s="135">
        <v>0</v>
      </c>
      <c r="K774" s="138">
        <v>0</v>
      </c>
      <c r="L774" s="136">
        <v>0</v>
      </c>
      <c r="M774" s="135">
        <v>0</v>
      </c>
      <c r="N774" s="139">
        <v>0</v>
      </c>
      <c r="O774" s="140">
        <v>0</v>
      </c>
      <c r="P774" s="135">
        <v>0</v>
      </c>
      <c r="Q774" s="138">
        <v>0</v>
      </c>
      <c r="R774" s="136">
        <v>0</v>
      </c>
      <c r="S774" s="137">
        <v>0</v>
      </c>
      <c r="T774" s="135">
        <v>0</v>
      </c>
      <c r="U774" s="138">
        <v>0</v>
      </c>
      <c r="V774" s="136">
        <v>0</v>
      </c>
      <c r="W774" s="137">
        <v>0</v>
      </c>
      <c r="X774" s="135">
        <v>0</v>
      </c>
      <c r="Y774" s="138">
        <v>0</v>
      </c>
      <c r="Z774" s="141">
        <v>0</v>
      </c>
      <c r="AA774" s="142">
        <v>0</v>
      </c>
      <c r="AB774" s="169"/>
      <c r="AC774" s="170"/>
      <c r="BI774" s="134" t="s">
        <v>42</v>
      </c>
      <c r="BJ774" s="126">
        <f t="shared" ref="BJ774:CK774" si="1189">B774/B777</f>
        <v>0</v>
      </c>
      <c r="BK774" s="127">
        <f t="shared" si="1189"/>
        <v>0</v>
      </c>
      <c r="BL774" s="128">
        <f t="shared" si="1189"/>
        <v>0</v>
      </c>
      <c r="BM774" s="129">
        <f t="shared" si="1189"/>
        <v>0</v>
      </c>
      <c r="BN774" s="126">
        <f t="shared" si="1189"/>
        <v>0</v>
      </c>
      <c r="BO774" s="127">
        <f t="shared" si="1189"/>
        <v>0</v>
      </c>
      <c r="BP774" s="128">
        <f t="shared" si="1189"/>
        <v>0</v>
      </c>
      <c r="BQ774" s="129">
        <f t="shared" si="1189"/>
        <v>0</v>
      </c>
      <c r="BR774" s="126">
        <f t="shared" si="1189"/>
        <v>0</v>
      </c>
      <c r="BS774" s="127">
        <f t="shared" si="1189"/>
        <v>0</v>
      </c>
      <c r="BT774" s="128">
        <f t="shared" si="1189"/>
        <v>0</v>
      </c>
      <c r="BU774" s="126">
        <f t="shared" si="1189"/>
        <v>0</v>
      </c>
      <c r="BV774" s="130">
        <f t="shared" si="1189"/>
        <v>0</v>
      </c>
      <c r="BW774" s="131">
        <f t="shared" si="1189"/>
        <v>0</v>
      </c>
      <c r="BX774" s="126">
        <f t="shared" si="1189"/>
        <v>0</v>
      </c>
      <c r="BY774" s="127">
        <f t="shared" si="1189"/>
        <v>0</v>
      </c>
      <c r="BZ774" s="128">
        <f t="shared" si="1189"/>
        <v>0</v>
      </c>
      <c r="CA774" s="129">
        <f t="shared" si="1189"/>
        <v>0</v>
      </c>
      <c r="CB774" s="126">
        <f t="shared" si="1189"/>
        <v>0</v>
      </c>
      <c r="CC774" s="127">
        <f t="shared" si="1189"/>
        <v>0</v>
      </c>
      <c r="CD774" s="128">
        <f t="shared" si="1189"/>
        <v>0</v>
      </c>
      <c r="CE774" s="129">
        <f t="shared" si="1189"/>
        <v>0</v>
      </c>
      <c r="CF774" s="126">
        <f t="shared" si="1189"/>
        <v>0</v>
      </c>
      <c r="CG774" s="127">
        <f t="shared" si="1189"/>
        <v>0</v>
      </c>
      <c r="CH774" s="128">
        <f t="shared" si="1189"/>
        <v>0</v>
      </c>
      <c r="CI774" s="126">
        <f t="shared" si="1189"/>
        <v>0</v>
      </c>
      <c r="CJ774" s="132">
        <f t="shared" si="1189"/>
        <v>0</v>
      </c>
      <c r="CK774" s="133">
        <f t="shared" si="1189"/>
        <v>0</v>
      </c>
    </row>
    <row r="775" spans="1:89" x14ac:dyDescent="0.2">
      <c r="A775" s="143" t="s">
        <v>43</v>
      </c>
      <c r="B775" s="56"/>
      <c r="C775" s="57"/>
      <c r="D775" s="149"/>
      <c r="E775" s="146"/>
      <c r="F775" s="147"/>
      <c r="G775" s="148"/>
      <c r="H775" s="149"/>
      <c r="I775" s="146"/>
      <c r="J775" s="147"/>
      <c r="K775" s="148"/>
      <c r="L775" s="149"/>
      <c r="M775" s="147"/>
      <c r="N775" s="151"/>
      <c r="O775" s="150"/>
      <c r="P775" s="147"/>
      <c r="Q775" s="148"/>
      <c r="R775" s="149"/>
      <c r="S775" s="146"/>
      <c r="T775" s="147"/>
      <c r="U775" s="148"/>
      <c r="V775" s="149"/>
      <c r="W775" s="146"/>
      <c r="X775" s="147"/>
      <c r="Y775" s="148"/>
      <c r="Z775" s="145"/>
      <c r="AA775" s="144"/>
      <c r="AB775" s="169"/>
      <c r="AC775" s="170"/>
      <c r="BI775" s="143" t="s">
        <v>43</v>
      </c>
      <c r="BJ775" s="126">
        <f t="shared" ref="BJ775:CK775" si="1190">B775/B777</f>
        <v>0</v>
      </c>
      <c r="BK775" s="127">
        <f t="shared" si="1190"/>
        <v>0</v>
      </c>
      <c r="BL775" s="128">
        <f t="shared" si="1190"/>
        <v>0</v>
      </c>
      <c r="BM775" s="129">
        <f t="shared" si="1190"/>
        <v>0</v>
      </c>
      <c r="BN775" s="126">
        <f t="shared" si="1190"/>
        <v>0</v>
      </c>
      <c r="BO775" s="127">
        <f t="shared" si="1190"/>
        <v>0</v>
      </c>
      <c r="BP775" s="128">
        <f t="shared" si="1190"/>
        <v>0</v>
      </c>
      <c r="BQ775" s="129">
        <f t="shared" si="1190"/>
        <v>0</v>
      </c>
      <c r="BR775" s="126">
        <f t="shared" si="1190"/>
        <v>0</v>
      </c>
      <c r="BS775" s="127">
        <f t="shared" si="1190"/>
        <v>0</v>
      </c>
      <c r="BT775" s="128">
        <f t="shared" si="1190"/>
        <v>0</v>
      </c>
      <c r="BU775" s="126">
        <f t="shared" si="1190"/>
        <v>0</v>
      </c>
      <c r="BV775" s="130">
        <f t="shared" si="1190"/>
        <v>0</v>
      </c>
      <c r="BW775" s="131">
        <f t="shared" si="1190"/>
        <v>0</v>
      </c>
      <c r="BX775" s="126">
        <f t="shared" si="1190"/>
        <v>0</v>
      </c>
      <c r="BY775" s="127">
        <f t="shared" si="1190"/>
        <v>0</v>
      </c>
      <c r="BZ775" s="128">
        <f t="shared" si="1190"/>
        <v>0</v>
      </c>
      <c r="CA775" s="129">
        <f t="shared" si="1190"/>
        <v>0</v>
      </c>
      <c r="CB775" s="126">
        <f t="shared" si="1190"/>
        <v>0</v>
      </c>
      <c r="CC775" s="127">
        <f t="shared" si="1190"/>
        <v>0</v>
      </c>
      <c r="CD775" s="128">
        <f t="shared" si="1190"/>
        <v>0</v>
      </c>
      <c r="CE775" s="129">
        <f t="shared" si="1190"/>
        <v>0</v>
      </c>
      <c r="CF775" s="126">
        <f t="shared" si="1190"/>
        <v>0</v>
      </c>
      <c r="CG775" s="127">
        <f t="shared" si="1190"/>
        <v>0</v>
      </c>
      <c r="CH775" s="128">
        <f t="shared" si="1190"/>
        <v>0</v>
      </c>
      <c r="CI775" s="126">
        <f t="shared" si="1190"/>
        <v>0</v>
      </c>
      <c r="CJ775" s="132">
        <f t="shared" si="1190"/>
        <v>0</v>
      </c>
      <c r="CK775" s="133">
        <f t="shared" si="1190"/>
        <v>0</v>
      </c>
    </row>
    <row r="776" spans="1:89" ht="13.5" thickBot="1" x14ac:dyDescent="0.25">
      <c r="A776" s="134" t="s">
        <v>44</v>
      </c>
      <c r="B776" s="58"/>
      <c r="C776" s="59"/>
      <c r="D776" s="136"/>
      <c r="E776" s="137"/>
      <c r="F776" s="135"/>
      <c r="G776" s="138"/>
      <c r="H776" s="136"/>
      <c r="I776" s="137"/>
      <c r="J776" s="135"/>
      <c r="K776" s="138"/>
      <c r="L776" s="136"/>
      <c r="M776" s="135"/>
      <c r="N776" s="139"/>
      <c r="O776" s="140"/>
      <c r="P776" s="135"/>
      <c r="Q776" s="138"/>
      <c r="R776" s="136"/>
      <c r="S776" s="137"/>
      <c r="T776" s="135"/>
      <c r="U776" s="138"/>
      <c r="V776" s="136"/>
      <c r="W776" s="137"/>
      <c r="X776" s="135"/>
      <c r="Y776" s="138"/>
      <c r="Z776" s="141"/>
      <c r="AA776" s="142"/>
      <c r="AB776" s="169"/>
      <c r="AC776" s="170"/>
      <c r="BI776" s="134" t="s">
        <v>44</v>
      </c>
      <c r="BJ776" s="126">
        <f t="shared" ref="BJ776:CK776" si="1191">B776/B777</f>
        <v>0</v>
      </c>
      <c r="BK776" s="127">
        <f t="shared" si="1191"/>
        <v>0</v>
      </c>
      <c r="BL776" s="128">
        <f t="shared" si="1191"/>
        <v>0</v>
      </c>
      <c r="BM776" s="129">
        <f t="shared" si="1191"/>
        <v>0</v>
      </c>
      <c r="BN776" s="126">
        <f t="shared" si="1191"/>
        <v>0</v>
      </c>
      <c r="BO776" s="127">
        <f t="shared" si="1191"/>
        <v>0</v>
      </c>
      <c r="BP776" s="128">
        <f t="shared" si="1191"/>
        <v>0</v>
      </c>
      <c r="BQ776" s="129">
        <f t="shared" si="1191"/>
        <v>0</v>
      </c>
      <c r="BR776" s="126">
        <f t="shared" si="1191"/>
        <v>0</v>
      </c>
      <c r="BS776" s="127">
        <f t="shared" si="1191"/>
        <v>0</v>
      </c>
      <c r="BT776" s="128">
        <f t="shared" si="1191"/>
        <v>0</v>
      </c>
      <c r="BU776" s="126">
        <f t="shared" si="1191"/>
        <v>0</v>
      </c>
      <c r="BV776" s="130">
        <f t="shared" si="1191"/>
        <v>0</v>
      </c>
      <c r="BW776" s="131">
        <f t="shared" si="1191"/>
        <v>0</v>
      </c>
      <c r="BX776" s="126">
        <f t="shared" si="1191"/>
        <v>0</v>
      </c>
      <c r="BY776" s="127">
        <f t="shared" si="1191"/>
        <v>0</v>
      </c>
      <c r="BZ776" s="128">
        <f t="shared" si="1191"/>
        <v>0</v>
      </c>
      <c r="CA776" s="129">
        <f t="shared" si="1191"/>
        <v>0</v>
      </c>
      <c r="CB776" s="126">
        <f t="shared" si="1191"/>
        <v>0</v>
      </c>
      <c r="CC776" s="127">
        <f t="shared" si="1191"/>
        <v>0</v>
      </c>
      <c r="CD776" s="128">
        <f t="shared" si="1191"/>
        <v>0</v>
      </c>
      <c r="CE776" s="129">
        <f t="shared" si="1191"/>
        <v>0</v>
      </c>
      <c r="CF776" s="126">
        <f t="shared" si="1191"/>
        <v>0</v>
      </c>
      <c r="CG776" s="127">
        <f t="shared" si="1191"/>
        <v>0</v>
      </c>
      <c r="CH776" s="128">
        <f t="shared" si="1191"/>
        <v>0</v>
      </c>
      <c r="CI776" s="126">
        <f t="shared" si="1191"/>
        <v>0</v>
      </c>
      <c r="CJ776" s="132">
        <f t="shared" si="1191"/>
        <v>0</v>
      </c>
      <c r="CK776" s="133">
        <f t="shared" si="1191"/>
        <v>0</v>
      </c>
    </row>
    <row r="777" spans="1:89" ht="14.25" thickTop="1" thickBot="1" x14ac:dyDescent="0.25">
      <c r="A777" s="299" t="s">
        <v>26</v>
      </c>
      <c r="B777" s="275">
        <f>SUM(B753:B776)</f>
        <v>63070</v>
      </c>
      <c r="C777" s="270">
        <f t="shared" ref="C777" si="1192">SUM(C753:C776)</f>
        <v>39826</v>
      </c>
      <c r="D777" s="18">
        <f t="shared" ref="D777" si="1193">SUM(D753:D776)</f>
        <v>26465</v>
      </c>
      <c r="E777" s="271">
        <f t="shared" ref="E777" si="1194">SUM(E753:E776)</f>
        <v>22893</v>
      </c>
      <c r="F777" s="272">
        <f t="shared" ref="F777" si="1195">SUM(F753:F776)</f>
        <v>14144</v>
      </c>
      <c r="G777" s="273">
        <f t="shared" ref="G777" si="1196">SUM(G753:G776)</f>
        <v>9309</v>
      </c>
      <c r="H777" s="18">
        <f t="shared" ref="H777" si="1197">SUM(H753:H776)</f>
        <v>33034</v>
      </c>
      <c r="I777" s="271">
        <f t="shared" ref="I777" si="1198">SUM(I753:I776)</f>
        <v>47363</v>
      </c>
      <c r="J777" s="272">
        <f t="shared" ref="J777" si="1199">SUM(J753:J776)</f>
        <v>7427</v>
      </c>
      <c r="K777" s="273">
        <f t="shared" ref="K777" si="1200">SUM(K753:K776)</f>
        <v>8979</v>
      </c>
      <c r="L777" s="18">
        <f t="shared" ref="L777" si="1201">SUM(L753:L776)</f>
        <v>14203</v>
      </c>
      <c r="M777" s="272">
        <f t="shared" ref="M777" si="1202">SUM(M753:M776)</f>
        <v>26178</v>
      </c>
      <c r="N777" s="20">
        <f t="shared" ref="N777" si="1203">SUM(N753:N776)</f>
        <v>29941</v>
      </c>
      <c r="O777" s="19">
        <f t="shared" ref="O777" si="1204">SUM(O753:O776)</f>
        <v>40225</v>
      </c>
      <c r="P777" s="272">
        <f t="shared" ref="P777" si="1205">SUM(P753:P776)</f>
        <v>18489</v>
      </c>
      <c r="Q777" s="273">
        <f t="shared" ref="Q777" si="1206">SUM(Q753:Q776)</f>
        <v>21851</v>
      </c>
      <c r="R777" s="18">
        <f t="shared" ref="R777" si="1207">SUM(R753:R776)</f>
        <v>23598</v>
      </c>
      <c r="S777" s="271">
        <f t="shared" ref="S777" si="1208">SUM(S753:S776)</f>
        <v>25451</v>
      </c>
      <c r="T777" s="272">
        <f t="shared" ref="T777" si="1209">SUM(T753:T776)</f>
        <v>10374</v>
      </c>
      <c r="U777" s="273">
        <f t="shared" ref="U777" si="1210">SUM(U753:U776)</f>
        <v>13086</v>
      </c>
      <c r="V777" s="18">
        <f t="shared" ref="V777" si="1211">SUM(V753:V776)</f>
        <v>28353</v>
      </c>
      <c r="W777" s="271">
        <f t="shared" ref="W777" si="1212">SUM(W753:W776)</f>
        <v>32954</v>
      </c>
      <c r="X777" s="272">
        <f t="shared" ref="X777" si="1213">SUM(X753:X776)</f>
        <v>28858</v>
      </c>
      <c r="Y777" s="273">
        <f t="shared" ref="Y777" si="1214">SUM(Y753:Y776)</f>
        <v>16849</v>
      </c>
      <c r="Z777" s="18">
        <f t="shared" ref="Z777" si="1215">SUM(Z753:Z776)</f>
        <v>61491</v>
      </c>
      <c r="AA777" s="271">
        <f t="shared" ref="AA777" si="1216">SUM(AA753:AA776)</f>
        <v>53830</v>
      </c>
      <c r="AB777" s="171">
        <f>SUM(AB753:AB776)</f>
        <v>359447</v>
      </c>
      <c r="AC777" s="172">
        <f>SUM(AC753:AC776)</f>
        <v>358794</v>
      </c>
      <c r="BI777" s="299" t="s">
        <v>26</v>
      </c>
      <c r="BJ777" s="152">
        <f>SUM(BJ753:BJ776)</f>
        <v>1.0000000000000002</v>
      </c>
      <c r="BK777" s="153">
        <f t="shared" ref="BK777:CK777" si="1217">SUM(BK753:BK776)</f>
        <v>0.99999999999999989</v>
      </c>
      <c r="BL777" s="152">
        <f t="shared" si="1217"/>
        <v>1</v>
      </c>
      <c r="BM777" s="153">
        <f t="shared" si="1217"/>
        <v>1</v>
      </c>
      <c r="BN777" s="152">
        <f t="shared" si="1217"/>
        <v>1</v>
      </c>
      <c r="BO777" s="153">
        <f t="shared" si="1217"/>
        <v>1.0000000000000002</v>
      </c>
      <c r="BP777" s="152">
        <f t="shared" si="1217"/>
        <v>1</v>
      </c>
      <c r="BQ777" s="153">
        <f t="shared" si="1217"/>
        <v>1</v>
      </c>
      <c r="BR777" s="152">
        <f t="shared" si="1217"/>
        <v>0.99999999999999989</v>
      </c>
      <c r="BS777" s="153">
        <f t="shared" si="1217"/>
        <v>1</v>
      </c>
      <c r="BT777" s="152">
        <f t="shared" si="1217"/>
        <v>1</v>
      </c>
      <c r="BU777" s="153">
        <f t="shared" si="1217"/>
        <v>1.0000000000000002</v>
      </c>
      <c r="BV777" s="152">
        <f t="shared" si="1217"/>
        <v>1</v>
      </c>
      <c r="BW777" s="153">
        <f t="shared" si="1217"/>
        <v>0.99999999999999989</v>
      </c>
      <c r="BX777" s="152">
        <f t="shared" si="1217"/>
        <v>0.99999999999999989</v>
      </c>
      <c r="BY777" s="153">
        <f t="shared" si="1217"/>
        <v>1.0000000000000002</v>
      </c>
      <c r="BZ777" s="152">
        <f t="shared" si="1217"/>
        <v>0.99999999999999978</v>
      </c>
      <c r="CA777" s="153">
        <f t="shared" si="1217"/>
        <v>1</v>
      </c>
      <c r="CB777" s="152">
        <f t="shared" si="1217"/>
        <v>1</v>
      </c>
      <c r="CC777" s="153">
        <f t="shared" si="1217"/>
        <v>0.99999999999999989</v>
      </c>
      <c r="CD777" s="152">
        <f t="shared" si="1217"/>
        <v>1</v>
      </c>
      <c r="CE777" s="153">
        <f t="shared" si="1217"/>
        <v>0.99999999999999978</v>
      </c>
      <c r="CF777" s="152">
        <f t="shared" si="1217"/>
        <v>1</v>
      </c>
      <c r="CG777" s="153">
        <f t="shared" si="1217"/>
        <v>1.0000000000000002</v>
      </c>
      <c r="CH777" s="152">
        <f t="shared" si="1217"/>
        <v>1</v>
      </c>
      <c r="CI777" s="153">
        <f t="shared" si="1217"/>
        <v>0.99999999999999989</v>
      </c>
      <c r="CJ777" s="152">
        <f t="shared" si="1217"/>
        <v>0.99999999999999989</v>
      </c>
      <c r="CK777" s="153">
        <f t="shared" si="1217"/>
        <v>0.99999999999999989</v>
      </c>
    </row>
    <row r="778" spans="1:89" ht="13.5" thickTop="1" x14ac:dyDescent="0.2">
      <c r="A778" s="187"/>
    </row>
    <row r="780" spans="1:89" x14ac:dyDescent="0.2">
      <c r="A780" s="306">
        <f>+A749+1</f>
        <v>43491</v>
      </c>
      <c r="B780" s="306"/>
      <c r="C780" s="306"/>
      <c r="D780" s="306"/>
      <c r="BI780" s="311">
        <f>+BI718+2</f>
        <v>43491</v>
      </c>
      <c r="BJ780" s="311"/>
      <c r="BK780" s="311"/>
      <c r="BL780" s="311"/>
    </row>
    <row r="781" spans="1:89" ht="13.5" thickBot="1" x14ac:dyDescent="0.25">
      <c r="AE781" s="242" t="s">
        <v>1</v>
      </c>
    </row>
    <row r="782" spans="1:89" ht="14.25" thickTop="1" thickBot="1" x14ac:dyDescent="0.25">
      <c r="A782" s="302" t="s">
        <v>2</v>
      </c>
      <c r="B782" s="304" t="s">
        <v>3</v>
      </c>
      <c r="C782" s="305"/>
      <c r="D782" s="304" t="s">
        <v>4</v>
      </c>
      <c r="E782" s="305"/>
      <c r="F782" s="304" t="s">
        <v>5</v>
      </c>
      <c r="G782" s="305"/>
      <c r="H782" s="304" t="s">
        <v>6</v>
      </c>
      <c r="I782" s="305"/>
      <c r="J782" s="304" t="s">
        <v>7</v>
      </c>
      <c r="K782" s="305"/>
      <c r="L782" s="304" t="s">
        <v>8</v>
      </c>
      <c r="M782" s="305"/>
      <c r="N782" s="304" t="s">
        <v>9</v>
      </c>
      <c r="O782" s="305"/>
      <c r="P782" s="304" t="s">
        <v>10</v>
      </c>
      <c r="Q782" s="305"/>
      <c r="R782" s="304" t="s">
        <v>11</v>
      </c>
      <c r="S782" s="305"/>
      <c r="T782" s="304" t="s">
        <v>12</v>
      </c>
      <c r="U782" s="305"/>
      <c r="V782" s="304" t="s">
        <v>13</v>
      </c>
      <c r="W782" s="305"/>
      <c r="X782" s="304" t="s">
        <v>14</v>
      </c>
      <c r="Y782" s="305"/>
      <c r="Z782" s="307" t="s">
        <v>15</v>
      </c>
      <c r="AA782" s="308"/>
      <c r="AB782" s="309" t="s">
        <v>16</v>
      </c>
      <c r="AC782" s="310"/>
      <c r="AE782" s="302" t="s">
        <v>2</v>
      </c>
      <c r="AF782" s="304" t="s">
        <v>3</v>
      </c>
      <c r="AG782" s="305"/>
      <c r="AH782" s="304" t="s">
        <v>4</v>
      </c>
      <c r="AI782" s="305"/>
      <c r="AJ782" s="304" t="s">
        <v>5</v>
      </c>
      <c r="AK782" s="305"/>
      <c r="AL782" s="304" t="s">
        <v>6</v>
      </c>
      <c r="AM782" s="305"/>
      <c r="AN782" s="304" t="s">
        <v>7</v>
      </c>
      <c r="AO782" s="305"/>
      <c r="AP782" s="304" t="s">
        <v>8</v>
      </c>
      <c r="AQ782" s="305"/>
      <c r="AR782" s="304" t="s">
        <v>9</v>
      </c>
      <c r="AS782" s="305"/>
      <c r="AT782" s="304" t="s">
        <v>10</v>
      </c>
      <c r="AU782" s="305"/>
      <c r="AV782" s="304" t="s">
        <v>11</v>
      </c>
      <c r="AW782" s="305"/>
      <c r="AX782" s="304" t="s">
        <v>12</v>
      </c>
      <c r="AY782" s="305"/>
      <c r="AZ782" s="304" t="s">
        <v>13</v>
      </c>
      <c r="BA782" s="305"/>
      <c r="BB782" s="304" t="s">
        <v>14</v>
      </c>
      <c r="BC782" s="305"/>
      <c r="BD782" s="307" t="s">
        <v>15</v>
      </c>
      <c r="BE782" s="308"/>
      <c r="BF782" s="309" t="s">
        <v>16</v>
      </c>
      <c r="BG782" s="310"/>
      <c r="BI782" s="302" t="s">
        <v>2</v>
      </c>
      <c r="BJ782" s="304" t="s">
        <v>3</v>
      </c>
      <c r="BK782" s="305"/>
      <c r="BL782" s="304" t="s">
        <v>4</v>
      </c>
      <c r="BM782" s="305"/>
      <c r="BN782" s="304" t="s">
        <v>5</v>
      </c>
      <c r="BO782" s="305"/>
      <c r="BP782" s="304" t="s">
        <v>6</v>
      </c>
      <c r="BQ782" s="305"/>
      <c r="BR782" s="304" t="s">
        <v>7</v>
      </c>
      <c r="BS782" s="305"/>
      <c r="BT782" s="304" t="s">
        <v>8</v>
      </c>
      <c r="BU782" s="305"/>
      <c r="BV782" s="304" t="s">
        <v>9</v>
      </c>
      <c r="BW782" s="305"/>
      <c r="BX782" s="304" t="s">
        <v>10</v>
      </c>
      <c r="BY782" s="305"/>
      <c r="BZ782" s="304" t="s">
        <v>11</v>
      </c>
      <c r="CA782" s="305"/>
      <c r="CB782" s="304" t="s">
        <v>12</v>
      </c>
      <c r="CC782" s="305"/>
      <c r="CD782" s="304" t="s">
        <v>13</v>
      </c>
      <c r="CE782" s="305"/>
      <c r="CF782" s="304" t="s">
        <v>14</v>
      </c>
      <c r="CG782" s="305"/>
      <c r="CH782" s="307" t="s">
        <v>15</v>
      </c>
      <c r="CI782" s="308"/>
      <c r="CJ782" s="304" t="s">
        <v>16</v>
      </c>
      <c r="CK782" s="305"/>
    </row>
    <row r="783" spans="1:89" ht="15" thickTop="1" thickBot="1" x14ac:dyDescent="0.3">
      <c r="A783" s="303"/>
      <c r="B783" s="113" t="s">
        <v>17</v>
      </c>
      <c r="C783" s="114" t="s">
        <v>18</v>
      </c>
      <c r="D783" s="115" t="s">
        <v>17</v>
      </c>
      <c r="E783" s="116" t="s">
        <v>18</v>
      </c>
      <c r="F783" s="113" t="s">
        <v>17</v>
      </c>
      <c r="G783" s="114" t="s">
        <v>18</v>
      </c>
      <c r="H783" s="115" t="s">
        <v>17</v>
      </c>
      <c r="I783" s="116" t="s">
        <v>18</v>
      </c>
      <c r="J783" s="113" t="s">
        <v>17</v>
      </c>
      <c r="K783" s="114" t="s">
        <v>18</v>
      </c>
      <c r="L783" s="115" t="s">
        <v>17</v>
      </c>
      <c r="M783" s="113" t="s">
        <v>18</v>
      </c>
      <c r="N783" s="117" t="s">
        <v>17</v>
      </c>
      <c r="O783" s="118" t="s">
        <v>18</v>
      </c>
      <c r="P783" s="113" t="s">
        <v>17</v>
      </c>
      <c r="Q783" s="114" t="s">
        <v>18</v>
      </c>
      <c r="R783" s="115" t="s">
        <v>17</v>
      </c>
      <c r="S783" s="116" t="s">
        <v>18</v>
      </c>
      <c r="T783" s="113" t="s">
        <v>17</v>
      </c>
      <c r="U783" s="114" t="s">
        <v>18</v>
      </c>
      <c r="V783" s="115" t="s">
        <v>17</v>
      </c>
      <c r="W783" s="116" t="s">
        <v>18</v>
      </c>
      <c r="X783" s="113" t="s">
        <v>17</v>
      </c>
      <c r="Y783" s="114" t="s">
        <v>18</v>
      </c>
      <c r="Z783" s="26" t="s">
        <v>17</v>
      </c>
      <c r="AA783" s="119" t="s">
        <v>18</v>
      </c>
      <c r="AB783" s="173" t="s">
        <v>17</v>
      </c>
      <c r="AC783" s="174" t="s">
        <v>18</v>
      </c>
      <c r="AE783" s="303"/>
      <c r="AF783" s="113" t="s">
        <v>17</v>
      </c>
      <c r="AG783" s="114" t="s">
        <v>18</v>
      </c>
      <c r="AH783" s="115" t="s">
        <v>17</v>
      </c>
      <c r="AI783" s="116" t="s">
        <v>18</v>
      </c>
      <c r="AJ783" s="113" t="s">
        <v>17</v>
      </c>
      <c r="AK783" s="114" t="s">
        <v>18</v>
      </c>
      <c r="AL783" s="115" t="s">
        <v>17</v>
      </c>
      <c r="AM783" s="116" t="s">
        <v>18</v>
      </c>
      <c r="AN783" s="113" t="s">
        <v>17</v>
      </c>
      <c r="AO783" s="114" t="s">
        <v>18</v>
      </c>
      <c r="AP783" s="115" t="s">
        <v>17</v>
      </c>
      <c r="AQ783" s="113" t="s">
        <v>18</v>
      </c>
      <c r="AR783" s="117" t="s">
        <v>17</v>
      </c>
      <c r="AS783" s="118" t="s">
        <v>18</v>
      </c>
      <c r="AT783" s="113" t="s">
        <v>17</v>
      </c>
      <c r="AU783" s="114" t="s">
        <v>18</v>
      </c>
      <c r="AV783" s="115" t="s">
        <v>17</v>
      </c>
      <c r="AW783" s="116" t="s">
        <v>18</v>
      </c>
      <c r="AX783" s="113" t="s">
        <v>17</v>
      </c>
      <c r="AY783" s="114" t="s">
        <v>18</v>
      </c>
      <c r="AZ783" s="115" t="s">
        <v>17</v>
      </c>
      <c r="BA783" s="116" t="s">
        <v>18</v>
      </c>
      <c r="BB783" s="113" t="s">
        <v>17</v>
      </c>
      <c r="BC783" s="114" t="s">
        <v>18</v>
      </c>
      <c r="BD783" s="26" t="s">
        <v>17</v>
      </c>
      <c r="BE783" s="119" t="s">
        <v>18</v>
      </c>
      <c r="BF783" s="173" t="s">
        <v>17</v>
      </c>
      <c r="BG783" s="174" t="s">
        <v>18</v>
      </c>
      <c r="BI783" s="303"/>
      <c r="BJ783" s="113" t="s">
        <v>17</v>
      </c>
      <c r="BK783" s="114" t="s">
        <v>18</v>
      </c>
      <c r="BL783" s="115" t="s">
        <v>17</v>
      </c>
      <c r="BM783" s="116" t="s">
        <v>18</v>
      </c>
      <c r="BN783" s="113" t="s">
        <v>17</v>
      </c>
      <c r="BO783" s="114" t="s">
        <v>18</v>
      </c>
      <c r="BP783" s="115" t="s">
        <v>17</v>
      </c>
      <c r="BQ783" s="116" t="s">
        <v>18</v>
      </c>
      <c r="BR783" s="113" t="s">
        <v>17</v>
      </c>
      <c r="BS783" s="114" t="s">
        <v>18</v>
      </c>
      <c r="BT783" s="115" t="s">
        <v>17</v>
      </c>
      <c r="BU783" s="113" t="s">
        <v>18</v>
      </c>
      <c r="BV783" s="117" t="s">
        <v>17</v>
      </c>
      <c r="BW783" s="118" t="s">
        <v>18</v>
      </c>
      <c r="BX783" s="113" t="s">
        <v>17</v>
      </c>
      <c r="BY783" s="114" t="s">
        <v>18</v>
      </c>
      <c r="BZ783" s="115" t="s">
        <v>17</v>
      </c>
      <c r="CA783" s="116" t="s">
        <v>18</v>
      </c>
      <c r="CB783" s="113" t="s">
        <v>17</v>
      </c>
      <c r="CC783" s="114" t="s">
        <v>18</v>
      </c>
      <c r="CD783" s="115" t="s">
        <v>17</v>
      </c>
      <c r="CE783" s="116" t="s">
        <v>18</v>
      </c>
      <c r="CF783" s="113" t="s">
        <v>17</v>
      </c>
      <c r="CG783" s="114" t="s">
        <v>18</v>
      </c>
      <c r="CH783" s="26" t="s">
        <v>17</v>
      </c>
      <c r="CI783" s="119" t="s">
        <v>18</v>
      </c>
      <c r="CJ783" s="117" t="s">
        <v>17</v>
      </c>
      <c r="CK783" s="118" t="s">
        <v>18</v>
      </c>
    </row>
    <row r="784" spans="1:89" ht="13.5" thickTop="1" x14ac:dyDescent="0.2">
      <c r="A784" s="122" t="s">
        <v>19</v>
      </c>
      <c r="B784" s="123"/>
      <c r="C784" s="186"/>
      <c r="D784" s="124"/>
      <c r="E784" s="177"/>
      <c r="F784" s="123"/>
      <c r="G784" s="125"/>
      <c r="H784" s="124"/>
      <c r="I784" s="177"/>
      <c r="J784" s="123"/>
      <c r="K784" s="125"/>
      <c r="L784" s="124"/>
      <c r="M784" s="123"/>
      <c r="N784" s="176"/>
      <c r="O784" s="178"/>
      <c r="P784" s="123"/>
      <c r="Q784" s="125"/>
      <c r="R784" s="124"/>
      <c r="S784" s="177"/>
      <c r="T784" s="123"/>
      <c r="U784" s="125"/>
      <c r="V784" s="124"/>
      <c r="W784" s="177"/>
      <c r="X784" s="123"/>
      <c r="Y784" s="125"/>
      <c r="Z784" s="183"/>
      <c r="AA784" s="184"/>
      <c r="AB784" s="167">
        <f>B784+D784+F784+H784+J784+L784+N784+P784+R784+T784+V784+X784+Z784</f>
        <v>0</v>
      </c>
      <c r="AC784" s="168">
        <f>C784+E784+G784+I784+K784+M784+O784+Q784+S784+U784+W784+Y784+AA784</f>
        <v>0</v>
      </c>
      <c r="AE784" s="249" t="str">
        <f>$AE$9</f>
        <v>07:00 - 07:59</v>
      </c>
      <c r="AF784" s="123">
        <f>SUMIF($A$9:$A$32,$AE784,B$784:B$807)</f>
        <v>3513</v>
      </c>
      <c r="AG784" s="186">
        <f t="shared" ref="AG784:BE786" si="1218">SUMIF($A$9:$A$32,$AE784,C$784:C$807)</f>
        <v>880</v>
      </c>
      <c r="AH784" s="124">
        <f t="shared" si="1218"/>
        <v>1137</v>
      </c>
      <c r="AI784" s="177">
        <f t="shared" si="1218"/>
        <v>885</v>
      </c>
      <c r="AJ784" s="123">
        <f t="shared" si="1218"/>
        <v>456</v>
      </c>
      <c r="AK784" s="125">
        <f t="shared" si="1218"/>
        <v>336</v>
      </c>
      <c r="AL784" s="124">
        <f t="shared" si="1218"/>
        <v>1271</v>
      </c>
      <c r="AM784" s="177">
        <f t="shared" si="1218"/>
        <v>1424</v>
      </c>
      <c r="AN784" s="123">
        <f t="shared" si="1218"/>
        <v>137</v>
      </c>
      <c r="AO784" s="125">
        <f t="shared" si="1218"/>
        <v>470</v>
      </c>
      <c r="AP784" s="124">
        <f t="shared" si="1218"/>
        <v>243</v>
      </c>
      <c r="AQ784" s="123">
        <f t="shared" si="1218"/>
        <v>1092</v>
      </c>
      <c r="AR784" s="176">
        <f t="shared" si="1218"/>
        <v>1193</v>
      </c>
      <c r="AS784" s="178">
        <f t="shared" si="1218"/>
        <v>1804</v>
      </c>
      <c r="AT784" s="123">
        <f t="shared" si="1218"/>
        <v>809</v>
      </c>
      <c r="AU784" s="125">
        <f t="shared" si="1218"/>
        <v>876</v>
      </c>
      <c r="AV784" s="124">
        <f t="shared" si="1218"/>
        <v>1232</v>
      </c>
      <c r="AW784" s="177">
        <f t="shared" si="1218"/>
        <v>1097</v>
      </c>
      <c r="AX784" s="123">
        <f t="shared" si="1218"/>
        <v>230</v>
      </c>
      <c r="AY784" s="125">
        <f t="shared" si="1218"/>
        <v>545</v>
      </c>
      <c r="AZ784" s="124">
        <f t="shared" si="1218"/>
        <v>864</v>
      </c>
      <c r="BA784" s="177">
        <f t="shared" si="1218"/>
        <v>1134</v>
      </c>
      <c r="BB784" s="123">
        <f t="shared" si="1218"/>
        <v>966</v>
      </c>
      <c r="BC784" s="125">
        <f t="shared" si="1218"/>
        <v>891</v>
      </c>
      <c r="BD784" s="183">
        <f t="shared" si="1218"/>
        <v>2641</v>
      </c>
      <c r="BE784" s="184">
        <f t="shared" si="1218"/>
        <v>2017</v>
      </c>
      <c r="BF784" s="167">
        <f>AF784+AH784+AJ784+AL784+AN784+AP784+AR784+AT784+AV784+AX784+AZ784+BB784+BD784</f>
        <v>14692</v>
      </c>
      <c r="BG784" s="168">
        <f>AG784+AI784+AK784+AM784+AO784+AQ784+AS784+AU784+AW784+AY784+BA784+BC784+BE784</f>
        <v>13451</v>
      </c>
      <c r="BI784" s="122" t="s">
        <v>19</v>
      </c>
      <c r="BJ784" s="126">
        <f t="shared" ref="BJ784:CK784" si="1219">B784/B808</f>
        <v>0</v>
      </c>
      <c r="BK784" s="127">
        <f t="shared" si="1219"/>
        <v>0</v>
      </c>
      <c r="BL784" s="128">
        <f t="shared" si="1219"/>
        <v>0</v>
      </c>
      <c r="BM784" s="129">
        <f t="shared" si="1219"/>
        <v>0</v>
      </c>
      <c r="BN784" s="126">
        <f t="shared" si="1219"/>
        <v>0</v>
      </c>
      <c r="BO784" s="127">
        <f t="shared" si="1219"/>
        <v>0</v>
      </c>
      <c r="BP784" s="128">
        <f t="shared" si="1219"/>
        <v>0</v>
      </c>
      <c r="BQ784" s="129">
        <f t="shared" si="1219"/>
        <v>0</v>
      </c>
      <c r="BR784" s="126">
        <f t="shared" si="1219"/>
        <v>0</v>
      </c>
      <c r="BS784" s="127">
        <f t="shared" si="1219"/>
        <v>0</v>
      </c>
      <c r="BT784" s="128">
        <f t="shared" si="1219"/>
        <v>0</v>
      </c>
      <c r="BU784" s="126">
        <f t="shared" si="1219"/>
        <v>0</v>
      </c>
      <c r="BV784" s="130">
        <f t="shared" si="1219"/>
        <v>0</v>
      </c>
      <c r="BW784" s="131">
        <f t="shared" si="1219"/>
        <v>0</v>
      </c>
      <c r="BX784" s="126">
        <f t="shared" si="1219"/>
        <v>0</v>
      </c>
      <c r="BY784" s="127">
        <f t="shared" si="1219"/>
        <v>0</v>
      </c>
      <c r="BZ784" s="128">
        <f t="shared" si="1219"/>
        <v>0</v>
      </c>
      <c r="CA784" s="129">
        <f t="shared" si="1219"/>
        <v>0</v>
      </c>
      <c r="CB784" s="126">
        <f t="shared" si="1219"/>
        <v>0</v>
      </c>
      <c r="CC784" s="127">
        <f t="shared" si="1219"/>
        <v>0</v>
      </c>
      <c r="CD784" s="128">
        <f t="shared" si="1219"/>
        <v>0</v>
      </c>
      <c r="CE784" s="129">
        <f t="shared" si="1219"/>
        <v>0</v>
      </c>
      <c r="CF784" s="126">
        <f t="shared" si="1219"/>
        <v>0</v>
      </c>
      <c r="CG784" s="127">
        <f t="shared" si="1219"/>
        <v>0</v>
      </c>
      <c r="CH784" s="128">
        <f t="shared" si="1219"/>
        <v>0</v>
      </c>
      <c r="CI784" s="126">
        <f t="shared" si="1219"/>
        <v>0</v>
      </c>
      <c r="CJ784" s="132">
        <f t="shared" si="1219"/>
        <v>0</v>
      </c>
      <c r="CK784" s="133">
        <f t="shared" si="1219"/>
        <v>0</v>
      </c>
    </row>
    <row r="785" spans="1:89" x14ac:dyDescent="0.2">
      <c r="A785" s="134" t="s">
        <v>21</v>
      </c>
      <c r="B785" s="189">
        <v>284</v>
      </c>
      <c r="C785" s="190">
        <v>0</v>
      </c>
      <c r="D785" s="191">
        <v>111</v>
      </c>
      <c r="E785" s="192">
        <v>0</v>
      </c>
      <c r="F785" s="189">
        <v>42</v>
      </c>
      <c r="G785" s="193">
        <v>0</v>
      </c>
      <c r="H785" s="191">
        <v>160</v>
      </c>
      <c r="I785" s="192">
        <v>10</v>
      </c>
      <c r="J785" s="189">
        <v>8</v>
      </c>
      <c r="K785" s="193">
        <v>2</v>
      </c>
      <c r="L785" s="191">
        <v>2</v>
      </c>
      <c r="M785" s="189">
        <v>4</v>
      </c>
      <c r="N785" s="194">
        <v>30</v>
      </c>
      <c r="O785" s="195">
        <v>17</v>
      </c>
      <c r="P785" s="189">
        <v>12</v>
      </c>
      <c r="Q785" s="193">
        <v>0</v>
      </c>
      <c r="R785" s="191">
        <v>8</v>
      </c>
      <c r="S785" s="192">
        <v>0</v>
      </c>
      <c r="T785" s="189">
        <v>3</v>
      </c>
      <c r="U785" s="193">
        <v>0</v>
      </c>
      <c r="V785" s="191">
        <v>5</v>
      </c>
      <c r="W785" s="192">
        <v>0</v>
      </c>
      <c r="X785" s="189">
        <v>2</v>
      </c>
      <c r="Y785" s="193">
        <v>0</v>
      </c>
      <c r="Z785" s="191">
        <v>0</v>
      </c>
      <c r="AA785" s="189">
        <v>0</v>
      </c>
      <c r="AB785" s="169">
        <f>B785+D785+F785+H785+J785+L785+N785+P785+R785+T785+V785+X785+Z785</f>
        <v>667</v>
      </c>
      <c r="AC785" s="170">
        <f t="shared" ref="AC785:AC804" si="1220">C785+E785+G785+I785+K785+M785+O785+Q785+S785+U785+W785+Y785+AA785</f>
        <v>33</v>
      </c>
      <c r="AE785" s="250" t="str">
        <f>$AE$10</f>
        <v>08:00 - 08:59</v>
      </c>
      <c r="AF785" s="123">
        <f>SUMIF($A$9:$A$32,$AE785,B$784:B$807)</f>
        <v>3599</v>
      </c>
      <c r="AG785" s="190">
        <f t="shared" si="1218"/>
        <v>1134</v>
      </c>
      <c r="AH785" s="191">
        <f t="shared" si="1218"/>
        <v>1308</v>
      </c>
      <c r="AI785" s="192">
        <f t="shared" si="1218"/>
        <v>872</v>
      </c>
      <c r="AJ785" s="189">
        <f t="shared" si="1218"/>
        <v>473</v>
      </c>
      <c r="AK785" s="193">
        <f t="shared" si="1218"/>
        <v>382</v>
      </c>
      <c r="AL785" s="191">
        <f t="shared" si="1218"/>
        <v>1427</v>
      </c>
      <c r="AM785" s="192">
        <f t="shared" si="1218"/>
        <v>1895</v>
      </c>
      <c r="AN785" s="189">
        <f t="shared" si="1218"/>
        <v>168</v>
      </c>
      <c r="AO785" s="193">
        <f t="shared" si="1218"/>
        <v>513</v>
      </c>
      <c r="AP785" s="191">
        <f t="shared" si="1218"/>
        <v>257</v>
      </c>
      <c r="AQ785" s="189">
        <f t="shared" si="1218"/>
        <v>1331</v>
      </c>
      <c r="AR785" s="194">
        <f t="shared" si="1218"/>
        <v>1275</v>
      </c>
      <c r="AS785" s="195">
        <f t="shared" si="1218"/>
        <v>2126</v>
      </c>
      <c r="AT785" s="189">
        <f t="shared" si="1218"/>
        <v>794</v>
      </c>
      <c r="AU785" s="193">
        <f t="shared" si="1218"/>
        <v>920</v>
      </c>
      <c r="AV785" s="191">
        <f t="shared" si="1218"/>
        <v>1400</v>
      </c>
      <c r="AW785" s="192">
        <f t="shared" si="1218"/>
        <v>978</v>
      </c>
      <c r="AX785" s="189">
        <f t="shared" si="1218"/>
        <v>207</v>
      </c>
      <c r="AY785" s="193">
        <f t="shared" si="1218"/>
        <v>636</v>
      </c>
      <c r="AZ785" s="191">
        <f t="shared" si="1218"/>
        <v>806</v>
      </c>
      <c r="BA785" s="192">
        <f t="shared" si="1218"/>
        <v>1392</v>
      </c>
      <c r="BB785" s="189">
        <f t="shared" si="1218"/>
        <v>992</v>
      </c>
      <c r="BC785" s="193">
        <f t="shared" si="1218"/>
        <v>805</v>
      </c>
      <c r="BD785" s="191">
        <f t="shared" si="1218"/>
        <v>2743</v>
      </c>
      <c r="BE785" s="189">
        <f t="shared" si="1218"/>
        <v>2170</v>
      </c>
      <c r="BF785" s="169">
        <f>SUM(AF785,AH785,AJ785,AL785,AN785,AP785,AR785,AT785,AV785,AX785,AZ785,BB785,BD785)</f>
        <v>15449</v>
      </c>
      <c r="BG785" s="170">
        <f>SUM(AG785,AI785,AK785,AM785,AO785,AQ785,AS785,AU785,AW785,AY785,BA785,BC785,BE785)</f>
        <v>15154</v>
      </c>
      <c r="BI785" s="134" t="s">
        <v>21</v>
      </c>
      <c r="BJ785" s="126">
        <f t="shared" ref="BJ785:CK785" si="1221">B785/B808</f>
        <v>6.5478523505406588E-3</v>
      </c>
      <c r="BK785" s="127">
        <f t="shared" si="1221"/>
        <v>0</v>
      </c>
      <c r="BL785" s="128">
        <f t="shared" si="1221"/>
        <v>6.4269584853222164E-3</v>
      </c>
      <c r="BM785" s="129">
        <f t="shared" si="1221"/>
        <v>0</v>
      </c>
      <c r="BN785" s="126">
        <f t="shared" si="1221"/>
        <v>5.4794520547945206E-3</v>
      </c>
      <c r="BO785" s="127">
        <f t="shared" si="1221"/>
        <v>0</v>
      </c>
      <c r="BP785" s="128">
        <f t="shared" si="1221"/>
        <v>5.6130503420452555E-3</v>
      </c>
      <c r="BQ785" s="129">
        <f t="shared" si="1221"/>
        <v>2.5187013575800316E-4</v>
      </c>
      <c r="BR785" s="126">
        <f t="shared" si="1221"/>
        <v>1.9806882891804903E-3</v>
      </c>
      <c r="BS785" s="127">
        <f t="shared" si="1221"/>
        <v>3.6133694670280038E-4</v>
      </c>
      <c r="BT785" s="128">
        <f t="shared" si="1221"/>
        <v>2.7956388034665921E-4</v>
      </c>
      <c r="BU785" s="126">
        <f t="shared" si="1221"/>
        <v>2.6128421190149584E-4</v>
      </c>
      <c r="BV785" s="130">
        <f t="shared" si="1221"/>
        <v>1.3233931801138119E-3</v>
      </c>
      <c r="BW785" s="131">
        <f t="shared" si="1221"/>
        <v>5.8584326969467226E-4</v>
      </c>
      <c r="BX785" s="126">
        <f t="shared" si="1221"/>
        <v>9.1449474165523545E-4</v>
      </c>
      <c r="BY785" s="127">
        <f t="shared" si="1221"/>
        <v>0</v>
      </c>
      <c r="BZ785" s="128">
        <f t="shared" si="1221"/>
        <v>3.8806694154741692E-4</v>
      </c>
      <c r="CA785" s="129">
        <f t="shared" si="1221"/>
        <v>0</v>
      </c>
      <c r="CB785" s="126">
        <f t="shared" si="1221"/>
        <v>5.4367524465386008E-4</v>
      </c>
      <c r="CC785" s="127">
        <f t="shared" si="1221"/>
        <v>0</v>
      </c>
      <c r="CD785" s="128">
        <f t="shared" si="1221"/>
        <v>2.505888838771112E-4</v>
      </c>
      <c r="CE785" s="129">
        <f t="shared" si="1221"/>
        <v>0</v>
      </c>
      <c r="CF785" s="126">
        <f t="shared" si="1221"/>
        <v>1.0906909527185472E-4</v>
      </c>
      <c r="CG785" s="127">
        <f t="shared" si="1221"/>
        <v>0</v>
      </c>
      <c r="CH785" s="128">
        <f t="shared" si="1221"/>
        <v>0</v>
      </c>
      <c r="CI785" s="126">
        <f t="shared" si="1221"/>
        <v>0</v>
      </c>
      <c r="CJ785" s="132">
        <f t="shared" si="1221"/>
        <v>2.6322539908048698E-3</v>
      </c>
      <c r="CK785" s="133">
        <f t="shared" si="1221"/>
        <v>1.3043890715911966E-4</v>
      </c>
    </row>
    <row r="786" spans="1:89" ht="13.5" thickBot="1" x14ac:dyDescent="0.25">
      <c r="A786" s="143" t="s">
        <v>23</v>
      </c>
      <c r="B786" s="196">
        <v>1661</v>
      </c>
      <c r="C786" s="197">
        <v>0</v>
      </c>
      <c r="D786" s="198">
        <v>588</v>
      </c>
      <c r="E786" s="199">
        <v>66</v>
      </c>
      <c r="F786" s="196">
        <v>202</v>
      </c>
      <c r="G786" s="200">
        <v>22</v>
      </c>
      <c r="H786" s="198">
        <v>873</v>
      </c>
      <c r="I786" s="199">
        <v>185</v>
      </c>
      <c r="J786" s="196">
        <v>52</v>
      </c>
      <c r="K786" s="200">
        <v>52</v>
      </c>
      <c r="L786" s="198">
        <v>51</v>
      </c>
      <c r="M786" s="196">
        <v>242</v>
      </c>
      <c r="N786" s="201">
        <v>318</v>
      </c>
      <c r="O786" s="202">
        <v>349</v>
      </c>
      <c r="P786" s="196">
        <v>178</v>
      </c>
      <c r="Q786" s="200">
        <v>193</v>
      </c>
      <c r="R786" s="198">
        <v>303</v>
      </c>
      <c r="S786" s="199">
        <v>320</v>
      </c>
      <c r="T786" s="196">
        <v>39</v>
      </c>
      <c r="U786" s="200">
        <v>178</v>
      </c>
      <c r="V786" s="198">
        <v>231</v>
      </c>
      <c r="W786" s="199">
        <v>390</v>
      </c>
      <c r="X786" s="196">
        <v>244</v>
      </c>
      <c r="Y786" s="200">
        <v>265</v>
      </c>
      <c r="Z786" s="198">
        <v>772</v>
      </c>
      <c r="AA786" s="196">
        <v>510</v>
      </c>
      <c r="AB786" s="169">
        <f>B786+D786+F786+H786+J786+L786+N786+P786+R786+T786+V786+X786+Z786</f>
        <v>5512</v>
      </c>
      <c r="AC786" s="170">
        <f t="shared" si="1220"/>
        <v>2772</v>
      </c>
      <c r="AE786" s="249" t="str">
        <f>$AE$11</f>
        <v>09:00 - 09:59</v>
      </c>
      <c r="AF786" s="123">
        <f>SUMIF($A$9:$A$32,$AE786,B$784:B$807)</f>
        <v>3160</v>
      </c>
      <c r="AG786" s="197">
        <f t="shared" si="1218"/>
        <v>1411</v>
      </c>
      <c r="AH786" s="198">
        <f t="shared" si="1218"/>
        <v>1246</v>
      </c>
      <c r="AI786" s="199">
        <f t="shared" si="1218"/>
        <v>776</v>
      </c>
      <c r="AJ786" s="196">
        <f t="shared" si="1218"/>
        <v>466</v>
      </c>
      <c r="AK786" s="200">
        <f t="shared" si="1218"/>
        <v>315</v>
      </c>
      <c r="AL786" s="198">
        <f t="shared" si="1218"/>
        <v>1569</v>
      </c>
      <c r="AM786" s="199">
        <f t="shared" si="1218"/>
        <v>2008</v>
      </c>
      <c r="AN786" s="196">
        <f t="shared" si="1218"/>
        <v>171</v>
      </c>
      <c r="AO786" s="200">
        <f t="shared" si="1218"/>
        <v>582</v>
      </c>
      <c r="AP786" s="198">
        <f t="shared" si="1218"/>
        <v>217</v>
      </c>
      <c r="AQ786" s="196">
        <f t="shared" si="1218"/>
        <v>1253</v>
      </c>
      <c r="AR786" s="201">
        <f t="shared" si="1218"/>
        <v>1211</v>
      </c>
      <c r="AS786" s="202">
        <f t="shared" si="1218"/>
        <v>2365</v>
      </c>
      <c r="AT786" s="196">
        <f t="shared" si="1218"/>
        <v>747</v>
      </c>
      <c r="AU786" s="200">
        <f t="shared" si="1218"/>
        <v>756</v>
      </c>
      <c r="AV786" s="198">
        <f t="shared" si="1218"/>
        <v>1419</v>
      </c>
      <c r="AW786" s="199">
        <f t="shared" si="1218"/>
        <v>1062</v>
      </c>
      <c r="AX786" s="196">
        <f t="shared" si="1218"/>
        <v>251</v>
      </c>
      <c r="AY786" s="200">
        <f t="shared" si="1218"/>
        <v>458</v>
      </c>
      <c r="AZ786" s="198">
        <f t="shared" si="1218"/>
        <v>804</v>
      </c>
      <c r="BA786" s="199">
        <f t="shared" si="1218"/>
        <v>1749</v>
      </c>
      <c r="BB786" s="196">
        <f t="shared" si="1218"/>
        <v>943</v>
      </c>
      <c r="BC786" s="200">
        <f t="shared" si="1218"/>
        <v>894</v>
      </c>
      <c r="BD786" s="198">
        <f t="shared" si="1218"/>
        <v>2751</v>
      </c>
      <c r="BE786" s="196">
        <f t="shared" si="1218"/>
        <v>2174</v>
      </c>
      <c r="BF786" s="169">
        <f>SUM(AF786,AH786,AJ786,AL786,AN786,AP786,AR786,AT786,AV786,AX786,AZ786,BB786,BD786)</f>
        <v>14955</v>
      </c>
      <c r="BG786" s="170">
        <f>SUM(AG786,AI786,AK786,AM786,AO786,AQ786,AS786,AU786,AW786,AY786,BA786,BC786,BE786)</f>
        <v>15803</v>
      </c>
      <c r="BI786" s="143" t="s">
        <v>23</v>
      </c>
      <c r="BJ786" s="126">
        <f t="shared" ref="BJ786:CK786" si="1222">B786/B808</f>
        <v>3.8295713923408574E-2</v>
      </c>
      <c r="BK786" s="127">
        <f t="shared" si="1222"/>
        <v>0</v>
      </c>
      <c r="BL786" s="128">
        <f t="shared" si="1222"/>
        <v>3.4045509814139306E-2</v>
      </c>
      <c r="BM786" s="129">
        <f t="shared" si="1222"/>
        <v>4.2381044114814101E-3</v>
      </c>
      <c r="BN786" s="126">
        <f t="shared" si="1222"/>
        <v>2.6353555120678409E-2</v>
      </c>
      <c r="BO786" s="127">
        <f t="shared" si="1222"/>
        <v>3.8917388996992748E-3</v>
      </c>
      <c r="BP786" s="128">
        <f t="shared" si="1222"/>
        <v>3.0626205928784424E-2</v>
      </c>
      <c r="BQ786" s="129">
        <f t="shared" si="1222"/>
        <v>4.6595975115230589E-3</v>
      </c>
      <c r="BR786" s="126">
        <f t="shared" si="1222"/>
        <v>1.2874473879673186E-2</v>
      </c>
      <c r="BS786" s="127">
        <f t="shared" si="1222"/>
        <v>9.39476061427281E-3</v>
      </c>
      <c r="BT786" s="128">
        <f t="shared" si="1222"/>
        <v>7.1288789488398096E-3</v>
      </c>
      <c r="BU786" s="126">
        <f t="shared" si="1222"/>
        <v>1.5807694820040498E-2</v>
      </c>
      <c r="BV786" s="130">
        <f t="shared" si="1222"/>
        <v>1.4027967709206406E-2</v>
      </c>
      <c r="BW786" s="131">
        <f t="shared" si="1222"/>
        <v>1.2027017713143566E-2</v>
      </c>
      <c r="BX786" s="126">
        <f t="shared" si="1222"/>
        <v>1.356500533455266E-2</v>
      </c>
      <c r="BY786" s="127">
        <f t="shared" si="1222"/>
        <v>1.4397612831033196E-2</v>
      </c>
      <c r="BZ786" s="128">
        <f t="shared" si="1222"/>
        <v>1.4698035411108416E-2</v>
      </c>
      <c r="CA786" s="129">
        <f t="shared" si="1222"/>
        <v>1.6689266715343695E-2</v>
      </c>
      <c r="CB786" s="126">
        <f t="shared" si="1222"/>
        <v>7.067778180500181E-3</v>
      </c>
      <c r="CC786" s="127">
        <f t="shared" si="1222"/>
        <v>3.31286059929276E-2</v>
      </c>
      <c r="CD786" s="128">
        <f t="shared" si="1222"/>
        <v>1.1577206435122538E-2</v>
      </c>
      <c r="CE786" s="129">
        <f t="shared" si="1222"/>
        <v>1.8920098966671517E-2</v>
      </c>
      <c r="CF786" s="126">
        <f t="shared" si="1222"/>
        <v>1.3306429623166275E-2</v>
      </c>
      <c r="CG786" s="127">
        <f t="shared" si="1222"/>
        <v>2.7708071936428273E-2</v>
      </c>
      <c r="CH786" s="128">
        <f t="shared" si="1222"/>
        <v>1.7089476247398948E-2</v>
      </c>
      <c r="CI786" s="126">
        <f t="shared" si="1222"/>
        <v>1.2016115731687205E-2</v>
      </c>
      <c r="CJ786" s="132">
        <f t="shared" si="1222"/>
        <v>2.1752599696126602E-2</v>
      </c>
      <c r="CK786" s="133">
        <f t="shared" si="1222"/>
        <v>1.095686820136605E-2</v>
      </c>
    </row>
    <row r="787" spans="1:89" ht="14.25" thickTop="1" thickBot="1" x14ac:dyDescent="0.25">
      <c r="A787" s="134" t="s">
        <v>25</v>
      </c>
      <c r="B787" s="189">
        <v>2666</v>
      </c>
      <c r="C787" s="190">
        <v>507</v>
      </c>
      <c r="D787" s="191">
        <v>1007</v>
      </c>
      <c r="E787" s="192">
        <v>330</v>
      </c>
      <c r="F787" s="189">
        <v>336</v>
      </c>
      <c r="G787" s="193">
        <v>146</v>
      </c>
      <c r="H787" s="191">
        <v>1056</v>
      </c>
      <c r="I787" s="192">
        <v>984</v>
      </c>
      <c r="J787" s="189">
        <v>69</v>
      </c>
      <c r="K787" s="193">
        <v>195</v>
      </c>
      <c r="L787" s="191">
        <v>181</v>
      </c>
      <c r="M787" s="189">
        <v>492</v>
      </c>
      <c r="N787" s="194">
        <v>738</v>
      </c>
      <c r="O787" s="195">
        <v>1028</v>
      </c>
      <c r="P787" s="189">
        <v>627</v>
      </c>
      <c r="Q787" s="193">
        <v>582</v>
      </c>
      <c r="R787" s="191">
        <v>898</v>
      </c>
      <c r="S787" s="192">
        <v>726</v>
      </c>
      <c r="T787" s="189">
        <v>177</v>
      </c>
      <c r="U787" s="193">
        <v>379</v>
      </c>
      <c r="V787" s="191">
        <v>580</v>
      </c>
      <c r="W787" s="192">
        <v>1004</v>
      </c>
      <c r="X787" s="189">
        <v>759</v>
      </c>
      <c r="Y787" s="193">
        <v>614</v>
      </c>
      <c r="Z787" s="191">
        <v>1894</v>
      </c>
      <c r="AA787" s="189">
        <v>1421</v>
      </c>
      <c r="AB787" s="169">
        <f>B787+D787+F787+H787+J787+L787+N787+P787+R787+T787+V787+X787+Z787</f>
        <v>10988</v>
      </c>
      <c r="AC787" s="170">
        <f t="shared" si="1220"/>
        <v>8408</v>
      </c>
      <c r="AE787" s="299" t="s">
        <v>26</v>
      </c>
      <c r="AF787" s="18">
        <f t="shared" ref="AF787:BG787" si="1223">SUM(AF784:AF786)</f>
        <v>10272</v>
      </c>
      <c r="AG787" s="19">
        <f t="shared" si="1223"/>
        <v>3425</v>
      </c>
      <c r="AH787" s="18">
        <f t="shared" si="1223"/>
        <v>3691</v>
      </c>
      <c r="AI787" s="19">
        <f t="shared" si="1223"/>
        <v>2533</v>
      </c>
      <c r="AJ787" s="18">
        <f t="shared" si="1223"/>
        <v>1395</v>
      </c>
      <c r="AK787" s="19">
        <f t="shared" si="1223"/>
        <v>1033</v>
      </c>
      <c r="AL787" s="18">
        <f t="shared" si="1223"/>
        <v>4267</v>
      </c>
      <c r="AM787" s="19">
        <f t="shared" si="1223"/>
        <v>5327</v>
      </c>
      <c r="AN787" s="18">
        <f t="shared" si="1223"/>
        <v>476</v>
      </c>
      <c r="AO787" s="19">
        <f t="shared" si="1223"/>
        <v>1565</v>
      </c>
      <c r="AP787" s="18">
        <f t="shared" si="1223"/>
        <v>717</v>
      </c>
      <c r="AQ787" s="19">
        <f t="shared" si="1223"/>
        <v>3676</v>
      </c>
      <c r="AR787" s="18">
        <f t="shared" si="1223"/>
        <v>3679</v>
      </c>
      <c r="AS787" s="19">
        <f t="shared" si="1223"/>
        <v>6295</v>
      </c>
      <c r="AT787" s="18">
        <f t="shared" si="1223"/>
        <v>2350</v>
      </c>
      <c r="AU787" s="19">
        <f t="shared" si="1223"/>
        <v>2552</v>
      </c>
      <c r="AV787" s="18">
        <f t="shared" si="1223"/>
        <v>4051</v>
      </c>
      <c r="AW787" s="19">
        <f t="shared" si="1223"/>
        <v>3137</v>
      </c>
      <c r="AX787" s="18">
        <f t="shared" si="1223"/>
        <v>688</v>
      </c>
      <c r="AY787" s="19">
        <f t="shared" si="1223"/>
        <v>1639</v>
      </c>
      <c r="AZ787" s="18">
        <f t="shared" si="1223"/>
        <v>2474</v>
      </c>
      <c r="BA787" s="19">
        <f t="shared" si="1223"/>
        <v>4275</v>
      </c>
      <c r="BB787" s="18">
        <f t="shared" si="1223"/>
        <v>2901</v>
      </c>
      <c r="BC787" s="19">
        <f t="shared" si="1223"/>
        <v>2590</v>
      </c>
      <c r="BD787" s="18">
        <f t="shared" si="1223"/>
        <v>8135</v>
      </c>
      <c r="BE787" s="19">
        <f t="shared" si="1223"/>
        <v>6361</v>
      </c>
      <c r="BF787" s="171">
        <f t="shared" si="1223"/>
        <v>45096</v>
      </c>
      <c r="BG787" s="172">
        <f t="shared" si="1223"/>
        <v>44408</v>
      </c>
      <c r="BI787" s="134" t="s">
        <v>25</v>
      </c>
      <c r="BJ787" s="126">
        <f t="shared" ref="BJ787:CK787" si="1224">B787/B808</f>
        <v>6.1466811149793653E-2</v>
      </c>
      <c r="BK787" s="127">
        <f t="shared" si="1224"/>
        <v>1.6029593094944512E-2</v>
      </c>
      <c r="BL787" s="128">
        <f t="shared" si="1224"/>
        <v>5.8305830583058306E-2</v>
      </c>
      <c r="BM787" s="129">
        <f t="shared" si="1224"/>
        <v>2.1190522057407051E-2</v>
      </c>
      <c r="BN787" s="126">
        <f t="shared" si="1224"/>
        <v>4.3835616438356165E-2</v>
      </c>
      <c r="BO787" s="127">
        <f t="shared" si="1224"/>
        <v>2.5826994516186096E-2</v>
      </c>
      <c r="BP787" s="128">
        <f t="shared" si="1224"/>
        <v>3.7046132257498685E-2</v>
      </c>
      <c r="BQ787" s="129">
        <f t="shared" si="1224"/>
        <v>2.4784021358587514E-2</v>
      </c>
      <c r="BR787" s="126">
        <f t="shared" si="1224"/>
        <v>1.7083436494181727E-2</v>
      </c>
      <c r="BS787" s="127">
        <f t="shared" si="1224"/>
        <v>3.5230352303523033E-2</v>
      </c>
      <c r="BT787" s="128">
        <f t="shared" si="1224"/>
        <v>2.530053117137266E-2</v>
      </c>
      <c r="BU787" s="126">
        <f t="shared" si="1224"/>
        <v>3.213795806388399E-2</v>
      </c>
      <c r="BV787" s="130">
        <f t="shared" si="1224"/>
        <v>3.255547223079977E-2</v>
      </c>
      <c r="BW787" s="131">
        <f t="shared" si="1224"/>
        <v>3.5426287132124888E-2</v>
      </c>
      <c r="BX787" s="126">
        <f t="shared" si="1224"/>
        <v>4.7782350251486055E-2</v>
      </c>
      <c r="BY787" s="127">
        <f t="shared" si="1224"/>
        <v>4.3416635583737415E-2</v>
      </c>
      <c r="BZ787" s="128">
        <f t="shared" si="1224"/>
        <v>4.3560514188697552E-2</v>
      </c>
      <c r="CA787" s="129">
        <f t="shared" si="1224"/>
        <v>3.7863773860436011E-2</v>
      </c>
      <c r="CB787" s="126">
        <f t="shared" si="1224"/>
        <v>3.2076839434577745E-2</v>
      </c>
      <c r="CC787" s="127">
        <f t="shared" si="1224"/>
        <v>7.0537874557975055E-2</v>
      </c>
      <c r="CD787" s="128">
        <f t="shared" si="1224"/>
        <v>2.9068310529744901E-2</v>
      </c>
      <c r="CE787" s="129">
        <f t="shared" si="1224"/>
        <v>4.8707126570610777E-2</v>
      </c>
      <c r="CF787" s="126">
        <f t="shared" si="1224"/>
        <v>4.1391721655668866E-2</v>
      </c>
      <c r="CG787" s="127">
        <f t="shared" si="1224"/>
        <v>6.4199079882894181E-2</v>
      </c>
      <c r="CH787" s="128">
        <f t="shared" si="1224"/>
        <v>4.1926772037012443E-2</v>
      </c>
      <c r="CI787" s="126">
        <f t="shared" si="1224"/>
        <v>3.3480196970053958E-2</v>
      </c>
      <c r="CJ787" s="132">
        <f t="shared" si="1224"/>
        <v>4.3363128712089818E-2</v>
      </c>
      <c r="CK787" s="133">
        <f t="shared" si="1224"/>
        <v>3.3234252466481151E-2</v>
      </c>
    </row>
    <row r="788" spans="1:89" ht="13.5" thickTop="1" x14ac:dyDescent="0.2">
      <c r="A788" s="143" t="s">
        <v>20</v>
      </c>
      <c r="B788" s="196">
        <v>3513</v>
      </c>
      <c r="C788" s="197">
        <v>880</v>
      </c>
      <c r="D788" s="198">
        <v>1137</v>
      </c>
      <c r="E788" s="199">
        <v>885</v>
      </c>
      <c r="F788" s="196">
        <v>456</v>
      </c>
      <c r="G788" s="200">
        <v>336</v>
      </c>
      <c r="H788" s="198">
        <v>1271</v>
      </c>
      <c r="I788" s="199">
        <v>1424</v>
      </c>
      <c r="J788" s="196">
        <v>137</v>
      </c>
      <c r="K788" s="200">
        <v>470</v>
      </c>
      <c r="L788" s="198">
        <v>243</v>
      </c>
      <c r="M788" s="196">
        <v>1092</v>
      </c>
      <c r="N788" s="201">
        <v>1193</v>
      </c>
      <c r="O788" s="202">
        <v>1804</v>
      </c>
      <c r="P788" s="196">
        <v>809</v>
      </c>
      <c r="Q788" s="200">
        <v>876</v>
      </c>
      <c r="R788" s="198">
        <v>1232</v>
      </c>
      <c r="S788" s="199">
        <v>1097</v>
      </c>
      <c r="T788" s="196">
        <v>230</v>
      </c>
      <c r="U788" s="200">
        <v>545</v>
      </c>
      <c r="V788" s="198">
        <v>864</v>
      </c>
      <c r="W788" s="199">
        <v>1134</v>
      </c>
      <c r="X788" s="196">
        <v>966</v>
      </c>
      <c r="Y788" s="200">
        <v>891</v>
      </c>
      <c r="Z788" s="198">
        <v>2641</v>
      </c>
      <c r="AA788" s="196">
        <v>2017</v>
      </c>
      <c r="AB788" s="169">
        <f t="shared" ref="AB788:AB804" si="1225">B788+D788+F788+H788+J788+L788+N788+P788+R788+T788+V788+X788+Z788</f>
        <v>14692</v>
      </c>
      <c r="AC788" s="170">
        <f t="shared" si="1220"/>
        <v>13451</v>
      </c>
      <c r="BI788" s="143" t="s">
        <v>20</v>
      </c>
      <c r="BJ788" s="126">
        <f t="shared" ref="BJ788:CK788" si="1226">B788/B808</f>
        <v>8.0995089110737092E-2</v>
      </c>
      <c r="BK788" s="127">
        <f t="shared" si="1226"/>
        <v>2.7822567896550635E-2</v>
      </c>
      <c r="BL788" s="128">
        <f t="shared" si="1226"/>
        <v>6.5832899079381627E-2</v>
      </c>
      <c r="BM788" s="129">
        <f t="shared" si="1226"/>
        <v>5.6829127335773451E-2</v>
      </c>
      <c r="BN788" s="126">
        <f t="shared" si="1226"/>
        <v>5.949119373776908E-2</v>
      </c>
      <c r="BO788" s="127">
        <f t="shared" si="1226"/>
        <v>5.9437466831770744E-2</v>
      </c>
      <c r="BP788" s="128">
        <f t="shared" si="1226"/>
        <v>4.4588668654621993E-2</v>
      </c>
      <c r="BQ788" s="129">
        <f t="shared" si="1226"/>
        <v>3.5866307331939649E-2</v>
      </c>
      <c r="BR788" s="126">
        <f t="shared" si="1226"/>
        <v>3.3919286952215896E-2</v>
      </c>
      <c r="BS788" s="127">
        <f t="shared" si="1226"/>
        <v>8.4914182475158084E-2</v>
      </c>
      <c r="BT788" s="128">
        <f t="shared" si="1226"/>
        <v>3.3967011462119091E-2</v>
      </c>
      <c r="BU788" s="126">
        <f t="shared" si="1226"/>
        <v>7.1330589849108367E-2</v>
      </c>
      <c r="BV788" s="130">
        <f t="shared" si="1226"/>
        <v>5.2626935462525913E-2</v>
      </c>
      <c r="BW788" s="131">
        <f t="shared" si="1226"/>
        <v>6.2168309325246397E-2</v>
      </c>
      <c r="BX788" s="126">
        <f t="shared" si="1226"/>
        <v>6.1652187166590461E-2</v>
      </c>
      <c r="BY788" s="127">
        <f t="shared" si="1226"/>
        <v>6.5348750466243943E-2</v>
      </c>
      <c r="BZ788" s="128">
        <f t="shared" si="1226"/>
        <v>5.9762308998302205E-2</v>
      </c>
      <c r="CA788" s="129">
        <f t="shared" si="1226"/>
        <v>5.7212892458537605E-2</v>
      </c>
      <c r="CB788" s="126">
        <f t="shared" si="1226"/>
        <v>4.1681768756795939E-2</v>
      </c>
      <c r="CC788" s="127">
        <f t="shared" si="1226"/>
        <v>0.10143309138284012</v>
      </c>
      <c r="CD788" s="128">
        <f t="shared" si="1226"/>
        <v>4.3301759133964821E-2</v>
      </c>
      <c r="CE788" s="129">
        <f t="shared" si="1226"/>
        <v>5.5013826226167954E-2</v>
      </c>
      <c r="CF788" s="126">
        <f t="shared" si="1226"/>
        <v>5.2680373016305827E-2</v>
      </c>
      <c r="CG788" s="127">
        <f t="shared" si="1226"/>
        <v>9.3161856963613551E-2</v>
      </c>
      <c r="CH788" s="128">
        <f t="shared" si="1226"/>
        <v>5.8462832602824637E-2</v>
      </c>
      <c r="CI788" s="126">
        <f t="shared" si="1226"/>
        <v>4.7522559668260959E-2</v>
      </c>
      <c r="CJ788" s="132">
        <f t="shared" si="1226"/>
        <v>5.7980623137788831E-2</v>
      </c>
      <c r="CK788" s="133">
        <f t="shared" si="1226"/>
        <v>5.3167689096888439E-2</v>
      </c>
    </row>
    <row r="789" spans="1:89" ht="13.5" thickBot="1" x14ac:dyDescent="0.25">
      <c r="A789" s="134" t="s">
        <v>22</v>
      </c>
      <c r="B789" s="189">
        <v>3599</v>
      </c>
      <c r="C789" s="190">
        <v>1134</v>
      </c>
      <c r="D789" s="191">
        <v>1308</v>
      </c>
      <c r="E789" s="192">
        <v>872</v>
      </c>
      <c r="F789" s="189">
        <v>473</v>
      </c>
      <c r="G789" s="193">
        <v>382</v>
      </c>
      <c r="H789" s="191">
        <v>1427</v>
      </c>
      <c r="I789" s="192">
        <v>1895</v>
      </c>
      <c r="J789" s="189">
        <v>168</v>
      </c>
      <c r="K789" s="193">
        <v>513</v>
      </c>
      <c r="L789" s="191">
        <v>257</v>
      </c>
      <c r="M789" s="189">
        <v>1331</v>
      </c>
      <c r="N789" s="194">
        <v>1275</v>
      </c>
      <c r="O789" s="195">
        <v>2126</v>
      </c>
      <c r="P789" s="189">
        <v>794</v>
      </c>
      <c r="Q789" s="193">
        <v>920</v>
      </c>
      <c r="R789" s="191">
        <v>1400</v>
      </c>
      <c r="S789" s="192">
        <v>978</v>
      </c>
      <c r="T789" s="189">
        <v>207</v>
      </c>
      <c r="U789" s="193">
        <v>636</v>
      </c>
      <c r="V789" s="191">
        <v>806</v>
      </c>
      <c r="W789" s="192">
        <v>1392</v>
      </c>
      <c r="X789" s="189">
        <v>992</v>
      </c>
      <c r="Y789" s="193">
        <v>805</v>
      </c>
      <c r="Z789" s="191">
        <v>2743</v>
      </c>
      <c r="AA789" s="189">
        <v>2170</v>
      </c>
      <c r="AB789" s="169">
        <f t="shared" si="1225"/>
        <v>15449</v>
      </c>
      <c r="AC789" s="170">
        <f t="shared" si="1220"/>
        <v>15154</v>
      </c>
      <c r="AE789" s="242" t="s">
        <v>27</v>
      </c>
      <c r="BI789" s="134" t="s">
        <v>22</v>
      </c>
      <c r="BJ789" s="126">
        <f t="shared" ref="BJ789:CK789" si="1227">B789/B808</f>
        <v>8.2977889470407851E-2</v>
      </c>
      <c r="BK789" s="127">
        <f t="shared" si="1227"/>
        <v>3.5853172721236837E-2</v>
      </c>
      <c r="BL789" s="128">
        <f t="shared" si="1227"/>
        <v>7.5733889178391522E-2</v>
      </c>
      <c r="BM789" s="129">
        <f t="shared" si="1227"/>
        <v>5.5994349194118026E-2</v>
      </c>
      <c r="BN789" s="126">
        <f t="shared" si="1227"/>
        <v>6.1709067188519241E-2</v>
      </c>
      <c r="BO789" s="127">
        <f t="shared" si="1227"/>
        <v>6.7574739076596502E-2</v>
      </c>
      <c r="BP789" s="128">
        <f t="shared" si="1227"/>
        <v>5.006139273811612E-2</v>
      </c>
      <c r="BQ789" s="129">
        <f t="shared" si="1227"/>
        <v>4.7729390726141602E-2</v>
      </c>
      <c r="BR789" s="126">
        <f t="shared" si="1227"/>
        <v>4.1594454072790298E-2</v>
      </c>
      <c r="BS789" s="127">
        <f t="shared" si="1227"/>
        <v>9.2682926829268292E-2</v>
      </c>
      <c r="BT789" s="128">
        <f t="shared" si="1227"/>
        <v>3.5923958624545706E-2</v>
      </c>
      <c r="BU789" s="126">
        <f t="shared" si="1227"/>
        <v>8.6942321510222742E-2</v>
      </c>
      <c r="BV789" s="130">
        <f t="shared" si="1227"/>
        <v>5.6244210154837E-2</v>
      </c>
      <c r="BW789" s="131">
        <f t="shared" si="1227"/>
        <v>7.3264870080639602E-2</v>
      </c>
      <c r="BX789" s="126">
        <f t="shared" si="1227"/>
        <v>6.0509068739521416E-2</v>
      </c>
      <c r="BY789" s="127">
        <f t="shared" si="1227"/>
        <v>6.8631107795598653E-2</v>
      </c>
      <c r="BZ789" s="128">
        <f t="shared" si="1227"/>
        <v>6.7911714770797965E-2</v>
      </c>
      <c r="CA789" s="129">
        <f t="shared" si="1227"/>
        <v>5.1006571398769164E-2</v>
      </c>
      <c r="CB789" s="126">
        <f t="shared" si="1227"/>
        <v>3.7513591881116345E-2</v>
      </c>
      <c r="CC789" s="127">
        <f t="shared" si="1227"/>
        <v>0.11836962590731435</v>
      </c>
      <c r="CD789" s="128">
        <f t="shared" si="1227"/>
        <v>4.0394928080990329E-2</v>
      </c>
      <c r="CE789" s="129">
        <f t="shared" si="1227"/>
        <v>6.7530199388735265E-2</v>
      </c>
      <c r="CF789" s="126">
        <f t="shared" si="1227"/>
        <v>5.4098271254839944E-2</v>
      </c>
      <c r="CG789" s="127">
        <f t="shared" si="1227"/>
        <v>8.4169803429527401E-2</v>
      </c>
      <c r="CH789" s="128">
        <f t="shared" si="1227"/>
        <v>6.0720768583698591E-2</v>
      </c>
      <c r="CI789" s="126">
        <f t="shared" si="1227"/>
        <v>5.1127394387767124E-2</v>
      </c>
      <c r="CJ789" s="132">
        <f t="shared" si="1227"/>
        <v>6.0968053829002153E-2</v>
      </c>
      <c r="CK789" s="133">
        <f t="shared" si="1227"/>
        <v>5.9899127245130281E-2</v>
      </c>
    </row>
    <row r="790" spans="1:89" ht="14.25" thickTop="1" thickBot="1" x14ac:dyDescent="0.25">
      <c r="A790" s="143" t="s">
        <v>24</v>
      </c>
      <c r="B790" s="196">
        <v>3160</v>
      </c>
      <c r="C790" s="197">
        <v>1411</v>
      </c>
      <c r="D790" s="198">
        <v>1246</v>
      </c>
      <c r="E790" s="199">
        <v>776</v>
      </c>
      <c r="F790" s="196">
        <v>466</v>
      </c>
      <c r="G790" s="200">
        <v>315</v>
      </c>
      <c r="H790" s="198">
        <v>1569</v>
      </c>
      <c r="I790" s="199">
        <v>2008</v>
      </c>
      <c r="J790" s="196">
        <v>171</v>
      </c>
      <c r="K790" s="200">
        <v>582</v>
      </c>
      <c r="L790" s="198">
        <v>217</v>
      </c>
      <c r="M790" s="196">
        <v>1253</v>
      </c>
      <c r="N790" s="201">
        <v>1211</v>
      </c>
      <c r="O790" s="202">
        <v>2365</v>
      </c>
      <c r="P790" s="196">
        <v>747</v>
      </c>
      <c r="Q790" s="200">
        <v>756</v>
      </c>
      <c r="R790" s="198">
        <v>1419</v>
      </c>
      <c r="S790" s="199">
        <v>1062</v>
      </c>
      <c r="T790" s="196">
        <v>251</v>
      </c>
      <c r="U790" s="200">
        <v>458</v>
      </c>
      <c r="V790" s="198">
        <v>804</v>
      </c>
      <c r="W790" s="199">
        <v>1749</v>
      </c>
      <c r="X790" s="196">
        <v>943</v>
      </c>
      <c r="Y790" s="200">
        <v>894</v>
      </c>
      <c r="Z790" s="198">
        <v>2751</v>
      </c>
      <c r="AA790" s="196">
        <v>2174</v>
      </c>
      <c r="AB790" s="169">
        <f t="shared" si="1225"/>
        <v>14955</v>
      </c>
      <c r="AC790" s="170">
        <f t="shared" si="1220"/>
        <v>15803</v>
      </c>
      <c r="AE790" s="302" t="s">
        <v>2</v>
      </c>
      <c r="AF790" s="304" t="s">
        <v>3</v>
      </c>
      <c r="AG790" s="305"/>
      <c r="AH790" s="304" t="s">
        <v>4</v>
      </c>
      <c r="AI790" s="305"/>
      <c r="AJ790" s="304" t="s">
        <v>5</v>
      </c>
      <c r="AK790" s="305"/>
      <c r="AL790" s="304" t="s">
        <v>6</v>
      </c>
      <c r="AM790" s="305"/>
      <c r="AN790" s="304" t="s">
        <v>7</v>
      </c>
      <c r="AO790" s="305"/>
      <c r="AP790" s="304" t="s">
        <v>8</v>
      </c>
      <c r="AQ790" s="305"/>
      <c r="AR790" s="304" t="s">
        <v>9</v>
      </c>
      <c r="AS790" s="305"/>
      <c r="AT790" s="304" t="s">
        <v>10</v>
      </c>
      <c r="AU790" s="305"/>
      <c r="AV790" s="304" t="s">
        <v>11</v>
      </c>
      <c r="AW790" s="305"/>
      <c r="AX790" s="304" t="s">
        <v>12</v>
      </c>
      <c r="AY790" s="305"/>
      <c r="AZ790" s="304" t="s">
        <v>13</v>
      </c>
      <c r="BA790" s="305"/>
      <c r="BB790" s="304" t="s">
        <v>14</v>
      </c>
      <c r="BC790" s="305"/>
      <c r="BD790" s="307" t="s">
        <v>15</v>
      </c>
      <c r="BE790" s="308"/>
      <c r="BF790" s="309" t="s">
        <v>16</v>
      </c>
      <c r="BG790" s="310"/>
      <c r="BI790" s="143" t="s">
        <v>24</v>
      </c>
      <c r="BJ790" s="126">
        <f t="shared" ref="BJ790:CK790" si="1228">B790/B808</f>
        <v>7.2856385308832677E-2</v>
      </c>
      <c r="BK790" s="127">
        <f t="shared" si="1228"/>
        <v>4.4610958297764708E-2</v>
      </c>
      <c r="BL790" s="128">
        <f t="shared" si="1228"/>
        <v>7.2144056510914253E-2</v>
      </c>
      <c r="BM790" s="129">
        <f t="shared" si="1228"/>
        <v>4.9829833686508701E-2</v>
      </c>
      <c r="BN790" s="126">
        <f t="shared" si="1228"/>
        <v>6.0795825179386823E-2</v>
      </c>
      <c r="BO790" s="127">
        <f t="shared" si="1228"/>
        <v>5.5722625154785071E-2</v>
      </c>
      <c r="BP790" s="128">
        <f t="shared" si="1228"/>
        <v>5.5042974916681281E-2</v>
      </c>
      <c r="BQ790" s="129">
        <f t="shared" si="1228"/>
        <v>5.0575523260207041E-2</v>
      </c>
      <c r="BR790" s="126">
        <f t="shared" si="1228"/>
        <v>4.2337212181232979E-2</v>
      </c>
      <c r="BS790" s="127">
        <f t="shared" si="1228"/>
        <v>0.1051490514905149</v>
      </c>
      <c r="BT790" s="128">
        <f t="shared" si="1228"/>
        <v>3.0332681017612523E-2</v>
      </c>
      <c r="BU790" s="126">
        <f t="shared" si="1228"/>
        <v>8.1847279378143581E-2</v>
      </c>
      <c r="BV790" s="130">
        <f t="shared" si="1228"/>
        <v>5.3420971370594206E-2</v>
      </c>
      <c r="BW790" s="131">
        <f t="shared" si="1228"/>
        <v>8.1501137225170578E-2</v>
      </c>
      <c r="BX790" s="126">
        <f t="shared" si="1228"/>
        <v>5.6927297668038411E-2</v>
      </c>
      <c r="BY790" s="127">
        <f t="shared" si="1228"/>
        <v>5.6396866840731072E-2</v>
      </c>
      <c r="BZ790" s="128">
        <f t="shared" si="1228"/>
        <v>6.8833373756973085E-2</v>
      </c>
      <c r="CA790" s="129">
        <f t="shared" si="1228"/>
        <v>5.5387503911546884E-2</v>
      </c>
      <c r="CB790" s="126">
        <f t="shared" si="1228"/>
        <v>4.548749546937296E-2</v>
      </c>
      <c r="CC790" s="127">
        <f t="shared" si="1228"/>
        <v>8.5241019914386748E-2</v>
      </c>
      <c r="CD790" s="128">
        <f t="shared" si="1228"/>
        <v>4.0294692527439481E-2</v>
      </c>
      <c r="CE790" s="129">
        <f t="shared" si="1228"/>
        <v>8.4849366904380732E-2</v>
      </c>
      <c r="CF790" s="126">
        <f t="shared" si="1228"/>
        <v>5.1426078420679498E-2</v>
      </c>
      <c r="CG790" s="127">
        <f t="shared" si="1228"/>
        <v>9.3475533249686327E-2</v>
      </c>
      <c r="CH790" s="128">
        <f t="shared" si="1228"/>
        <v>6.0897861601806345E-2</v>
      </c>
      <c r="CI790" s="126">
        <f t="shared" si="1228"/>
        <v>5.1221638432721532E-2</v>
      </c>
      <c r="CJ790" s="132">
        <f t="shared" si="1228"/>
        <v>5.9018528384537972E-2</v>
      </c>
      <c r="CK790" s="133">
        <f t="shared" si="1228"/>
        <v>6.2464425752592964E-2</v>
      </c>
    </row>
    <row r="791" spans="1:89" ht="15" thickTop="1" thickBot="1" x14ac:dyDescent="0.3">
      <c r="A791" s="134" t="s">
        <v>28</v>
      </c>
      <c r="B791" s="189">
        <v>2602</v>
      </c>
      <c r="C791" s="190">
        <v>1506</v>
      </c>
      <c r="D791" s="191">
        <v>1053</v>
      </c>
      <c r="E791" s="192">
        <v>833</v>
      </c>
      <c r="F791" s="189">
        <v>465</v>
      </c>
      <c r="G791" s="193">
        <v>301</v>
      </c>
      <c r="H791" s="191">
        <v>1614</v>
      </c>
      <c r="I791" s="192">
        <v>1753</v>
      </c>
      <c r="J791" s="189">
        <v>178</v>
      </c>
      <c r="K791" s="193">
        <v>455</v>
      </c>
      <c r="L791" s="191">
        <v>248</v>
      </c>
      <c r="M791" s="189">
        <v>1154</v>
      </c>
      <c r="N791" s="194">
        <v>1204</v>
      </c>
      <c r="O791" s="195">
        <v>1934</v>
      </c>
      <c r="P791" s="189">
        <v>823</v>
      </c>
      <c r="Q791" s="193">
        <v>717</v>
      </c>
      <c r="R791" s="191">
        <v>1369</v>
      </c>
      <c r="S791" s="192">
        <v>924</v>
      </c>
      <c r="T791" s="189">
        <v>245</v>
      </c>
      <c r="U791" s="193">
        <v>364</v>
      </c>
      <c r="V791" s="191">
        <v>758</v>
      </c>
      <c r="W791" s="192">
        <v>1404</v>
      </c>
      <c r="X791" s="189">
        <v>915</v>
      </c>
      <c r="Y791" s="193">
        <v>561</v>
      </c>
      <c r="Z791" s="191">
        <v>2611</v>
      </c>
      <c r="AA791" s="189">
        <v>2264</v>
      </c>
      <c r="AB791" s="169">
        <f t="shared" si="1225"/>
        <v>14085</v>
      </c>
      <c r="AC791" s="170">
        <f t="shared" si="1220"/>
        <v>14170</v>
      </c>
      <c r="AE791" s="303"/>
      <c r="AF791" s="113" t="s">
        <v>17</v>
      </c>
      <c r="AG791" s="114" t="s">
        <v>18</v>
      </c>
      <c r="AH791" s="115" t="s">
        <v>17</v>
      </c>
      <c r="AI791" s="116" t="s">
        <v>18</v>
      </c>
      <c r="AJ791" s="113" t="s">
        <v>17</v>
      </c>
      <c r="AK791" s="114" t="s">
        <v>18</v>
      </c>
      <c r="AL791" s="115" t="s">
        <v>17</v>
      </c>
      <c r="AM791" s="116" t="s">
        <v>18</v>
      </c>
      <c r="AN791" s="113" t="s">
        <v>17</v>
      </c>
      <c r="AO791" s="114" t="s">
        <v>18</v>
      </c>
      <c r="AP791" s="115" t="s">
        <v>17</v>
      </c>
      <c r="AQ791" s="113" t="s">
        <v>18</v>
      </c>
      <c r="AR791" s="117" t="s">
        <v>17</v>
      </c>
      <c r="AS791" s="118" t="s">
        <v>18</v>
      </c>
      <c r="AT791" s="113" t="s">
        <v>17</v>
      </c>
      <c r="AU791" s="114" t="s">
        <v>18</v>
      </c>
      <c r="AV791" s="115" t="s">
        <v>17</v>
      </c>
      <c r="AW791" s="116" t="s">
        <v>18</v>
      </c>
      <c r="AX791" s="113" t="s">
        <v>17</v>
      </c>
      <c r="AY791" s="114" t="s">
        <v>18</v>
      </c>
      <c r="AZ791" s="115" t="s">
        <v>17</v>
      </c>
      <c r="BA791" s="116" t="s">
        <v>18</v>
      </c>
      <c r="BB791" s="113" t="s">
        <v>17</v>
      </c>
      <c r="BC791" s="114" t="s">
        <v>18</v>
      </c>
      <c r="BD791" s="26" t="s">
        <v>17</v>
      </c>
      <c r="BE791" s="119" t="s">
        <v>18</v>
      </c>
      <c r="BF791" s="173" t="s">
        <v>17</v>
      </c>
      <c r="BG791" s="174" t="s">
        <v>18</v>
      </c>
      <c r="BI791" s="134" t="s">
        <v>28</v>
      </c>
      <c r="BJ791" s="126">
        <f t="shared" ref="BJ791:CK791" si="1229">B791/B808</f>
        <v>5.9991238789108434E-2</v>
      </c>
      <c r="BK791" s="127">
        <f t="shared" si="1229"/>
        <v>4.7614530968415066E-2</v>
      </c>
      <c r="BL791" s="128">
        <f t="shared" si="1229"/>
        <v>6.0969254820218866E-2</v>
      </c>
      <c r="BM791" s="129">
        <f t="shared" si="1229"/>
        <v>5.3490014769151738E-2</v>
      </c>
      <c r="BN791" s="126">
        <f t="shared" si="1229"/>
        <v>6.0665362035225046E-2</v>
      </c>
      <c r="BO791" s="127">
        <f t="shared" si="1229"/>
        <v>5.3246064036794626E-2</v>
      </c>
      <c r="BP791" s="128">
        <f t="shared" si="1229"/>
        <v>5.6621645325381512E-2</v>
      </c>
      <c r="BQ791" s="129">
        <f t="shared" si="1229"/>
        <v>4.4152834798377956E-2</v>
      </c>
      <c r="BR791" s="126">
        <f t="shared" si="1229"/>
        <v>4.4070314434265907E-2</v>
      </c>
      <c r="BS791" s="127">
        <f t="shared" si="1229"/>
        <v>8.2204155374887081E-2</v>
      </c>
      <c r="BT791" s="128">
        <f t="shared" si="1229"/>
        <v>3.4665921162985745E-2</v>
      </c>
      <c r="BU791" s="126">
        <f t="shared" si="1229"/>
        <v>7.5380495133581554E-2</v>
      </c>
      <c r="BV791" s="130">
        <f t="shared" si="1229"/>
        <v>5.3112179628567645E-2</v>
      </c>
      <c r="BW791" s="131">
        <f t="shared" si="1229"/>
        <v>6.6648287269970366E-2</v>
      </c>
      <c r="BX791" s="126">
        <f t="shared" si="1229"/>
        <v>6.2719097698521561E-2</v>
      </c>
      <c r="BY791" s="127">
        <f t="shared" si="1229"/>
        <v>5.3487504662439386E-2</v>
      </c>
      <c r="BZ791" s="128">
        <f t="shared" si="1229"/>
        <v>6.6407955372301722E-2</v>
      </c>
      <c r="CA791" s="129">
        <f t="shared" si="1229"/>
        <v>4.8190257640554915E-2</v>
      </c>
      <c r="CB791" s="126">
        <f t="shared" si="1229"/>
        <v>4.440014498006524E-2</v>
      </c>
      <c r="CC791" s="127">
        <f t="shared" si="1229"/>
        <v>6.7746138097896896E-2</v>
      </c>
      <c r="CD791" s="128">
        <f t="shared" si="1229"/>
        <v>3.7989274795770057E-2</v>
      </c>
      <c r="CE791" s="129">
        <f t="shared" si="1229"/>
        <v>6.8112356280017466E-2</v>
      </c>
      <c r="CF791" s="126">
        <f t="shared" si="1229"/>
        <v>4.9899111086873532E-2</v>
      </c>
      <c r="CG791" s="127">
        <f t="shared" si="1229"/>
        <v>5.8657465495608532E-2</v>
      </c>
      <c r="CH791" s="128">
        <f t="shared" si="1229"/>
        <v>5.7798733784920529E-2</v>
      </c>
      <c r="CI791" s="126">
        <f t="shared" si="1229"/>
        <v>5.3342129444195745E-2</v>
      </c>
      <c r="CJ791" s="132">
        <f t="shared" si="1229"/>
        <v>5.5585153613922925E-2</v>
      </c>
      <c r="CK791" s="133">
        <f t="shared" si="1229"/>
        <v>5.6009676195294712E-2</v>
      </c>
    </row>
    <row r="792" spans="1:89" ht="13.5" thickTop="1" x14ac:dyDescent="0.2">
      <c r="A792" s="143" t="s">
        <v>29</v>
      </c>
      <c r="B792" s="203">
        <v>3006</v>
      </c>
      <c r="C792" s="197">
        <v>1613</v>
      </c>
      <c r="D792" s="198">
        <v>1154</v>
      </c>
      <c r="E792" s="199">
        <v>759</v>
      </c>
      <c r="F792" s="196">
        <v>477</v>
      </c>
      <c r="G792" s="200">
        <v>224</v>
      </c>
      <c r="H792" s="198">
        <v>1938</v>
      </c>
      <c r="I792" s="199">
        <v>2203</v>
      </c>
      <c r="J792" s="196">
        <v>208</v>
      </c>
      <c r="K792" s="200">
        <v>418</v>
      </c>
      <c r="L792" s="198">
        <v>300</v>
      </c>
      <c r="M792" s="196">
        <v>1218</v>
      </c>
      <c r="N792" s="201">
        <v>1311</v>
      </c>
      <c r="O792" s="204">
        <v>1729</v>
      </c>
      <c r="P792" s="196">
        <v>868</v>
      </c>
      <c r="Q792" s="200">
        <v>652</v>
      </c>
      <c r="R792" s="198">
        <v>1517</v>
      </c>
      <c r="S792" s="199">
        <v>1074</v>
      </c>
      <c r="T792" s="196">
        <v>273</v>
      </c>
      <c r="U792" s="200">
        <v>281</v>
      </c>
      <c r="V792" s="198">
        <v>920</v>
      </c>
      <c r="W792" s="205">
        <v>1589</v>
      </c>
      <c r="X792" s="196">
        <v>965</v>
      </c>
      <c r="Y792" s="200">
        <v>528</v>
      </c>
      <c r="Z792" s="198">
        <v>2803</v>
      </c>
      <c r="AA792" s="196">
        <v>2085</v>
      </c>
      <c r="AB792" s="169">
        <f t="shared" si="1225"/>
        <v>15740</v>
      </c>
      <c r="AC792" s="170">
        <f t="shared" si="1220"/>
        <v>14373</v>
      </c>
      <c r="AE792" s="249" t="str">
        <f>$AE$17</f>
        <v>17:00 - 17:59</v>
      </c>
      <c r="AF792" s="123">
        <f t="shared" ref="AF792:AO794" si="1230">SUMIF($A$9:$A$32,$AE792,B$784:B$807)</f>
        <v>2526</v>
      </c>
      <c r="AG792" s="186">
        <f t="shared" si="1230"/>
        <v>3242</v>
      </c>
      <c r="AH792" s="124">
        <f t="shared" si="1230"/>
        <v>1211</v>
      </c>
      <c r="AI792" s="177">
        <f t="shared" si="1230"/>
        <v>1345</v>
      </c>
      <c r="AJ792" s="123">
        <f t="shared" si="1230"/>
        <v>650</v>
      </c>
      <c r="AK792" s="125">
        <f t="shared" si="1230"/>
        <v>553</v>
      </c>
      <c r="AL792" s="124">
        <f t="shared" si="1230"/>
        <v>2239</v>
      </c>
      <c r="AM792" s="177">
        <f t="shared" si="1230"/>
        <v>3513</v>
      </c>
      <c r="AN792" s="123">
        <f t="shared" si="1230"/>
        <v>438</v>
      </c>
      <c r="AO792" s="125">
        <f t="shared" si="1230"/>
        <v>236</v>
      </c>
      <c r="AP792" s="124">
        <f t="shared" ref="AP792:AY794" si="1231">SUMIF($A$9:$A$32,$AE792,L$784:L$807)</f>
        <v>863</v>
      </c>
      <c r="AQ792" s="123">
        <f t="shared" si="1231"/>
        <v>834</v>
      </c>
      <c r="AR792" s="176">
        <f t="shared" si="1231"/>
        <v>1895</v>
      </c>
      <c r="AS792" s="178">
        <f t="shared" si="1231"/>
        <v>1947</v>
      </c>
      <c r="AT792" s="123">
        <f t="shared" si="1231"/>
        <v>1043</v>
      </c>
      <c r="AU792" s="125">
        <f t="shared" si="1231"/>
        <v>1088</v>
      </c>
      <c r="AV792" s="124">
        <f t="shared" si="1231"/>
        <v>1325</v>
      </c>
      <c r="AW792" s="177">
        <f t="shared" si="1231"/>
        <v>1644</v>
      </c>
      <c r="AX792" s="123">
        <f t="shared" si="1231"/>
        <v>571</v>
      </c>
      <c r="AY792" s="125">
        <f t="shared" si="1231"/>
        <v>233</v>
      </c>
      <c r="AZ792" s="124">
        <f t="shared" ref="AZ792:BE794" si="1232">SUMIF($A$9:$A$32,$AE792,V$784:V$807)</f>
        <v>1758</v>
      </c>
      <c r="BA792" s="177">
        <f t="shared" si="1232"/>
        <v>1224</v>
      </c>
      <c r="BB792" s="123">
        <f t="shared" si="1232"/>
        <v>1975</v>
      </c>
      <c r="BC792" s="125">
        <f t="shared" si="1232"/>
        <v>527</v>
      </c>
      <c r="BD792" s="183">
        <f t="shared" si="1232"/>
        <v>3908</v>
      </c>
      <c r="BE792" s="184">
        <f t="shared" si="1232"/>
        <v>3656</v>
      </c>
      <c r="BF792" s="167">
        <f>AF792+AH792+AJ792+AL792+AN792+AP792+AR792+AT792+AV792+AX792+AZ792+BB792+BD792</f>
        <v>20402</v>
      </c>
      <c r="BG792" s="168">
        <f>AG792+AI792+AK792+AM792+AO792+AQ792+AS792+AU792+AW792+AY792+BA792+BC792+BE792</f>
        <v>20042</v>
      </c>
      <c r="BI792" s="143" t="s">
        <v>29</v>
      </c>
      <c r="BJ792" s="126">
        <f t="shared" ref="BJ792:CK792" si="1233">B792/B808</f>
        <v>6.9305789315933883E-2</v>
      </c>
      <c r="BK792" s="127">
        <f t="shared" si="1233"/>
        <v>5.0997502292200195E-2</v>
      </c>
      <c r="BL792" s="128">
        <f t="shared" si="1233"/>
        <v>6.6817208036593134E-2</v>
      </c>
      <c r="BM792" s="129">
        <f t="shared" si="1233"/>
        <v>4.8738200732036219E-2</v>
      </c>
      <c r="BN792" s="126">
        <f t="shared" si="1233"/>
        <v>6.2230919765166343E-2</v>
      </c>
      <c r="BO792" s="127">
        <f t="shared" si="1233"/>
        <v>3.9624977887847163E-2</v>
      </c>
      <c r="BP792" s="128">
        <f t="shared" si="1233"/>
        <v>6.7988072268023156E-2</v>
      </c>
      <c r="BQ792" s="129">
        <f t="shared" si="1233"/>
        <v>5.5486990907488098E-2</v>
      </c>
      <c r="BR792" s="126">
        <f t="shared" si="1233"/>
        <v>5.1497895518692743E-2</v>
      </c>
      <c r="BS792" s="127">
        <f t="shared" si="1233"/>
        <v>7.5519421860885269E-2</v>
      </c>
      <c r="BT792" s="128">
        <f t="shared" si="1233"/>
        <v>4.1934582051998882E-2</v>
      </c>
      <c r="BU792" s="126">
        <f t="shared" si="1233"/>
        <v>7.956104252400549E-2</v>
      </c>
      <c r="BV792" s="130">
        <f t="shared" si="1233"/>
        <v>5.7832281970973579E-2</v>
      </c>
      <c r="BW792" s="131">
        <f t="shared" si="1233"/>
        <v>5.9583706664828727E-2</v>
      </c>
      <c r="BX792" s="126">
        <f t="shared" si="1233"/>
        <v>6.6148452979728697E-2</v>
      </c>
      <c r="BY792" s="127">
        <f t="shared" si="1233"/>
        <v>4.8638567698619919E-2</v>
      </c>
      <c r="BZ792" s="128">
        <f t="shared" si="1233"/>
        <v>7.3587193790928929E-2</v>
      </c>
      <c r="CA792" s="129">
        <f t="shared" si="1233"/>
        <v>5.6013351413372277E-2</v>
      </c>
      <c r="CB792" s="126">
        <f t="shared" si="1233"/>
        <v>4.9474447263501267E-2</v>
      </c>
      <c r="CC792" s="127">
        <f t="shared" si="1233"/>
        <v>5.2298529685464362E-2</v>
      </c>
      <c r="CD792" s="128">
        <f t="shared" si="1233"/>
        <v>4.6108354633388464E-2</v>
      </c>
      <c r="CE792" s="129">
        <f t="shared" si="1233"/>
        <v>7.708727502061806E-2</v>
      </c>
      <c r="CF792" s="126">
        <f t="shared" si="1233"/>
        <v>5.2625838468669903E-2</v>
      </c>
      <c r="CG792" s="127">
        <f t="shared" si="1233"/>
        <v>5.520702634880803E-2</v>
      </c>
      <c r="CH792" s="128">
        <f t="shared" si="1233"/>
        <v>6.2048966219506799E-2</v>
      </c>
      <c r="CI792" s="126">
        <f t="shared" si="1233"/>
        <v>4.9124708432485925E-2</v>
      </c>
      <c r="CJ792" s="132">
        <f t="shared" si="1233"/>
        <v>6.211645849365615E-2</v>
      </c>
      <c r="CK792" s="133">
        <f t="shared" si="1233"/>
        <v>5.6812073109031115E-2</v>
      </c>
    </row>
    <row r="793" spans="1:89" x14ac:dyDescent="0.2">
      <c r="A793" s="134" t="s">
        <v>31</v>
      </c>
      <c r="B793" s="206">
        <v>3397</v>
      </c>
      <c r="C793" s="190">
        <v>1815</v>
      </c>
      <c r="D793" s="191">
        <v>1401</v>
      </c>
      <c r="E793" s="192">
        <v>827</v>
      </c>
      <c r="F793" s="189">
        <v>562</v>
      </c>
      <c r="G793" s="193">
        <v>339</v>
      </c>
      <c r="H793" s="191">
        <v>2072</v>
      </c>
      <c r="I793" s="192">
        <v>2405</v>
      </c>
      <c r="J793" s="189">
        <v>304</v>
      </c>
      <c r="K793" s="190">
        <v>505</v>
      </c>
      <c r="L793" s="191">
        <v>475</v>
      </c>
      <c r="M793" s="189">
        <v>1370</v>
      </c>
      <c r="N793" s="194">
        <v>1422</v>
      </c>
      <c r="O793" s="207">
        <v>2439</v>
      </c>
      <c r="P793" s="189">
        <v>928</v>
      </c>
      <c r="Q793" s="190">
        <v>821</v>
      </c>
      <c r="R793" s="191">
        <v>1612</v>
      </c>
      <c r="S793" s="192">
        <v>1083</v>
      </c>
      <c r="T793" s="198">
        <v>408</v>
      </c>
      <c r="U793" s="189">
        <v>328</v>
      </c>
      <c r="V793" s="191">
        <v>1201</v>
      </c>
      <c r="W793" s="208">
        <v>1952</v>
      </c>
      <c r="X793" s="189">
        <v>1318</v>
      </c>
      <c r="Y793" s="193">
        <v>597</v>
      </c>
      <c r="Z793" s="191">
        <v>3178</v>
      </c>
      <c r="AA793" s="189">
        <v>2838</v>
      </c>
      <c r="AB793" s="169">
        <f t="shared" si="1225"/>
        <v>18278</v>
      </c>
      <c r="AC793" s="170">
        <f t="shared" si="1220"/>
        <v>17319</v>
      </c>
      <c r="AE793" s="250" t="str">
        <f>$AE$18</f>
        <v>18:00 - 18:59</v>
      </c>
      <c r="AF793" s="123">
        <f t="shared" si="1230"/>
        <v>2406</v>
      </c>
      <c r="AG793" s="190">
        <f t="shared" si="1230"/>
        <v>3329</v>
      </c>
      <c r="AH793" s="191">
        <f t="shared" si="1230"/>
        <v>1130</v>
      </c>
      <c r="AI793" s="192">
        <f t="shared" si="1230"/>
        <v>1503</v>
      </c>
      <c r="AJ793" s="189">
        <f t="shared" si="1230"/>
        <v>540</v>
      </c>
      <c r="AK793" s="193">
        <f t="shared" si="1230"/>
        <v>438</v>
      </c>
      <c r="AL793" s="191">
        <f t="shared" si="1230"/>
        <v>2023</v>
      </c>
      <c r="AM793" s="192">
        <f t="shared" si="1230"/>
        <v>3560</v>
      </c>
      <c r="AN793" s="189">
        <f t="shared" si="1230"/>
        <v>424</v>
      </c>
      <c r="AO793" s="193">
        <f t="shared" si="1230"/>
        <v>234</v>
      </c>
      <c r="AP793" s="191">
        <f t="shared" si="1231"/>
        <v>692</v>
      </c>
      <c r="AQ793" s="189">
        <f t="shared" si="1231"/>
        <v>838</v>
      </c>
      <c r="AR793" s="194">
        <f t="shared" si="1231"/>
        <v>1750</v>
      </c>
      <c r="AS793" s="195">
        <f t="shared" si="1231"/>
        <v>1893</v>
      </c>
      <c r="AT793" s="189">
        <f t="shared" si="1231"/>
        <v>842</v>
      </c>
      <c r="AU793" s="193">
        <f t="shared" si="1231"/>
        <v>991</v>
      </c>
      <c r="AV793" s="191">
        <f t="shared" si="1231"/>
        <v>1312</v>
      </c>
      <c r="AW793" s="192">
        <f t="shared" si="1231"/>
        <v>1497</v>
      </c>
      <c r="AX793" s="189">
        <f t="shared" si="1231"/>
        <v>425</v>
      </c>
      <c r="AY793" s="193">
        <f t="shared" si="1231"/>
        <v>236</v>
      </c>
      <c r="AZ793" s="191">
        <f t="shared" si="1232"/>
        <v>1537</v>
      </c>
      <c r="BA793" s="192">
        <f t="shared" si="1232"/>
        <v>1171</v>
      </c>
      <c r="BB793" s="189">
        <f t="shared" si="1232"/>
        <v>1382</v>
      </c>
      <c r="BC793" s="193">
        <f t="shared" si="1232"/>
        <v>590</v>
      </c>
      <c r="BD793" s="191">
        <f t="shared" si="1232"/>
        <v>3054</v>
      </c>
      <c r="BE793" s="189">
        <f t="shared" si="1232"/>
        <v>3370</v>
      </c>
      <c r="BF793" s="169">
        <f>SUM(AF793,AH793,AJ793,AL793,AN793,AP793,AR793,AT793,AV793,AX793,AZ793,BB793,BD793)</f>
        <v>17517</v>
      </c>
      <c r="BG793" s="170">
        <f>SUM(AG793,AI793,AK793,AM793,AO793,AQ793,AS793,AU793,AW793,AY793,BA793,BC793,BE793)</f>
        <v>19650</v>
      </c>
      <c r="BI793" s="134" t="s">
        <v>31</v>
      </c>
      <c r="BJ793" s="126">
        <f t="shared" ref="BJ793:CK793" si="1234">B793/B808</f>
        <v>7.832061420699514E-2</v>
      </c>
      <c r="BK793" s="127">
        <f t="shared" si="1234"/>
        <v>5.7384046286635682E-2</v>
      </c>
      <c r="BL793" s="128">
        <f t="shared" si="1234"/>
        <v>8.1118638179607433E-2</v>
      </c>
      <c r="BM793" s="129">
        <f t="shared" si="1234"/>
        <v>5.3104732549926155E-2</v>
      </c>
      <c r="BN793" s="126">
        <f t="shared" si="1234"/>
        <v>7.3320287018917157E-2</v>
      </c>
      <c r="BO793" s="127">
        <f t="shared" si="1234"/>
        <v>5.996815849991155E-2</v>
      </c>
      <c r="BP793" s="128">
        <f t="shared" si="1234"/>
        <v>7.2689001929486061E-2</v>
      </c>
      <c r="BQ793" s="129">
        <f t="shared" si="1234"/>
        <v>6.0574767649799764E-2</v>
      </c>
      <c r="BR793" s="126">
        <f t="shared" si="1234"/>
        <v>7.5266154988858622E-2</v>
      </c>
      <c r="BS793" s="127">
        <f t="shared" si="1234"/>
        <v>9.1237579042457093E-2</v>
      </c>
      <c r="BT793" s="128">
        <f t="shared" si="1234"/>
        <v>6.6396421582331569E-2</v>
      </c>
      <c r="BU793" s="126">
        <f t="shared" si="1234"/>
        <v>8.948984257626233E-2</v>
      </c>
      <c r="BV793" s="130">
        <f t="shared" si="1234"/>
        <v>6.2728836737394683E-2</v>
      </c>
      <c r="BW793" s="131">
        <f t="shared" si="1234"/>
        <v>8.4051278516782693E-2</v>
      </c>
      <c r="BX793" s="126">
        <f t="shared" si="1234"/>
        <v>7.0720926688004879E-2</v>
      </c>
      <c r="BY793" s="127">
        <f t="shared" si="1234"/>
        <v>6.1245803804550539E-2</v>
      </c>
      <c r="BZ793" s="128">
        <f t="shared" si="1234"/>
        <v>7.8195488721804512E-2</v>
      </c>
      <c r="CA793" s="129">
        <f t="shared" si="1234"/>
        <v>5.6482737039741319E-2</v>
      </c>
      <c r="CB793" s="126">
        <f t="shared" si="1234"/>
        <v>7.3939833272924971E-2</v>
      </c>
      <c r="CC793" s="127">
        <f t="shared" si="1234"/>
        <v>6.1045970593709288E-2</v>
      </c>
      <c r="CD793" s="128">
        <f t="shared" si="1234"/>
        <v>6.0191449907282112E-2</v>
      </c>
      <c r="CE793" s="129">
        <f t="shared" si="1234"/>
        <v>9.469752098190462E-2</v>
      </c>
      <c r="CF793" s="126">
        <f t="shared" si="1234"/>
        <v>7.1876533784152263E-2</v>
      </c>
      <c r="CG793" s="127">
        <f t="shared" si="1234"/>
        <v>6.242158092848181E-2</v>
      </c>
      <c r="CH793" s="128">
        <f t="shared" si="1234"/>
        <v>7.03502014433081E-2</v>
      </c>
      <c r="CI793" s="126">
        <f t="shared" si="1234"/>
        <v>6.6866149895153507E-2</v>
      </c>
      <c r="CJ793" s="132">
        <f t="shared" si="1234"/>
        <v>7.2132441445174528E-2</v>
      </c>
      <c r="CK793" s="133">
        <f t="shared" si="1234"/>
        <v>6.8456710093599799E-2</v>
      </c>
    </row>
    <row r="794" spans="1:89" ht="13.5" thickBot="1" x14ac:dyDescent="0.25">
      <c r="A794" s="143" t="s">
        <v>33</v>
      </c>
      <c r="B794" s="203">
        <v>2850</v>
      </c>
      <c r="C794" s="197">
        <v>2455</v>
      </c>
      <c r="D794" s="198">
        <v>1132</v>
      </c>
      <c r="E794" s="199">
        <v>1065</v>
      </c>
      <c r="F794" s="196">
        <v>552</v>
      </c>
      <c r="G794" s="200">
        <v>328</v>
      </c>
      <c r="H794" s="198">
        <v>2022</v>
      </c>
      <c r="I794" s="199">
        <v>2836</v>
      </c>
      <c r="J794" s="196">
        <v>238</v>
      </c>
      <c r="K794" s="197">
        <v>363</v>
      </c>
      <c r="L794" s="198">
        <v>487</v>
      </c>
      <c r="M794" s="196">
        <v>1316</v>
      </c>
      <c r="N794" s="201">
        <v>1583</v>
      </c>
      <c r="O794" s="204">
        <v>2060</v>
      </c>
      <c r="P794" s="196">
        <v>985</v>
      </c>
      <c r="Q794" s="197">
        <v>929</v>
      </c>
      <c r="R794" s="198">
        <v>1524</v>
      </c>
      <c r="S794" s="199">
        <v>1344</v>
      </c>
      <c r="T794" s="196">
        <v>384</v>
      </c>
      <c r="U794" s="200">
        <v>331</v>
      </c>
      <c r="V794" s="198">
        <v>1296</v>
      </c>
      <c r="W794" s="205">
        <v>1702</v>
      </c>
      <c r="X794" s="196">
        <v>1179</v>
      </c>
      <c r="Y794" s="200">
        <v>556</v>
      </c>
      <c r="Z794" s="198">
        <v>2986</v>
      </c>
      <c r="AA794" s="196">
        <v>2795</v>
      </c>
      <c r="AB794" s="169">
        <f t="shared" si="1225"/>
        <v>17218</v>
      </c>
      <c r="AC794" s="170">
        <f t="shared" si="1220"/>
        <v>18080</v>
      </c>
      <c r="AE794" s="249" t="str">
        <f>$AE$19</f>
        <v>19:00 - 19:59</v>
      </c>
      <c r="AF794" s="123">
        <f t="shared" si="1230"/>
        <v>2338</v>
      </c>
      <c r="AG794" s="197">
        <f t="shared" si="1230"/>
        <v>2517</v>
      </c>
      <c r="AH794" s="198">
        <f t="shared" si="1230"/>
        <v>808</v>
      </c>
      <c r="AI794" s="199">
        <f t="shared" si="1230"/>
        <v>1101</v>
      </c>
      <c r="AJ794" s="196">
        <f t="shared" si="1230"/>
        <v>407</v>
      </c>
      <c r="AK794" s="200">
        <f t="shared" si="1230"/>
        <v>398</v>
      </c>
      <c r="AL794" s="198">
        <f t="shared" si="1230"/>
        <v>1681</v>
      </c>
      <c r="AM794" s="199">
        <f t="shared" si="1230"/>
        <v>3231</v>
      </c>
      <c r="AN794" s="196">
        <f t="shared" si="1230"/>
        <v>308</v>
      </c>
      <c r="AO794" s="200">
        <f t="shared" si="1230"/>
        <v>192</v>
      </c>
      <c r="AP794" s="198">
        <f t="shared" si="1231"/>
        <v>543</v>
      </c>
      <c r="AQ794" s="196">
        <f t="shared" si="1231"/>
        <v>560</v>
      </c>
      <c r="AR794" s="201">
        <f t="shared" si="1231"/>
        <v>1485</v>
      </c>
      <c r="AS794" s="202">
        <f t="shared" si="1231"/>
        <v>1564</v>
      </c>
      <c r="AT794" s="196">
        <f t="shared" si="1231"/>
        <v>672</v>
      </c>
      <c r="AU794" s="200">
        <f t="shared" si="1231"/>
        <v>923</v>
      </c>
      <c r="AV794" s="198">
        <f t="shared" si="1231"/>
        <v>952</v>
      </c>
      <c r="AW794" s="199">
        <f t="shared" si="1231"/>
        <v>1497</v>
      </c>
      <c r="AX794" s="196">
        <f t="shared" si="1231"/>
        <v>272</v>
      </c>
      <c r="AY794" s="200">
        <f t="shared" si="1231"/>
        <v>263</v>
      </c>
      <c r="AZ794" s="198">
        <f t="shared" si="1232"/>
        <v>1726</v>
      </c>
      <c r="BA794" s="199">
        <f t="shared" si="1232"/>
        <v>847</v>
      </c>
      <c r="BB794" s="196">
        <f t="shared" si="1232"/>
        <v>1042</v>
      </c>
      <c r="BC794" s="200">
        <f t="shared" si="1232"/>
        <v>418</v>
      </c>
      <c r="BD794" s="198">
        <f t="shared" si="1232"/>
        <v>2451</v>
      </c>
      <c r="BE794" s="196">
        <f t="shared" si="1232"/>
        <v>3254</v>
      </c>
      <c r="BF794" s="169">
        <f>SUM(AF794,AH794,AJ794,AL794,AN794,AP794,AR794,AT794,AV794,AX794,AZ794,BB794,BD794)</f>
        <v>14685</v>
      </c>
      <c r="BG794" s="170">
        <f>SUM(AG794,AI794,AK794,AM794,AO794,AQ794,AS794,AU794,AW794,AY794,BA794,BC794,BE794)</f>
        <v>16765</v>
      </c>
      <c r="BI794" s="143" t="s">
        <v>33</v>
      </c>
      <c r="BJ794" s="126">
        <f t="shared" ref="BJ794:CK794" si="1235">B794/B808</f>
        <v>6.5709081686763648E-2</v>
      </c>
      <c r="BK794" s="127">
        <f t="shared" si="1235"/>
        <v>7.7618641120490689E-2</v>
      </c>
      <c r="BL794" s="128">
        <f t="shared" si="1235"/>
        <v>6.5543396444907642E-2</v>
      </c>
      <c r="BM794" s="129">
        <f t="shared" si="1235"/>
        <v>6.8387593912540942E-2</v>
      </c>
      <c r="BN794" s="126">
        <f t="shared" si="1235"/>
        <v>7.2015655577299414E-2</v>
      </c>
      <c r="BO794" s="127">
        <f t="shared" si="1235"/>
        <v>5.8022289050061911E-2</v>
      </c>
      <c r="BP794" s="128">
        <f t="shared" si="1235"/>
        <v>7.0934923697596908E-2</v>
      </c>
      <c r="BQ794" s="129">
        <f t="shared" si="1235"/>
        <v>7.1430370500969703E-2</v>
      </c>
      <c r="BR794" s="126">
        <f t="shared" si="1235"/>
        <v>5.8925476603119586E-2</v>
      </c>
      <c r="BS794" s="127">
        <f t="shared" si="1235"/>
        <v>6.558265582655827E-2</v>
      </c>
      <c r="BT794" s="128">
        <f t="shared" si="1235"/>
        <v>6.8073804864411516E-2</v>
      </c>
      <c r="BU794" s="126">
        <f t="shared" si="1235"/>
        <v>8.5962505715592136E-2</v>
      </c>
      <c r="BV794" s="130">
        <f t="shared" si="1235"/>
        <v>6.9831046804005467E-2</v>
      </c>
      <c r="BW794" s="131">
        <f t="shared" si="1235"/>
        <v>7.0990419739472052E-2</v>
      </c>
      <c r="BX794" s="126">
        <f t="shared" si="1235"/>
        <v>7.506477671086724E-2</v>
      </c>
      <c r="BY794" s="127">
        <f t="shared" si="1235"/>
        <v>6.9302499067512124E-2</v>
      </c>
      <c r="BZ794" s="128">
        <f t="shared" si="1235"/>
        <v>7.3926752364782924E-2</v>
      </c>
      <c r="CA794" s="129">
        <f t="shared" si="1235"/>
        <v>7.0094920204443523E-2</v>
      </c>
      <c r="CB794" s="126">
        <f t="shared" si="1235"/>
        <v>6.959043131569409E-2</v>
      </c>
      <c r="CC794" s="127">
        <f t="shared" si="1235"/>
        <v>6.1604317885724923E-2</v>
      </c>
      <c r="CD794" s="128">
        <f t="shared" si="1235"/>
        <v>6.4952638700947224E-2</v>
      </c>
      <c r="CE794" s="129">
        <f t="shared" si="1235"/>
        <v>8.2569252413525446E-2</v>
      </c>
      <c r="CF794" s="126">
        <f t="shared" si="1235"/>
        <v>6.4296231662758357E-2</v>
      </c>
      <c r="CG794" s="127">
        <f t="shared" si="1235"/>
        <v>5.8134671685487242E-2</v>
      </c>
      <c r="CH794" s="128">
        <f t="shared" si="1235"/>
        <v>6.6099969008721837E-2</v>
      </c>
      <c r="CI794" s="126">
        <f t="shared" si="1235"/>
        <v>6.5853026411893598E-2</v>
      </c>
      <c r="CJ794" s="132">
        <f t="shared" si="1235"/>
        <v>6.7949249195919409E-2</v>
      </c>
      <c r="CK794" s="133">
        <f t="shared" si="1235"/>
        <v>7.146471034657223E-2</v>
      </c>
    </row>
    <row r="795" spans="1:89" ht="14.25" thickTop="1" thickBot="1" x14ac:dyDescent="0.25">
      <c r="A795" s="134" t="s">
        <v>35</v>
      </c>
      <c r="B795" s="206">
        <v>2419</v>
      </c>
      <c r="C795" s="190">
        <v>2324</v>
      </c>
      <c r="D795" s="191">
        <v>1062</v>
      </c>
      <c r="E795" s="192">
        <v>1002</v>
      </c>
      <c r="F795" s="189">
        <v>476</v>
      </c>
      <c r="G795" s="193">
        <v>313</v>
      </c>
      <c r="H795" s="191">
        <v>2238</v>
      </c>
      <c r="I795" s="192">
        <v>2701</v>
      </c>
      <c r="J795" s="189">
        <v>248</v>
      </c>
      <c r="K795" s="190">
        <v>393</v>
      </c>
      <c r="L795" s="191">
        <v>505</v>
      </c>
      <c r="M795" s="189">
        <v>988</v>
      </c>
      <c r="N795" s="194">
        <v>1636</v>
      </c>
      <c r="O795" s="207">
        <v>1908</v>
      </c>
      <c r="P795" s="189">
        <v>980</v>
      </c>
      <c r="Q795" s="190">
        <v>737</v>
      </c>
      <c r="R795" s="191">
        <v>1492</v>
      </c>
      <c r="S795" s="192">
        <v>1252</v>
      </c>
      <c r="T795" s="189">
        <v>493</v>
      </c>
      <c r="U795" s="193">
        <v>314</v>
      </c>
      <c r="V795" s="191">
        <v>1400</v>
      </c>
      <c r="W795" s="208">
        <v>1396</v>
      </c>
      <c r="X795" s="189">
        <v>1133</v>
      </c>
      <c r="Y795" s="193">
        <v>575</v>
      </c>
      <c r="Z795" s="191">
        <v>3104</v>
      </c>
      <c r="AA795" s="189">
        <v>3155</v>
      </c>
      <c r="AB795" s="169">
        <f t="shared" si="1225"/>
        <v>17186</v>
      </c>
      <c r="AC795" s="170">
        <f t="shared" si="1220"/>
        <v>17058</v>
      </c>
      <c r="AE795" s="299" t="s">
        <v>26</v>
      </c>
      <c r="AF795" s="18">
        <f t="shared" ref="AF795:BG795" si="1236">SUM(AF792:AF794)</f>
        <v>7270</v>
      </c>
      <c r="AG795" s="19">
        <f t="shared" si="1236"/>
        <v>9088</v>
      </c>
      <c r="AH795" s="18">
        <f t="shared" si="1236"/>
        <v>3149</v>
      </c>
      <c r="AI795" s="19">
        <f t="shared" si="1236"/>
        <v>3949</v>
      </c>
      <c r="AJ795" s="18">
        <f t="shared" si="1236"/>
        <v>1597</v>
      </c>
      <c r="AK795" s="19">
        <f t="shared" si="1236"/>
        <v>1389</v>
      </c>
      <c r="AL795" s="18">
        <f t="shared" si="1236"/>
        <v>5943</v>
      </c>
      <c r="AM795" s="19">
        <f t="shared" si="1236"/>
        <v>10304</v>
      </c>
      <c r="AN795" s="18">
        <f t="shared" si="1236"/>
        <v>1170</v>
      </c>
      <c r="AO795" s="19">
        <f t="shared" si="1236"/>
        <v>662</v>
      </c>
      <c r="AP795" s="18">
        <f t="shared" si="1236"/>
        <v>2098</v>
      </c>
      <c r="AQ795" s="19">
        <f t="shared" si="1236"/>
        <v>2232</v>
      </c>
      <c r="AR795" s="18">
        <f t="shared" si="1236"/>
        <v>5130</v>
      </c>
      <c r="AS795" s="19">
        <f t="shared" si="1236"/>
        <v>5404</v>
      </c>
      <c r="AT795" s="18">
        <f t="shared" si="1236"/>
        <v>2557</v>
      </c>
      <c r="AU795" s="19">
        <f t="shared" si="1236"/>
        <v>3002</v>
      </c>
      <c r="AV795" s="18">
        <f t="shared" si="1236"/>
        <v>3589</v>
      </c>
      <c r="AW795" s="19">
        <f t="shared" si="1236"/>
        <v>4638</v>
      </c>
      <c r="AX795" s="18">
        <f t="shared" si="1236"/>
        <v>1268</v>
      </c>
      <c r="AY795" s="19">
        <f t="shared" si="1236"/>
        <v>732</v>
      </c>
      <c r="AZ795" s="18">
        <f t="shared" si="1236"/>
        <v>5021</v>
      </c>
      <c r="BA795" s="19">
        <f t="shared" si="1236"/>
        <v>3242</v>
      </c>
      <c r="BB795" s="18">
        <f t="shared" si="1236"/>
        <v>4399</v>
      </c>
      <c r="BC795" s="19">
        <f t="shared" si="1236"/>
        <v>1535</v>
      </c>
      <c r="BD795" s="18">
        <f t="shared" si="1236"/>
        <v>9413</v>
      </c>
      <c r="BE795" s="19">
        <f t="shared" si="1236"/>
        <v>10280</v>
      </c>
      <c r="BF795" s="171">
        <f t="shared" si="1236"/>
        <v>52604</v>
      </c>
      <c r="BG795" s="172">
        <f t="shared" si="1236"/>
        <v>56457</v>
      </c>
      <c r="BI795" s="134" t="s">
        <v>35</v>
      </c>
      <c r="BJ795" s="126">
        <f t="shared" ref="BJ795:CK795" si="1237">B795/B808</f>
        <v>5.5772024070274137E-2</v>
      </c>
      <c r="BK795" s="127">
        <f t="shared" si="1237"/>
        <v>7.3476872490435996E-2</v>
      </c>
      <c r="BL795" s="128">
        <f t="shared" si="1237"/>
        <v>6.1490359562272015E-2</v>
      </c>
      <c r="BM795" s="129">
        <f t="shared" si="1237"/>
        <v>6.4342130610672316E-2</v>
      </c>
      <c r="BN795" s="126">
        <f t="shared" si="1237"/>
        <v>6.2100456621004566E-2</v>
      </c>
      <c r="BO795" s="127">
        <f t="shared" si="1237"/>
        <v>5.5368830709357865E-2</v>
      </c>
      <c r="BP795" s="128">
        <f t="shared" si="1237"/>
        <v>7.8512541659358004E-2</v>
      </c>
      <c r="BQ795" s="129">
        <f t="shared" si="1237"/>
        <v>6.8030123668236658E-2</v>
      </c>
      <c r="BR795" s="126">
        <f t="shared" si="1237"/>
        <v>6.1401336964595196E-2</v>
      </c>
      <c r="BS795" s="127">
        <f t="shared" si="1237"/>
        <v>7.1002710027100277E-2</v>
      </c>
      <c r="BT795" s="128">
        <f t="shared" si="1237"/>
        <v>7.0589879787531451E-2</v>
      </c>
      <c r="BU795" s="126">
        <f t="shared" si="1237"/>
        <v>6.4537200339669476E-2</v>
      </c>
      <c r="BV795" s="130">
        <f t="shared" si="1237"/>
        <v>7.2169041422206537E-2</v>
      </c>
      <c r="BW795" s="131">
        <f t="shared" si="1237"/>
        <v>6.5752291681025574E-2</v>
      </c>
      <c r="BX795" s="126">
        <f t="shared" si="1237"/>
        <v>7.4683737235177558E-2</v>
      </c>
      <c r="BY795" s="127">
        <f t="shared" si="1237"/>
        <v>5.4979485266691532E-2</v>
      </c>
      <c r="BZ795" s="128">
        <f t="shared" si="1237"/>
        <v>7.2374484598593261E-2</v>
      </c>
      <c r="CA795" s="129">
        <f t="shared" si="1237"/>
        <v>6.529675602378221E-2</v>
      </c>
      <c r="CB795" s="126">
        <f t="shared" si="1237"/>
        <v>8.934396520478434E-2</v>
      </c>
      <c r="CC795" s="127">
        <f t="shared" si="1237"/>
        <v>5.8440349897636329E-2</v>
      </c>
      <c r="CD795" s="128">
        <f t="shared" si="1237"/>
        <v>7.0164887485591146E-2</v>
      </c>
      <c r="CE795" s="129">
        <f t="shared" si="1237"/>
        <v>6.7724251685829337E-2</v>
      </c>
      <c r="CF795" s="126">
        <f t="shared" si="1237"/>
        <v>6.1787642471505699E-2</v>
      </c>
      <c r="CG795" s="127">
        <f t="shared" si="1237"/>
        <v>6.0121288163948142E-2</v>
      </c>
      <c r="CH795" s="128">
        <f t="shared" si="1237"/>
        <v>6.87120910258113E-2</v>
      </c>
      <c r="CI795" s="126">
        <f t="shared" si="1237"/>
        <v>7.4334990457790448E-2</v>
      </c>
      <c r="CJ795" s="132">
        <f t="shared" si="1237"/>
        <v>6.7822964146885295E-2</v>
      </c>
      <c r="CK795" s="133">
        <f t="shared" si="1237"/>
        <v>6.7425056918795856E-2</v>
      </c>
    </row>
    <row r="796" spans="1:89" ht="13.5" thickTop="1" x14ac:dyDescent="0.2">
      <c r="A796" s="143" t="s">
        <v>36</v>
      </c>
      <c r="B796" s="203">
        <v>2335</v>
      </c>
      <c r="C796" s="197">
        <v>2609</v>
      </c>
      <c r="D796" s="198">
        <v>1039</v>
      </c>
      <c r="E796" s="199">
        <v>1065</v>
      </c>
      <c r="F796" s="196">
        <v>576</v>
      </c>
      <c r="G796" s="200">
        <v>359</v>
      </c>
      <c r="H796" s="198">
        <v>2143</v>
      </c>
      <c r="I796" s="199">
        <v>3019</v>
      </c>
      <c r="J796" s="196">
        <v>323</v>
      </c>
      <c r="K796" s="197">
        <v>382</v>
      </c>
      <c r="L796" s="198">
        <v>645</v>
      </c>
      <c r="M796" s="196">
        <v>885</v>
      </c>
      <c r="N796" s="201">
        <v>1730</v>
      </c>
      <c r="O796" s="204">
        <v>1864</v>
      </c>
      <c r="P796" s="196">
        <v>967</v>
      </c>
      <c r="Q796" s="197">
        <v>876</v>
      </c>
      <c r="R796" s="198">
        <v>1394</v>
      </c>
      <c r="S796" s="199">
        <v>1333</v>
      </c>
      <c r="T796" s="196">
        <v>475</v>
      </c>
      <c r="U796" s="200">
        <v>282</v>
      </c>
      <c r="V796" s="198">
        <v>1641</v>
      </c>
      <c r="W796" s="205">
        <v>1240</v>
      </c>
      <c r="X796" s="196">
        <v>1364</v>
      </c>
      <c r="Y796" s="200">
        <v>488</v>
      </c>
      <c r="Z796" s="198">
        <v>3254</v>
      </c>
      <c r="AA796" s="196">
        <v>2691</v>
      </c>
      <c r="AB796" s="169">
        <f t="shared" si="1225"/>
        <v>17886</v>
      </c>
      <c r="AC796" s="170">
        <f t="shared" si="1220"/>
        <v>17093</v>
      </c>
      <c r="BI796" s="143" t="s">
        <v>36</v>
      </c>
      <c r="BJ796" s="126">
        <f t="shared" ref="BJ796:CK796" si="1238">B796/B808</f>
        <v>5.3835335346874784E-2</v>
      </c>
      <c r="BK796" s="127">
        <f t="shared" si="1238"/>
        <v>8.2487590502387048E-2</v>
      </c>
      <c r="BL796" s="128">
        <f t="shared" si="1238"/>
        <v>6.0158647443691739E-2</v>
      </c>
      <c r="BM796" s="129">
        <f t="shared" si="1238"/>
        <v>6.8387593912540942E-2</v>
      </c>
      <c r="BN796" s="126">
        <f t="shared" si="1238"/>
        <v>7.5146771037181995E-2</v>
      </c>
      <c r="BO796" s="127">
        <f t="shared" si="1238"/>
        <v>6.3506102954183616E-2</v>
      </c>
      <c r="BP796" s="128">
        <f t="shared" si="1238"/>
        <v>7.5179793018768634E-2</v>
      </c>
      <c r="BQ796" s="129">
        <f t="shared" si="1238"/>
        <v>7.6039593985341158E-2</v>
      </c>
      <c r="BR796" s="126">
        <f t="shared" si="1238"/>
        <v>7.997028967566229E-2</v>
      </c>
      <c r="BS796" s="127">
        <f t="shared" si="1238"/>
        <v>6.9015356820234866E-2</v>
      </c>
      <c r="BT796" s="128">
        <f t="shared" si="1238"/>
        <v>9.0159351411797595E-2</v>
      </c>
      <c r="BU796" s="126">
        <f t="shared" si="1238"/>
        <v>5.7809131883205959E-2</v>
      </c>
      <c r="BV796" s="130">
        <f t="shared" si="1238"/>
        <v>7.6315673386563143E-2</v>
      </c>
      <c r="BW796" s="131">
        <f t="shared" si="1238"/>
        <v>6.423599145358054E-2</v>
      </c>
      <c r="BX796" s="126">
        <f t="shared" si="1238"/>
        <v>7.3693034598384388E-2</v>
      </c>
      <c r="BY796" s="127">
        <f t="shared" si="1238"/>
        <v>6.5348750466243943E-2</v>
      </c>
      <c r="BZ796" s="128">
        <f t="shared" si="1238"/>
        <v>6.7620664564637403E-2</v>
      </c>
      <c r="CA796" s="129">
        <f t="shared" si="1238"/>
        <v>6.952122666110358E-2</v>
      </c>
      <c r="CB796" s="126">
        <f t="shared" si="1238"/>
        <v>8.6081913736861179E-2</v>
      </c>
      <c r="CC796" s="127">
        <f t="shared" si="1238"/>
        <v>5.2484645449469569E-2</v>
      </c>
      <c r="CD796" s="128">
        <f t="shared" si="1238"/>
        <v>8.22432716884679E-2</v>
      </c>
      <c r="CE796" s="129">
        <f t="shared" si="1238"/>
        <v>6.0156212099160722E-2</v>
      </c>
      <c r="CF796" s="126">
        <f t="shared" si="1238"/>
        <v>7.4385122975404921E-2</v>
      </c>
      <c r="CG796" s="127">
        <f t="shared" si="1238"/>
        <v>5.1024675867837724E-2</v>
      </c>
      <c r="CH796" s="128">
        <f t="shared" si="1238"/>
        <v>7.2032585115331824E-2</v>
      </c>
      <c r="CI796" s="126">
        <f t="shared" si="1238"/>
        <v>6.3402681243078948E-2</v>
      </c>
      <c r="CJ796" s="132">
        <f t="shared" si="1238"/>
        <v>7.0585449594506605E-2</v>
      </c>
      <c r="CK796" s="133">
        <f t="shared" si="1238"/>
        <v>6.756340121426764E-2</v>
      </c>
    </row>
    <row r="797" spans="1:89" x14ac:dyDescent="0.2">
      <c r="A797" s="134" t="s">
        <v>37</v>
      </c>
      <c r="B797" s="206">
        <v>2372</v>
      </c>
      <c r="C797" s="190">
        <v>2519</v>
      </c>
      <c r="D797" s="191">
        <v>1129</v>
      </c>
      <c r="E797" s="192">
        <v>1316</v>
      </c>
      <c r="F797" s="189">
        <v>655</v>
      </c>
      <c r="G797" s="193">
        <v>476</v>
      </c>
      <c r="H797" s="191">
        <v>2255</v>
      </c>
      <c r="I797" s="192">
        <v>3307</v>
      </c>
      <c r="J797" s="189">
        <v>382</v>
      </c>
      <c r="K797" s="190">
        <v>307</v>
      </c>
      <c r="L797" s="191">
        <v>748</v>
      </c>
      <c r="M797" s="189">
        <v>941</v>
      </c>
      <c r="N797" s="194">
        <v>1951</v>
      </c>
      <c r="O797" s="207">
        <v>1912</v>
      </c>
      <c r="P797" s="189">
        <v>955</v>
      </c>
      <c r="Q797" s="190">
        <v>846</v>
      </c>
      <c r="R797" s="191">
        <v>1609</v>
      </c>
      <c r="S797" s="192">
        <v>1338</v>
      </c>
      <c r="T797" s="189">
        <v>680</v>
      </c>
      <c r="U797" s="193">
        <v>221</v>
      </c>
      <c r="V797" s="191">
        <v>1976</v>
      </c>
      <c r="W797" s="208">
        <v>1055</v>
      </c>
      <c r="X797" s="189">
        <v>1768</v>
      </c>
      <c r="Y797" s="193">
        <v>475</v>
      </c>
      <c r="Z797" s="191">
        <v>3745</v>
      </c>
      <c r="AA797" s="189">
        <v>3484</v>
      </c>
      <c r="AB797" s="169">
        <f t="shared" si="1225"/>
        <v>20225</v>
      </c>
      <c r="AC797" s="170">
        <f t="shared" si="1220"/>
        <v>18197</v>
      </c>
      <c r="BI797" s="134" t="s">
        <v>37</v>
      </c>
      <c r="BJ797" s="126">
        <f t="shared" ref="BJ797:CK797" si="1239">B797/B808</f>
        <v>5.4688400617895927E-2</v>
      </c>
      <c r="BK797" s="127">
        <f t="shared" si="1239"/>
        <v>7.9642100603876192E-2</v>
      </c>
      <c r="BL797" s="128">
        <f t="shared" si="1239"/>
        <v>6.5369694864223268E-2</v>
      </c>
      <c r="BM797" s="129">
        <f t="shared" si="1239"/>
        <v>8.4505233416811154E-2</v>
      </c>
      <c r="BN797" s="126">
        <f t="shared" si="1239"/>
        <v>8.5453359425962161E-2</v>
      </c>
      <c r="BO797" s="127">
        <f t="shared" si="1239"/>
        <v>8.4203078011675217E-2</v>
      </c>
      <c r="BP797" s="128">
        <f t="shared" si="1239"/>
        <v>7.9108928258200317E-2</v>
      </c>
      <c r="BQ797" s="129">
        <f t="shared" si="1239"/>
        <v>8.3293453895171649E-2</v>
      </c>
      <c r="BR797" s="126">
        <f t="shared" si="1239"/>
        <v>9.4577865808368411E-2</v>
      </c>
      <c r="BS797" s="127">
        <f t="shared" si="1239"/>
        <v>5.5465221318879855E-2</v>
      </c>
      <c r="BT797" s="128">
        <f t="shared" si="1239"/>
        <v>0.10455689124965055</v>
      </c>
      <c r="BU797" s="126">
        <f t="shared" si="1239"/>
        <v>6.1467110849826902E-2</v>
      </c>
      <c r="BV797" s="130">
        <f t="shared" si="1239"/>
        <v>8.6064669813401565E-2</v>
      </c>
      <c r="BW797" s="131">
        <f t="shared" si="1239"/>
        <v>6.5890137156247849E-2</v>
      </c>
      <c r="BX797" s="126">
        <f t="shared" si="1239"/>
        <v>7.2778539856729163E-2</v>
      </c>
      <c r="BY797" s="127">
        <f t="shared" si="1239"/>
        <v>6.3110779559865715E-2</v>
      </c>
      <c r="BZ797" s="128">
        <f t="shared" si="1239"/>
        <v>7.8049963618724225E-2</v>
      </c>
      <c r="CA797" s="129">
        <f t="shared" si="1239"/>
        <v>6.9781996453530823E-2</v>
      </c>
      <c r="CB797" s="126">
        <f t="shared" si="1239"/>
        <v>0.12323305545487495</v>
      </c>
      <c r="CC797" s="127">
        <f t="shared" si="1239"/>
        <v>4.1131583845151684E-2</v>
      </c>
      <c r="CD797" s="128">
        <f t="shared" si="1239"/>
        <v>9.903272690823435E-2</v>
      </c>
      <c r="CE797" s="129">
        <f t="shared" si="1239"/>
        <v>5.1181293358560129E-2</v>
      </c>
      <c r="CF797" s="126">
        <f t="shared" si="1239"/>
        <v>9.641708022031957E-2</v>
      </c>
      <c r="CG797" s="127">
        <f t="shared" si="1239"/>
        <v>4.9665411961522375E-2</v>
      </c>
      <c r="CH797" s="128">
        <f t="shared" si="1239"/>
        <v>8.2901669101695663E-2</v>
      </c>
      <c r="CI797" s="126">
        <f t="shared" si="1239"/>
        <v>8.2086563155290629E-2</v>
      </c>
      <c r="CJ797" s="132">
        <f t="shared" si="1239"/>
        <v>7.9816097397344063E-2</v>
      </c>
      <c r="CK797" s="133">
        <f t="shared" si="1239"/>
        <v>7.1927175562863654E-2</v>
      </c>
    </row>
    <row r="798" spans="1:89" x14ac:dyDescent="0.2">
      <c r="A798" s="143" t="s">
        <v>30</v>
      </c>
      <c r="B798" s="203">
        <v>2526</v>
      </c>
      <c r="C798" s="197">
        <v>3242</v>
      </c>
      <c r="D798" s="198">
        <v>1211</v>
      </c>
      <c r="E798" s="199">
        <v>1345</v>
      </c>
      <c r="F798" s="196">
        <v>650</v>
      </c>
      <c r="G798" s="200">
        <v>553</v>
      </c>
      <c r="H798" s="198">
        <v>2239</v>
      </c>
      <c r="I798" s="199">
        <v>3513</v>
      </c>
      <c r="J798" s="196">
        <v>438</v>
      </c>
      <c r="K798" s="197">
        <v>236</v>
      </c>
      <c r="L798" s="198">
        <v>863</v>
      </c>
      <c r="M798" s="196">
        <v>834</v>
      </c>
      <c r="N798" s="201">
        <v>1895</v>
      </c>
      <c r="O798" s="204">
        <v>1947</v>
      </c>
      <c r="P798" s="196">
        <v>1043</v>
      </c>
      <c r="Q798" s="197">
        <v>1088</v>
      </c>
      <c r="R798" s="198">
        <v>1325</v>
      </c>
      <c r="S798" s="199">
        <v>1644</v>
      </c>
      <c r="T798" s="196">
        <v>571</v>
      </c>
      <c r="U798" s="200">
        <v>233</v>
      </c>
      <c r="V798" s="198">
        <v>1758</v>
      </c>
      <c r="W798" s="205">
        <v>1224</v>
      </c>
      <c r="X798" s="196">
        <v>1975</v>
      </c>
      <c r="Y798" s="200">
        <v>527</v>
      </c>
      <c r="Z798" s="198">
        <v>3908</v>
      </c>
      <c r="AA798" s="196">
        <v>3656</v>
      </c>
      <c r="AB798" s="169">
        <f t="shared" si="1225"/>
        <v>20402</v>
      </c>
      <c r="AC798" s="170">
        <f t="shared" si="1220"/>
        <v>20042</v>
      </c>
      <c r="BI798" s="143" t="s">
        <v>30</v>
      </c>
      <c r="BJ798" s="126">
        <f t="shared" ref="BJ798:CK798" si="1240">B798/B808</f>
        <v>5.8238996610794735E-2</v>
      </c>
      <c r="BK798" s="127">
        <f t="shared" si="1240"/>
        <v>0.10250086945524677</v>
      </c>
      <c r="BL798" s="128">
        <f t="shared" si="1240"/>
        <v>7.0117538069596433E-2</v>
      </c>
      <c r="BM798" s="129">
        <f t="shared" si="1240"/>
        <v>8.6367430809734802E-2</v>
      </c>
      <c r="BN798" s="126">
        <f t="shared" si="1240"/>
        <v>8.4801043705153289E-2</v>
      </c>
      <c r="BO798" s="127">
        <f t="shared" si="1240"/>
        <v>9.7824164160622673E-2</v>
      </c>
      <c r="BP798" s="128">
        <f t="shared" si="1240"/>
        <v>7.8547623223995791E-2</v>
      </c>
      <c r="BQ798" s="129">
        <f t="shared" si="1240"/>
        <v>8.848197869178652E-2</v>
      </c>
      <c r="BR798" s="126">
        <f t="shared" si="1240"/>
        <v>0.10844268383263184</v>
      </c>
      <c r="BS798" s="127">
        <f t="shared" si="1240"/>
        <v>4.2637759710930444E-2</v>
      </c>
      <c r="BT798" s="128">
        <f t="shared" si="1240"/>
        <v>0.12063181436958345</v>
      </c>
      <c r="BU798" s="126">
        <f t="shared" si="1240"/>
        <v>5.4477758181461888E-2</v>
      </c>
      <c r="BV798" s="130">
        <f t="shared" si="1240"/>
        <v>8.3594335877189119E-2</v>
      </c>
      <c r="BW798" s="131">
        <f t="shared" si="1240"/>
        <v>6.7096285064442762E-2</v>
      </c>
      <c r="BX798" s="126">
        <f t="shared" si="1240"/>
        <v>7.9484834628867546E-2</v>
      </c>
      <c r="BY798" s="127">
        <f t="shared" si="1240"/>
        <v>8.1163744871316668E-2</v>
      </c>
      <c r="BZ798" s="128">
        <f t="shared" si="1240"/>
        <v>6.4273587193790935E-2</v>
      </c>
      <c r="CA798" s="129">
        <f t="shared" si="1240"/>
        <v>8.5741107750078233E-2</v>
      </c>
      <c r="CB798" s="126">
        <f t="shared" si="1240"/>
        <v>0.1034795215657847</v>
      </c>
      <c r="CC798" s="127">
        <f t="shared" si="1240"/>
        <v>4.3364973013214222E-2</v>
      </c>
      <c r="CD798" s="128">
        <f t="shared" si="1240"/>
        <v>8.8107051571192307E-2</v>
      </c>
      <c r="CE798" s="129">
        <f t="shared" si="1240"/>
        <v>5.9380002910784456E-2</v>
      </c>
      <c r="CF798" s="126">
        <f t="shared" si="1240"/>
        <v>0.10770573158095653</v>
      </c>
      <c r="CG798" s="127">
        <f t="shared" si="1240"/>
        <v>5.510246758678377E-2</v>
      </c>
      <c r="CH798" s="128">
        <f t="shared" si="1240"/>
        <v>8.6509939345641301E-2</v>
      </c>
      <c r="CI798" s="126">
        <f t="shared" si="1240"/>
        <v>8.6139057088330237E-2</v>
      </c>
      <c r="CJ798" s="132">
        <f t="shared" si="1240"/>
        <v>8.051461157481403E-2</v>
      </c>
      <c r="CK798" s="133">
        <f t="shared" si="1240"/>
        <v>7.9219896281305338E-2</v>
      </c>
    </row>
    <row r="799" spans="1:89" x14ac:dyDescent="0.2">
      <c r="A799" s="134" t="s">
        <v>32</v>
      </c>
      <c r="B799" s="206">
        <v>2406</v>
      </c>
      <c r="C799" s="190">
        <v>3329</v>
      </c>
      <c r="D799" s="191">
        <v>1130</v>
      </c>
      <c r="E799" s="192">
        <v>1503</v>
      </c>
      <c r="F799" s="189">
        <v>540</v>
      </c>
      <c r="G799" s="193">
        <v>438</v>
      </c>
      <c r="H799" s="191">
        <v>2023</v>
      </c>
      <c r="I799" s="192">
        <v>3560</v>
      </c>
      <c r="J799" s="189">
        <v>424</v>
      </c>
      <c r="K799" s="190">
        <v>234</v>
      </c>
      <c r="L799" s="191">
        <v>692</v>
      </c>
      <c r="M799" s="189">
        <v>838</v>
      </c>
      <c r="N799" s="194">
        <v>1750</v>
      </c>
      <c r="O799" s="207">
        <v>1893</v>
      </c>
      <c r="P799" s="189">
        <v>842</v>
      </c>
      <c r="Q799" s="190">
        <v>991</v>
      </c>
      <c r="R799" s="191">
        <v>1312</v>
      </c>
      <c r="S799" s="192">
        <v>1497</v>
      </c>
      <c r="T799" s="189">
        <v>425</v>
      </c>
      <c r="U799" s="193">
        <v>236</v>
      </c>
      <c r="V799" s="191">
        <v>1537</v>
      </c>
      <c r="W799" s="208">
        <v>1171</v>
      </c>
      <c r="X799" s="189">
        <v>1382</v>
      </c>
      <c r="Y799" s="193">
        <v>590</v>
      </c>
      <c r="Z799" s="191">
        <v>3054</v>
      </c>
      <c r="AA799" s="189">
        <v>3370</v>
      </c>
      <c r="AB799" s="169">
        <f t="shared" si="1225"/>
        <v>17517</v>
      </c>
      <c r="AC799" s="170">
        <f t="shared" si="1220"/>
        <v>19650</v>
      </c>
      <c r="BI799" s="134" t="s">
        <v>32</v>
      </c>
      <c r="BJ799" s="126">
        <f t="shared" ref="BJ799:CK799" si="1241">B799/B808</f>
        <v>5.5472298434509945E-2</v>
      </c>
      <c r="BK799" s="127">
        <f t="shared" si="1241"/>
        <v>0.10525150969047394</v>
      </c>
      <c r="BL799" s="128">
        <f t="shared" si="1241"/>
        <v>6.542759539111806E-2</v>
      </c>
      <c r="BM799" s="129">
        <f t="shared" si="1241"/>
        <v>9.6513195916008473E-2</v>
      </c>
      <c r="BN799" s="126">
        <f t="shared" si="1241"/>
        <v>7.0450097847358117E-2</v>
      </c>
      <c r="BO799" s="127">
        <f t="shared" si="1241"/>
        <v>7.7480983548558285E-2</v>
      </c>
      <c r="BP799" s="128">
        <f t="shared" si="1241"/>
        <v>7.0970005262234695E-2</v>
      </c>
      <c r="BQ799" s="129">
        <f t="shared" si="1241"/>
        <v>8.9665768329849127E-2</v>
      </c>
      <c r="BR799" s="126">
        <f t="shared" si="1241"/>
        <v>0.10497647932656598</v>
      </c>
      <c r="BS799" s="127">
        <f t="shared" si="1241"/>
        <v>4.2276422764227641E-2</v>
      </c>
      <c r="BT799" s="128">
        <f t="shared" si="1241"/>
        <v>9.6729102599944092E-2</v>
      </c>
      <c r="BU799" s="126">
        <f t="shared" si="1241"/>
        <v>5.4739042393363378E-2</v>
      </c>
      <c r="BV799" s="130">
        <f t="shared" si="1241"/>
        <v>7.7197935506639018E-2</v>
      </c>
      <c r="BW799" s="131">
        <f t="shared" si="1241"/>
        <v>6.523537114894204E-2</v>
      </c>
      <c r="BX799" s="126">
        <f t="shared" si="1241"/>
        <v>6.4167047706142358E-2</v>
      </c>
      <c r="BY799" s="127">
        <f t="shared" si="1241"/>
        <v>7.3927638940693777E-2</v>
      </c>
      <c r="BZ799" s="128">
        <f t="shared" si="1241"/>
        <v>6.3642978413776377E-2</v>
      </c>
      <c r="CA799" s="129">
        <f t="shared" si="1241"/>
        <v>7.8074475852717221E-2</v>
      </c>
      <c r="CB799" s="126">
        <f t="shared" si="1241"/>
        <v>7.7020659659296845E-2</v>
      </c>
      <c r="CC799" s="127">
        <f t="shared" si="1241"/>
        <v>4.392332030522985E-2</v>
      </c>
      <c r="CD799" s="128">
        <f t="shared" si="1241"/>
        <v>7.7031022903823992E-2</v>
      </c>
      <c r="CE799" s="129">
        <f t="shared" si="1241"/>
        <v>5.6808809974288069E-2</v>
      </c>
      <c r="CF799" s="126">
        <f t="shared" si="1241"/>
        <v>7.5366744832851607E-2</v>
      </c>
      <c r="CG799" s="127">
        <f t="shared" si="1241"/>
        <v>6.1689669594312005E-2</v>
      </c>
      <c r="CH799" s="128">
        <f t="shared" si="1241"/>
        <v>6.7605259662637807E-2</v>
      </c>
      <c r="CI799" s="126">
        <f t="shared" si="1241"/>
        <v>7.9400607874089951E-2</v>
      </c>
      <c r="CJ799" s="132">
        <f t="shared" si="1241"/>
        <v>6.9129225122831942E-2</v>
      </c>
      <c r="CK799" s="133">
        <f t="shared" si="1241"/>
        <v>7.7670440172021252E-2</v>
      </c>
    </row>
    <row r="800" spans="1:89" x14ac:dyDescent="0.2">
      <c r="A800" s="143" t="s">
        <v>34</v>
      </c>
      <c r="B800" s="203">
        <v>2338</v>
      </c>
      <c r="C800" s="197">
        <v>2517</v>
      </c>
      <c r="D800" s="198">
        <v>808</v>
      </c>
      <c r="E800" s="199">
        <v>1101</v>
      </c>
      <c r="F800" s="196">
        <v>407</v>
      </c>
      <c r="G800" s="200">
        <v>398</v>
      </c>
      <c r="H800" s="198">
        <v>1681</v>
      </c>
      <c r="I800" s="199">
        <v>3231</v>
      </c>
      <c r="J800" s="196">
        <v>308</v>
      </c>
      <c r="K800" s="197">
        <v>192</v>
      </c>
      <c r="L800" s="198">
        <v>543</v>
      </c>
      <c r="M800" s="196">
        <v>560</v>
      </c>
      <c r="N800" s="201">
        <v>1485</v>
      </c>
      <c r="O800" s="204">
        <v>1564</v>
      </c>
      <c r="P800" s="196">
        <v>672</v>
      </c>
      <c r="Q800" s="197">
        <v>923</v>
      </c>
      <c r="R800" s="198">
        <v>952</v>
      </c>
      <c r="S800" s="199">
        <v>1497</v>
      </c>
      <c r="T800" s="196">
        <v>272</v>
      </c>
      <c r="U800" s="200">
        <v>263</v>
      </c>
      <c r="V800" s="198">
        <v>1726</v>
      </c>
      <c r="W800" s="205">
        <v>847</v>
      </c>
      <c r="X800" s="196">
        <v>1042</v>
      </c>
      <c r="Y800" s="200">
        <v>418</v>
      </c>
      <c r="Z800" s="198">
        <v>2451</v>
      </c>
      <c r="AA800" s="196">
        <v>3254</v>
      </c>
      <c r="AB800" s="169">
        <f t="shared" si="1225"/>
        <v>14685</v>
      </c>
      <c r="AC800" s="170">
        <f t="shared" si="1220"/>
        <v>16765</v>
      </c>
      <c r="BI800" s="143" t="s">
        <v>34</v>
      </c>
      <c r="BJ800" s="126">
        <f t="shared" ref="BJ800:CK800" si="1242">B800/B808</f>
        <v>5.3904502801281902E-2</v>
      </c>
      <c r="BK800" s="127">
        <f t="shared" si="1242"/>
        <v>7.9578867495020397E-2</v>
      </c>
      <c r="BL800" s="128">
        <f t="shared" si="1242"/>
        <v>4.6783625730994149E-2</v>
      </c>
      <c r="BM800" s="129">
        <f t="shared" si="1242"/>
        <v>7.0699287227894439E-2</v>
      </c>
      <c r="BN800" s="126">
        <f t="shared" si="1242"/>
        <v>5.3098499673842142E-2</v>
      </c>
      <c r="BO800" s="127">
        <f t="shared" si="1242"/>
        <v>7.0405094640014154E-2</v>
      </c>
      <c r="BP800" s="128">
        <f t="shared" si="1242"/>
        <v>5.8972110156112964E-2</v>
      </c>
      <c r="BQ800" s="129">
        <f t="shared" si="1242"/>
        <v>8.1379240863410821E-2</v>
      </c>
      <c r="BR800" s="126">
        <f t="shared" si="1242"/>
        <v>7.6256499133448868E-2</v>
      </c>
      <c r="BS800" s="127">
        <f t="shared" si="1242"/>
        <v>3.4688346883468835E-2</v>
      </c>
      <c r="BT800" s="128">
        <f t="shared" si="1242"/>
        <v>7.5901593514117974E-2</v>
      </c>
      <c r="BU800" s="126">
        <f t="shared" si="1242"/>
        <v>3.6579789666209422E-2</v>
      </c>
      <c r="BV800" s="130">
        <f t="shared" si="1242"/>
        <v>6.5507962415633683E-2</v>
      </c>
      <c r="BW800" s="131">
        <f t="shared" si="1242"/>
        <v>5.3897580811909852E-2</v>
      </c>
      <c r="BX800" s="126">
        <f t="shared" si="1242"/>
        <v>5.1211705532693184E-2</v>
      </c>
      <c r="BY800" s="127">
        <f t="shared" si="1242"/>
        <v>6.8854904886236482E-2</v>
      </c>
      <c r="BZ800" s="128">
        <f t="shared" si="1242"/>
        <v>4.6179966044142616E-2</v>
      </c>
      <c r="CA800" s="129">
        <f t="shared" si="1242"/>
        <v>7.8074475852717221E-2</v>
      </c>
      <c r="CB800" s="126">
        <f t="shared" si="1242"/>
        <v>4.9293222181949981E-2</v>
      </c>
      <c r="CC800" s="127">
        <f t="shared" si="1242"/>
        <v>4.8948445933370555E-2</v>
      </c>
      <c r="CD800" s="128">
        <f t="shared" si="1242"/>
        <v>8.6503282714378793E-2</v>
      </c>
      <c r="CE800" s="129">
        <f t="shared" si="1242"/>
        <v>4.1090573909668658E-2</v>
      </c>
      <c r="CF800" s="126">
        <f t="shared" si="1242"/>
        <v>5.6824998636636308E-2</v>
      </c>
      <c r="CG800" s="127">
        <f t="shared" si="1242"/>
        <v>4.3705562526139691E-2</v>
      </c>
      <c r="CH800" s="128">
        <f t="shared" si="1242"/>
        <v>5.4256873422765306E-2</v>
      </c>
      <c r="CI800" s="126">
        <f t="shared" si="1242"/>
        <v>7.6667530570412076E-2</v>
      </c>
      <c r="CJ800" s="132">
        <f t="shared" si="1242"/>
        <v>5.7952998283312615E-2</v>
      </c>
      <c r="CK800" s="133">
        <f t="shared" si="1242"/>
        <v>6.6266917530989122E-2</v>
      </c>
    </row>
    <row r="801" spans="1:89" x14ac:dyDescent="0.2">
      <c r="A801" s="134" t="s">
        <v>38</v>
      </c>
      <c r="B801" s="206">
        <v>1949</v>
      </c>
      <c r="C801" s="190">
        <v>1705</v>
      </c>
      <c r="D801" s="191">
        <v>627</v>
      </c>
      <c r="E801" s="192">
        <v>825</v>
      </c>
      <c r="F801" s="189">
        <v>269</v>
      </c>
      <c r="G801" s="193">
        <v>338</v>
      </c>
      <c r="H801" s="191">
        <v>1419</v>
      </c>
      <c r="I801" s="192">
        <v>2335</v>
      </c>
      <c r="J801" s="189">
        <v>226</v>
      </c>
      <c r="K801" s="190">
        <v>101</v>
      </c>
      <c r="L801" s="191">
        <v>415</v>
      </c>
      <c r="M801" s="189">
        <v>494</v>
      </c>
      <c r="N801" s="194">
        <v>1142</v>
      </c>
      <c r="O801" s="207">
        <v>1156</v>
      </c>
      <c r="P801" s="189">
        <v>480</v>
      </c>
      <c r="Q801" s="190">
        <v>897</v>
      </c>
      <c r="R801" s="191">
        <v>707</v>
      </c>
      <c r="S801" s="192">
        <v>1259</v>
      </c>
      <c r="T801" s="189">
        <v>215</v>
      </c>
      <c r="U801" s="193">
        <v>173</v>
      </c>
      <c r="V801" s="191">
        <v>1230</v>
      </c>
      <c r="W801" s="208">
        <v>838</v>
      </c>
      <c r="X801" s="189">
        <v>873</v>
      </c>
      <c r="Y801" s="193">
        <v>460</v>
      </c>
      <c r="Z801" s="191">
        <v>2086</v>
      </c>
      <c r="AA801" s="189">
        <v>2637</v>
      </c>
      <c r="AB801" s="169">
        <f t="shared" si="1225"/>
        <v>11638</v>
      </c>
      <c r="AC801" s="170">
        <f t="shared" si="1220"/>
        <v>13218</v>
      </c>
      <c r="BI801" s="134" t="s">
        <v>38</v>
      </c>
      <c r="BJ801" s="126">
        <f t="shared" ref="BJ801:CK801" si="1243">B801/B808</f>
        <v>4.4935789546492057E-2</v>
      </c>
      <c r="BK801" s="127">
        <f t="shared" si="1243"/>
        <v>5.3906225299566853E-2</v>
      </c>
      <c r="BL801" s="128">
        <f t="shared" si="1243"/>
        <v>3.6303630363036306E-2</v>
      </c>
      <c r="BM801" s="129">
        <f t="shared" si="1243"/>
        <v>5.297630514351763E-2</v>
      </c>
      <c r="BN801" s="126">
        <f t="shared" si="1243"/>
        <v>3.5094585779517289E-2</v>
      </c>
      <c r="BO801" s="127">
        <f t="shared" si="1243"/>
        <v>5.979126127719795E-2</v>
      </c>
      <c r="BP801" s="128">
        <f t="shared" si="1243"/>
        <v>4.9780740221013857E-2</v>
      </c>
      <c r="BQ801" s="129">
        <f t="shared" si="1243"/>
        <v>5.8811676699493741E-2</v>
      </c>
      <c r="BR801" s="126">
        <f t="shared" si="1243"/>
        <v>5.5954444169348846E-2</v>
      </c>
      <c r="BS801" s="127">
        <f t="shared" si="1243"/>
        <v>1.8247515808491419E-2</v>
      </c>
      <c r="BT801" s="128">
        <f t="shared" si="1243"/>
        <v>5.8009505171931784E-2</v>
      </c>
      <c r="BU801" s="126">
        <f t="shared" si="1243"/>
        <v>3.2268600169834738E-2</v>
      </c>
      <c r="BV801" s="130">
        <f t="shared" si="1243"/>
        <v>5.0377167056332439E-2</v>
      </c>
      <c r="BW801" s="131">
        <f t="shared" si="1243"/>
        <v>3.9837342339237712E-2</v>
      </c>
      <c r="BX801" s="126">
        <f t="shared" si="1243"/>
        <v>3.6579789666209422E-2</v>
      </c>
      <c r="BY801" s="127">
        <f t="shared" si="1243"/>
        <v>6.6915330100708686E-2</v>
      </c>
      <c r="BZ801" s="128">
        <f t="shared" si="1243"/>
        <v>3.4295415959252971E-2</v>
      </c>
      <c r="CA801" s="129">
        <f t="shared" si="1243"/>
        <v>6.5661833733180353E-2</v>
      </c>
      <c r="CB801" s="126">
        <f t="shared" si="1243"/>
        <v>3.8963392533526639E-2</v>
      </c>
      <c r="CC801" s="127">
        <f t="shared" si="1243"/>
        <v>3.2198027172901544E-2</v>
      </c>
      <c r="CD801" s="128">
        <f t="shared" si="1243"/>
        <v>6.1644865433769361E-2</v>
      </c>
      <c r="CE801" s="129">
        <f t="shared" si="1243"/>
        <v>4.0653956241207004E-2</v>
      </c>
      <c r="CF801" s="126">
        <f t="shared" si="1243"/>
        <v>4.7608660086164586E-2</v>
      </c>
      <c r="CG801" s="127">
        <f t="shared" si="1243"/>
        <v>4.8097030531158512E-2</v>
      </c>
      <c r="CH801" s="128">
        <f t="shared" si="1243"/>
        <v>4.6177004471598705E-2</v>
      </c>
      <c r="CI801" s="126">
        <f t="shared" si="1243"/>
        <v>6.2130386636194426E-2</v>
      </c>
      <c r="CJ801" s="132">
        <f t="shared" si="1243"/>
        <v>4.5928293770595319E-2</v>
      </c>
      <c r="CK801" s="133">
        <f t="shared" si="1243"/>
        <v>5.2246711358461928E-2</v>
      </c>
    </row>
    <row r="802" spans="1:89" x14ac:dyDescent="0.2">
      <c r="A802" s="143" t="s">
        <v>39</v>
      </c>
      <c r="B802" s="203">
        <v>290</v>
      </c>
      <c r="C802" s="197">
        <v>1169</v>
      </c>
      <c r="D802" s="198">
        <v>126</v>
      </c>
      <c r="E802" s="199">
        <v>677</v>
      </c>
      <c r="F802" s="196">
        <v>57</v>
      </c>
      <c r="G802" s="200">
        <v>253</v>
      </c>
      <c r="H802" s="198">
        <v>471</v>
      </c>
      <c r="I802" s="199">
        <v>1623</v>
      </c>
      <c r="J802" s="196">
        <v>112</v>
      </c>
      <c r="K802" s="197">
        <v>99</v>
      </c>
      <c r="L802" s="198">
        <v>239</v>
      </c>
      <c r="M802" s="196">
        <v>260</v>
      </c>
      <c r="N802" s="201">
        <v>624</v>
      </c>
      <c r="O802" s="204">
        <v>777</v>
      </c>
      <c r="P802" s="196">
        <v>350</v>
      </c>
      <c r="Q802" s="197">
        <v>541</v>
      </c>
      <c r="R802" s="198">
        <v>472</v>
      </c>
      <c r="S802" s="199">
        <v>705</v>
      </c>
      <c r="T802" s="196">
        <v>153</v>
      </c>
      <c r="U802" s="200">
        <v>147</v>
      </c>
      <c r="V802" s="198">
        <v>1118</v>
      </c>
      <c r="W802" s="205">
        <v>516</v>
      </c>
      <c r="X802" s="196">
        <v>463</v>
      </c>
      <c r="Y802" s="200">
        <v>311</v>
      </c>
      <c r="Z802" s="198">
        <v>1193</v>
      </c>
      <c r="AA802" s="196">
        <v>1922</v>
      </c>
      <c r="AB802" s="169">
        <f t="shared" si="1225"/>
        <v>5668</v>
      </c>
      <c r="AC802" s="170">
        <f t="shared" si="1220"/>
        <v>9000</v>
      </c>
      <c r="BI802" s="143" t="s">
        <v>39</v>
      </c>
      <c r="BJ802" s="126">
        <f t="shared" ref="BJ802:CK802" si="1244">B802/B808</f>
        <v>6.6861872593548984E-3</v>
      </c>
      <c r="BK802" s="127">
        <f t="shared" si="1244"/>
        <v>3.6959752126213288E-2</v>
      </c>
      <c r="BL802" s="128">
        <f t="shared" si="1244"/>
        <v>7.2954663887441372E-3</v>
      </c>
      <c r="BM802" s="129">
        <f t="shared" si="1244"/>
        <v>4.3472677069286585E-2</v>
      </c>
      <c r="BN802" s="126">
        <f t="shared" si="1244"/>
        <v>7.436399217221135E-3</v>
      </c>
      <c r="BO802" s="127">
        <f t="shared" si="1244"/>
        <v>4.4754997346541661E-2</v>
      </c>
      <c r="BP802" s="128">
        <f t="shared" si="1244"/>
        <v>1.652341694439572E-2</v>
      </c>
      <c r="BQ802" s="129">
        <f t="shared" si="1244"/>
        <v>4.0878523033523913E-2</v>
      </c>
      <c r="BR802" s="126">
        <f t="shared" si="1244"/>
        <v>2.7729636048526862E-2</v>
      </c>
      <c r="BS802" s="127">
        <f t="shared" si="1244"/>
        <v>1.7886178861788619E-2</v>
      </c>
      <c r="BT802" s="128">
        <f t="shared" si="1244"/>
        <v>3.3407883701425778E-2</v>
      </c>
      <c r="BU802" s="126">
        <f t="shared" si="1244"/>
        <v>1.698347377359723E-2</v>
      </c>
      <c r="BV802" s="130">
        <f t="shared" si="1244"/>
        <v>2.7526578146367286E-2</v>
      </c>
      <c r="BW802" s="131">
        <f t="shared" si="1244"/>
        <v>2.6776483561927078E-2</v>
      </c>
      <c r="BX802" s="126">
        <f t="shared" si="1244"/>
        <v>2.6672763298277703E-2</v>
      </c>
      <c r="BY802" s="127">
        <f t="shared" si="1244"/>
        <v>4.0358075345020512E-2</v>
      </c>
      <c r="BZ802" s="128">
        <f t="shared" si="1244"/>
        <v>2.28959495512976E-2</v>
      </c>
      <c r="CA802" s="129">
        <f t="shared" si="1244"/>
        <v>3.6768540732241575E-2</v>
      </c>
      <c r="CB802" s="126">
        <f t="shared" si="1244"/>
        <v>2.7727437477346864E-2</v>
      </c>
      <c r="CC802" s="127">
        <f t="shared" si="1244"/>
        <v>2.7359017308766054E-2</v>
      </c>
      <c r="CD802" s="128">
        <f t="shared" si="1244"/>
        <v>5.6031674434922067E-2</v>
      </c>
      <c r="CE802" s="129">
        <f t="shared" si="1244"/>
        <v>2.5032746325134622E-2</v>
      </c>
      <c r="CF802" s="126">
        <f t="shared" si="1244"/>
        <v>2.5249495555434369E-2</v>
      </c>
      <c r="CG802" s="127">
        <f t="shared" si="1244"/>
        <v>3.2517774989544126E-2</v>
      </c>
      <c r="CH802" s="128">
        <f t="shared" si="1244"/>
        <v>2.6408996325319876E-2</v>
      </c>
      <c r="CI802" s="126">
        <f t="shared" si="1244"/>
        <v>4.528426360059374E-2</v>
      </c>
      <c r="CJ802" s="132">
        <f t="shared" si="1244"/>
        <v>2.2368239310167921E-2</v>
      </c>
      <c r="CK802" s="133">
        <f t="shared" si="1244"/>
        <v>3.5574247407032633E-2</v>
      </c>
    </row>
    <row r="803" spans="1:89" x14ac:dyDescent="0.2">
      <c r="A803" s="134" t="s">
        <v>40</v>
      </c>
      <c r="B803" s="206">
        <v>0</v>
      </c>
      <c r="C803" s="190">
        <v>894</v>
      </c>
      <c r="D803" s="191">
        <v>2</v>
      </c>
      <c r="E803" s="192">
        <v>326</v>
      </c>
      <c r="F803" s="189">
        <v>4</v>
      </c>
      <c r="G803" s="193">
        <v>132</v>
      </c>
      <c r="H803" s="191">
        <v>34</v>
      </c>
      <c r="I803" s="192">
        <v>711</v>
      </c>
      <c r="J803" s="189">
        <v>45</v>
      </c>
      <c r="K803" s="190">
        <v>36</v>
      </c>
      <c r="L803" s="191">
        <v>43</v>
      </c>
      <c r="M803" s="189">
        <v>37</v>
      </c>
      <c r="N803" s="194">
        <v>171</v>
      </c>
      <c r="O803" s="207">
        <v>146</v>
      </c>
      <c r="P803" s="189">
        <v>62</v>
      </c>
      <c r="Q803" s="190">
        <v>60</v>
      </c>
      <c r="R803" s="191">
        <v>70</v>
      </c>
      <c r="S803" s="192">
        <v>41</v>
      </c>
      <c r="T803" s="189">
        <v>17</v>
      </c>
      <c r="U803" s="193">
        <v>4</v>
      </c>
      <c r="V803" s="191">
        <v>102</v>
      </c>
      <c r="W803" s="208">
        <v>10</v>
      </c>
      <c r="X803" s="189">
        <v>54</v>
      </c>
      <c r="Y803" s="193">
        <v>9</v>
      </c>
      <c r="Z803" s="191">
        <v>0</v>
      </c>
      <c r="AA803" s="189">
        <v>0</v>
      </c>
      <c r="AB803" s="169">
        <f t="shared" si="1225"/>
        <v>604</v>
      </c>
      <c r="AC803" s="170">
        <f t="shared" si="1220"/>
        <v>2406</v>
      </c>
      <c r="BI803" s="134" t="s">
        <v>40</v>
      </c>
      <c r="BJ803" s="126">
        <f t="shared" ref="BJ803:CK803" si="1245">B803/B808</f>
        <v>0</v>
      </c>
      <c r="BK803" s="127">
        <f t="shared" si="1245"/>
        <v>2.8265199658541212E-2</v>
      </c>
      <c r="BL803" s="128">
        <f t="shared" si="1245"/>
        <v>1.1580105378958948E-4</v>
      </c>
      <c r="BM803" s="129">
        <f t="shared" si="1245"/>
        <v>2.0933667244589997E-2</v>
      </c>
      <c r="BN803" s="126">
        <f t="shared" si="1245"/>
        <v>5.2185257664709721E-4</v>
      </c>
      <c r="BO803" s="127">
        <f t="shared" si="1245"/>
        <v>2.3350433398195647E-2</v>
      </c>
      <c r="BP803" s="128">
        <f t="shared" si="1245"/>
        <v>1.1927731976846168E-3</v>
      </c>
      <c r="BQ803" s="129">
        <f t="shared" si="1245"/>
        <v>1.7907966652394025E-2</v>
      </c>
      <c r="BR803" s="126">
        <f t="shared" si="1245"/>
        <v>1.1141371626640258E-2</v>
      </c>
      <c r="BS803" s="127">
        <f t="shared" si="1245"/>
        <v>6.5040650406504065E-3</v>
      </c>
      <c r="BT803" s="128">
        <f t="shared" si="1245"/>
        <v>6.0106234274531732E-3</v>
      </c>
      <c r="BU803" s="126">
        <f t="shared" si="1245"/>
        <v>2.4168789600888365E-3</v>
      </c>
      <c r="BV803" s="130">
        <f t="shared" si="1245"/>
        <v>7.5433411266487274E-3</v>
      </c>
      <c r="BW803" s="131">
        <f t="shared" si="1245"/>
        <v>5.0313598456130674E-3</v>
      </c>
      <c r="BX803" s="126">
        <f t="shared" si="1245"/>
        <v>4.7248894985520498E-3</v>
      </c>
      <c r="BY803" s="127">
        <f t="shared" si="1245"/>
        <v>4.475941812756434E-3</v>
      </c>
      <c r="BZ803" s="128">
        <f t="shared" si="1245"/>
        <v>3.3955857385398981E-3</v>
      </c>
      <c r="CA803" s="129">
        <f t="shared" si="1245"/>
        <v>2.138312297903411E-3</v>
      </c>
      <c r="CB803" s="126">
        <f t="shared" si="1245"/>
        <v>3.0808263863718738E-3</v>
      </c>
      <c r="CC803" s="127">
        <f t="shared" si="1245"/>
        <v>7.4446305602084498E-4</v>
      </c>
      <c r="CD803" s="128">
        <f t="shared" si="1245"/>
        <v>5.1120132310930686E-3</v>
      </c>
      <c r="CE803" s="129">
        <f t="shared" si="1245"/>
        <v>4.8513074273516711E-4</v>
      </c>
      <c r="CF803" s="126">
        <f t="shared" si="1245"/>
        <v>2.9448655723400773E-3</v>
      </c>
      <c r="CG803" s="127">
        <f t="shared" si="1245"/>
        <v>9.4102885821831868E-4</v>
      </c>
      <c r="CH803" s="128">
        <f t="shared" si="1245"/>
        <v>0</v>
      </c>
      <c r="CI803" s="126">
        <f t="shared" si="1245"/>
        <v>0</v>
      </c>
      <c r="CJ803" s="132">
        <f t="shared" si="1245"/>
        <v>2.3836303005189525E-3</v>
      </c>
      <c r="CK803" s="133">
        <f t="shared" si="1245"/>
        <v>9.5101821401467248E-3</v>
      </c>
    </row>
    <row r="804" spans="1:89" x14ac:dyDescent="0.2">
      <c r="A804" s="143" t="s">
        <v>41</v>
      </c>
      <c r="B804" s="203">
        <v>0</v>
      </c>
      <c r="C804" s="197">
        <v>0</v>
      </c>
      <c r="D804" s="198">
        <v>0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69">
        <f t="shared" si="1225"/>
        <v>0</v>
      </c>
      <c r="AC804" s="170">
        <f t="shared" si="1220"/>
        <v>0</v>
      </c>
      <c r="BI804" s="143" t="s">
        <v>41</v>
      </c>
      <c r="BJ804" s="126">
        <f t="shared" ref="BJ804:CK804" si="1246">B804/B808</f>
        <v>0</v>
      </c>
      <c r="BK804" s="127">
        <f t="shared" si="1246"/>
        <v>0</v>
      </c>
      <c r="BL804" s="128">
        <f t="shared" si="1246"/>
        <v>0</v>
      </c>
      <c r="BM804" s="129">
        <f t="shared" si="1246"/>
        <v>0</v>
      </c>
      <c r="BN804" s="126">
        <f t="shared" si="1246"/>
        <v>0</v>
      </c>
      <c r="BO804" s="127">
        <f t="shared" si="1246"/>
        <v>0</v>
      </c>
      <c r="BP804" s="128">
        <f t="shared" si="1246"/>
        <v>0</v>
      </c>
      <c r="BQ804" s="129">
        <f t="shared" si="1246"/>
        <v>0</v>
      </c>
      <c r="BR804" s="126">
        <f t="shared" si="1246"/>
        <v>0</v>
      </c>
      <c r="BS804" s="127">
        <f t="shared" si="1246"/>
        <v>0</v>
      </c>
      <c r="BT804" s="128">
        <f t="shared" si="1246"/>
        <v>0</v>
      </c>
      <c r="BU804" s="126">
        <f t="shared" si="1246"/>
        <v>0</v>
      </c>
      <c r="BV804" s="130">
        <f t="shared" si="1246"/>
        <v>0</v>
      </c>
      <c r="BW804" s="131">
        <f t="shared" si="1246"/>
        <v>0</v>
      </c>
      <c r="BX804" s="126">
        <f t="shared" si="1246"/>
        <v>0</v>
      </c>
      <c r="BY804" s="127">
        <f t="shared" si="1246"/>
        <v>0</v>
      </c>
      <c r="BZ804" s="128">
        <f t="shared" si="1246"/>
        <v>0</v>
      </c>
      <c r="CA804" s="129">
        <f t="shared" si="1246"/>
        <v>0</v>
      </c>
      <c r="CB804" s="126">
        <f t="shared" si="1246"/>
        <v>0</v>
      </c>
      <c r="CC804" s="127">
        <f t="shared" si="1246"/>
        <v>0</v>
      </c>
      <c r="CD804" s="128">
        <f t="shared" si="1246"/>
        <v>0</v>
      </c>
      <c r="CE804" s="129">
        <f t="shared" si="1246"/>
        <v>0</v>
      </c>
      <c r="CF804" s="126">
        <f t="shared" si="1246"/>
        <v>0</v>
      </c>
      <c r="CG804" s="127">
        <f t="shared" si="1246"/>
        <v>0</v>
      </c>
      <c r="CH804" s="128">
        <f t="shared" si="1246"/>
        <v>0</v>
      </c>
      <c r="CI804" s="126">
        <f t="shared" si="1246"/>
        <v>0</v>
      </c>
      <c r="CJ804" s="132">
        <f t="shared" si="1246"/>
        <v>0</v>
      </c>
      <c r="CK804" s="133">
        <f t="shared" si="1246"/>
        <v>0</v>
      </c>
    </row>
    <row r="805" spans="1:89" x14ac:dyDescent="0.2">
      <c r="A805" s="134" t="s">
        <v>42</v>
      </c>
      <c r="B805" s="58">
        <v>0</v>
      </c>
      <c r="C805" s="59">
        <v>0</v>
      </c>
      <c r="D805" s="136">
        <v>0</v>
      </c>
      <c r="E805" s="137">
        <v>0</v>
      </c>
      <c r="F805" s="135">
        <v>0</v>
      </c>
      <c r="G805" s="138">
        <v>0</v>
      </c>
      <c r="H805" s="136">
        <v>0</v>
      </c>
      <c r="I805" s="137">
        <v>0</v>
      </c>
      <c r="J805" s="135">
        <v>0</v>
      </c>
      <c r="K805" s="138">
        <v>0</v>
      </c>
      <c r="L805" s="136">
        <v>0</v>
      </c>
      <c r="M805" s="135">
        <v>0</v>
      </c>
      <c r="N805" s="139">
        <v>0</v>
      </c>
      <c r="O805" s="140">
        <v>0</v>
      </c>
      <c r="P805" s="135">
        <v>0</v>
      </c>
      <c r="Q805" s="138">
        <v>0</v>
      </c>
      <c r="R805" s="136">
        <v>0</v>
      </c>
      <c r="S805" s="137">
        <v>0</v>
      </c>
      <c r="T805" s="135">
        <v>0</v>
      </c>
      <c r="U805" s="138">
        <v>0</v>
      </c>
      <c r="V805" s="136">
        <v>0</v>
      </c>
      <c r="W805" s="137">
        <v>0</v>
      </c>
      <c r="X805" s="135">
        <v>0</v>
      </c>
      <c r="Y805" s="138">
        <v>0</v>
      </c>
      <c r="Z805" s="141">
        <v>0</v>
      </c>
      <c r="AA805" s="142">
        <v>0</v>
      </c>
      <c r="AB805" s="169"/>
      <c r="AC805" s="170"/>
      <c r="BI805" s="134" t="s">
        <v>42</v>
      </c>
      <c r="BJ805" s="126">
        <f t="shared" ref="BJ805:CK805" si="1247">B805/B808</f>
        <v>0</v>
      </c>
      <c r="BK805" s="127">
        <f t="shared" si="1247"/>
        <v>0</v>
      </c>
      <c r="BL805" s="128">
        <f t="shared" si="1247"/>
        <v>0</v>
      </c>
      <c r="BM805" s="129">
        <f t="shared" si="1247"/>
        <v>0</v>
      </c>
      <c r="BN805" s="126">
        <f t="shared" si="1247"/>
        <v>0</v>
      </c>
      <c r="BO805" s="127">
        <f t="shared" si="1247"/>
        <v>0</v>
      </c>
      <c r="BP805" s="128">
        <f t="shared" si="1247"/>
        <v>0</v>
      </c>
      <c r="BQ805" s="129">
        <f t="shared" si="1247"/>
        <v>0</v>
      </c>
      <c r="BR805" s="126">
        <f t="shared" si="1247"/>
        <v>0</v>
      </c>
      <c r="BS805" s="127">
        <f t="shared" si="1247"/>
        <v>0</v>
      </c>
      <c r="BT805" s="128">
        <f t="shared" si="1247"/>
        <v>0</v>
      </c>
      <c r="BU805" s="126">
        <f t="shared" si="1247"/>
        <v>0</v>
      </c>
      <c r="BV805" s="130">
        <f t="shared" si="1247"/>
        <v>0</v>
      </c>
      <c r="BW805" s="131">
        <f t="shared" si="1247"/>
        <v>0</v>
      </c>
      <c r="BX805" s="126">
        <f t="shared" si="1247"/>
        <v>0</v>
      </c>
      <c r="BY805" s="127">
        <f t="shared" si="1247"/>
        <v>0</v>
      </c>
      <c r="BZ805" s="128">
        <f t="shared" si="1247"/>
        <v>0</v>
      </c>
      <c r="CA805" s="129">
        <f t="shared" si="1247"/>
        <v>0</v>
      </c>
      <c r="CB805" s="126">
        <f t="shared" si="1247"/>
        <v>0</v>
      </c>
      <c r="CC805" s="127">
        <f t="shared" si="1247"/>
        <v>0</v>
      </c>
      <c r="CD805" s="128">
        <f t="shared" si="1247"/>
        <v>0</v>
      </c>
      <c r="CE805" s="129">
        <f t="shared" si="1247"/>
        <v>0</v>
      </c>
      <c r="CF805" s="126">
        <f t="shared" si="1247"/>
        <v>0</v>
      </c>
      <c r="CG805" s="127">
        <f t="shared" si="1247"/>
        <v>0</v>
      </c>
      <c r="CH805" s="128">
        <f t="shared" si="1247"/>
        <v>0</v>
      </c>
      <c r="CI805" s="126">
        <f t="shared" si="1247"/>
        <v>0</v>
      </c>
      <c r="CJ805" s="132">
        <f t="shared" si="1247"/>
        <v>0</v>
      </c>
      <c r="CK805" s="133">
        <f t="shared" si="1247"/>
        <v>0</v>
      </c>
    </row>
    <row r="806" spans="1:89" x14ac:dyDescent="0.2">
      <c r="A806" s="143" t="s">
        <v>43</v>
      </c>
      <c r="B806" s="56"/>
      <c r="C806" s="57"/>
      <c r="D806" s="149"/>
      <c r="E806" s="146"/>
      <c r="F806" s="147"/>
      <c r="G806" s="148"/>
      <c r="H806" s="149"/>
      <c r="I806" s="146"/>
      <c r="J806" s="147"/>
      <c r="K806" s="148"/>
      <c r="L806" s="149"/>
      <c r="M806" s="147"/>
      <c r="N806" s="151"/>
      <c r="O806" s="150"/>
      <c r="P806" s="147"/>
      <c r="Q806" s="148"/>
      <c r="R806" s="149"/>
      <c r="S806" s="146"/>
      <c r="T806" s="147"/>
      <c r="U806" s="148"/>
      <c r="V806" s="149"/>
      <c r="W806" s="146"/>
      <c r="X806" s="147"/>
      <c r="Y806" s="148"/>
      <c r="Z806" s="145"/>
      <c r="AA806" s="144"/>
      <c r="AB806" s="169"/>
      <c r="AC806" s="170"/>
      <c r="BI806" s="143" t="s">
        <v>43</v>
      </c>
      <c r="BJ806" s="126">
        <f t="shared" ref="BJ806:CK806" si="1248">B806/B808</f>
        <v>0</v>
      </c>
      <c r="BK806" s="127">
        <f t="shared" si="1248"/>
        <v>0</v>
      </c>
      <c r="BL806" s="128">
        <f t="shared" si="1248"/>
        <v>0</v>
      </c>
      <c r="BM806" s="129">
        <f t="shared" si="1248"/>
        <v>0</v>
      </c>
      <c r="BN806" s="126">
        <f t="shared" si="1248"/>
        <v>0</v>
      </c>
      <c r="BO806" s="127">
        <f t="shared" si="1248"/>
        <v>0</v>
      </c>
      <c r="BP806" s="128">
        <f t="shared" si="1248"/>
        <v>0</v>
      </c>
      <c r="BQ806" s="129">
        <f t="shared" si="1248"/>
        <v>0</v>
      </c>
      <c r="BR806" s="126">
        <f t="shared" si="1248"/>
        <v>0</v>
      </c>
      <c r="BS806" s="127">
        <f t="shared" si="1248"/>
        <v>0</v>
      </c>
      <c r="BT806" s="128">
        <f t="shared" si="1248"/>
        <v>0</v>
      </c>
      <c r="BU806" s="126">
        <f t="shared" si="1248"/>
        <v>0</v>
      </c>
      <c r="BV806" s="130">
        <f t="shared" si="1248"/>
        <v>0</v>
      </c>
      <c r="BW806" s="131">
        <f t="shared" si="1248"/>
        <v>0</v>
      </c>
      <c r="BX806" s="126">
        <f t="shared" si="1248"/>
        <v>0</v>
      </c>
      <c r="BY806" s="127">
        <f t="shared" si="1248"/>
        <v>0</v>
      </c>
      <c r="BZ806" s="128">
        <f t="shared" si="1248"/>
        <v>0</v>
      </c>
      <c r="CA806" s="129">
        <f t="shared" si="1248"/>
        <v>0</v>
      </c>
      <c r="CB806" s="126">
        <f t="shared" si="1248"/>
        <v>0</v>
      </c>
      <c r="CC806" s="127">
        <f t="shared" si="1248"/>
        <v>0</v>
      </c>
      <c r="CD806" s="128">
        <f t="shared" si="1248"/>
        <v>0</v>
      </c>
      <c r="CE806" s="129">
        <f t="shared" si="1248"/>
        <v>0</v>
      </c>
      <c r="CF806" s="126">
        <f t="shared" si="1248"/>
        <v>0</v>
      </c>
      <c r="CG806" s="127">
        <f t="shared" si="1248"/>
        <v>0</v>
      </c>
      <c r="CH806" s="128">
        <f t="shared" si="1248"/>
        <v>0</v>
      </c>
      <c r="CI806" s="126">
        <f t="shared" si="1248"/>
        <v>0</v>
      </c>
      <c r="CJ806" s="132">
        <f t="shared" si="1248"/>
        <v>0</v>
      </c>
      <c r="CK806" s="133">
        <f t="shared" si="1248"/>
        <v>0</v>
      </c>
    </row>
    <row r="807" spans="1:89" ht="13.5" thickBot="1" x14ac:dyDescent="0.25">
      <c r="A807" s="134" t="s">
        <v>44</v>
      </c>
      <c r="B807" s="58"/>
      <c r="C807" s="59"/>
      <c r="D807" s="136"/>
      <c r="E807" s="137"/>
      <c r="F807" s="135"/>
      <c r="G807" s="138"/>
      <c r="H807" s="136"/>
      <c r="I807" s="137"/>
      <c r="J807" s="135"/>
      <c r="K807" s="138"/>
      <c r="L807" s="136"/>
      <c r="M807" s="135"/>
      <c r="N807" s="139"/>
      <c r="O807" s="140"/>
      <c r="P807" s="135"/>
      <c r="Q807" s="138"/>
      <c r="R807" s="136"/>
      <c r="S807" s="137"/>
      <c r="T807" s="135"/>
      <c r="U807" s="138"/>
      <c r="V807" s="136"/>
      <c r="W807" s="137"/>
      <c r="X807" s="135"/>
      <c r="Y807" s="138"/>
      <c r="Z807" s="141"/>
      <c r="AA807" s="142"/>
      <c r="AB807" s="169"/>
      <c r="AC807" s="170"/>
      <c r="BI807" s="134" t="s">
        <v>44</v>
      </c>
      <c r="BJ807" s="126">
        <f t="shared" ref="BJ807:CK807" si="1249">B807/B808</f>
        <v>0</v>
      </c>
      <c r="BK807" s="127">
        <f t="shared" si="1249"/>
        <v>0</v>
      </c>
      <c r="BL807" s="128">
        <f t="shared" si="1249"/>
        <v>0</v>
      </c>
      <c r="BM807" s="129">
        <f t="shared" si="1249"/>
        <v>0</v>
      </c>
      <c r="BN807" s="126">
        <f t="shared" si="1249"/>
        <v>0</v>
      </c>
      <c r="BO807" s="127">
        <f t="shared" si="1249"/>
        <v>0</v>
      </c>
      <c r="BP807" s="128">
        <f t="shared" si="1249"/>
        <v>0</v>
      </c>
      <c r="BQ807" s="129">
        <f t="shared" si="1249"/>
        <v>0</v>
      </c>
      <c r="BR807" s="126">
        <f t="shared" si="1249"/>
        <v>0</v>
      </c>
      <c r="BS807" s="127">
        <f t="shared" si="1249"/>
        <v>0</v>
      </c>
      <c r="BT807" s="128">
        <f t="shared" si="1249"/>
        <v>0</v>
      </c>
      <c r="BU807" s="126">
        <f t="shared" si="1249"/>
        <v>0</v>
      </c>
      <c r="BV807" s="130">
        <f t="shared" si="1249"/>
        <v>0</v>
      </c>
      <c r="BW807" s="131">
        <f t="shared" si="1249"/>
        <v>0</v>
      </c>
      <c r="BX807" s="126">
        <f t="shared" si="1249"/>
        <v>0</v>
      </c>
      <c r="BY807" s="127">
        <f t="shared" si="1249"/>
        <v>0</v>
      </c>
      <c r="BZ807" s="128">
        <f t="shared" si="1249"/>
        <v>0</v>
      </c>
      <c r="CA807" s="129">
        <f t="shared" si="1249"/>
        <v>0</v>
      </c>
      <c r="CB807" s="126">
        <f t="shared" si="1249"/>
        <v>0</v>
      </c>
      <c r="CC807" s="127">
        <f t="shared" si="1249"/>
        <v>0</v>
      </c>
      <c r="CD807" s="128">
        <f t="shared" si="1249"/>
        <v>0</v>
      </c>
      <c r="CE807" s="129">
        <f t="shared" si="1249"/>
        <v>0</v>
      </c>
      <c r="CF807" s="126">
        <f t="shared" si="1249"/>
        <v>0</v>
      </c>
      <c r="CG807" s="127">
        <f t="shared" si="1249"/>
        <v>0</v>
      </c>
      <c r="CH807" s="128">
        <f t="shared" si="1249"/>
        <v>0</v>
      </c>
      <c r="CI807" s="126">
        <f t="shared" si="1249"/>
        <v>0</v>
      </c>
      <c r="CJ807" s="132">
        <f t="shared" si="1249"/>
        <v>0</v>
      </c>
      <c r="CK807" s="133">
        <f t="shared" si="1249"/>
        <v>0</v>
      </c>
    </row>
    <row r="808" spans="1:89" ht="14.25" thickTop="1" thickBot="1" x14ac:dyDescent="0.25">
      <c r="A808" s="299" t="s">
        <v>26</v>
      </c>
      <c r="B808" s="274">
        <f>SUM(B784:B807)</f>
        <v>43373</v>
      </c>
      <c r="C808" s="264">
        <f t="shared" ref="C808" si="1250">SUM(C784:C807)</f>
        <v>31629</v>
      </c>
      <c r="D808" s="261">
        <f t="shared" ref="D808" si="1251">SUM(D784:D807)</f>
        <v>17271</v>
      </c>
      <c r="E808" s="262">
        <f t="shared" ref="E808" si="1252">SUM(E784:E807)</f>
        <v>15573</v>
      </c>
      <c r="F808" s="265">
        <f t="shared" ref="F808" si="1253">SUM(F784:F807)</f>
        <v>7665</v>
      </c>
      <c r="G808" s="266">
        <f t="shared" ref="G808" si="1254">SUM(G784:G807)</f>
        <v>5653</v>
      </c>
      <c r="H808" s="261">
        <f t="shared" ref="H808" si="1255">SUM(H784:H807)</f>
        <v>28505</v>
      </c>
      <c r="I808" s="262">
        <f t="shared" ref="I808" si="1256">SUM(I784:I807)</f>
        <v>39703</v>
      </c>
      <c r="J808" s="265">
        <f t="shared" ref="J808" si="1257">SUM(J784:J807)</f>
        <v>4039</v>
      </c>
      <c r="K808" s="266">
        <f t="shared" ref="K808" si="1258">SUM(K784:K807)</f>
        <v>5535</v>
      </c>
      <c r="L808" s="261">
        <f t="shared" ref="L808" si="1259">SUM(L784:L807)</f>
        <v>7154</v>
      </c>
      <c r="M808" s="265">
        <f t="shared" ref="M808" si="1260">SUM(M784:M807)</f>
        <v>15309</v>
      </c>
      <c r="N808" s="267">
        <f t="shared" ref="N808" si="1261">SUM(N784:N807)</f>
        <v>22669</v>
      </c>
      <c r="O808" s="268">
        <f t="shared" ref="O808" si="1262">SUM(O784:O807)</f>
        <v>29018</v>
      </c>
      <c r="P808" s="265">
        <f t="shared" ref="P808" si="1263">SUM(P784:P807)</f>
        <v>13122</v>
      </c>
      <c r="Q808" s="266">
        <f t="shared" ref="Q808" si="1264">SUM(Q784:Q807)</f>
        <v>13405</v>
      </c>
      <c r="R808" s="261">
        <f t="shared" ref="R808" si="1265">SUM(R784:R807)</f>
        <v>20615</v>
      </c>
      <c r="S808" s="262">
        <f t="shared" ref="S808" si="1266">SUM(S784:S807)</f>
        <v>19174</v>
      </c>
      <c r="T808" s="265">
        <f t="shared" ref="T808" si="1267">SUM(T784:T807)</f>
        <v>5518</v>
      </c>
      <c r="U808" s="266">
        <f t="shared" ref="U808" si="1268">SUM(U784:U807)</f>
        <v>5373</v>
      </c>
      <c r="V808" s="261">
        <f t="shared" ref="V808" si="1269">SUM(V784:V807)</f>
        <v>19953</v>
      </c>
      <c r="W808" s="262">
        <f t="shared" ref="W808" si="1270">SUM(W784:W807)</f>
        <v>20613</v>
      </c>
      <c r="X808" s="265">
        <f t="shared" ref="X808" si="1271">SUM(X784:X807)</f>
        <v>18337</v>
      </c>
      <c r="Y808" s="266">
        <f t="shared" ref="Y808" si="1272">SUM(Y784:Y807)</f>
        <v>9564</v>
      </c>
      <c r="Z808" s="261">
        <f t="shared" ref="Z808" si="1273">SUM(Z784:Z807)</f>
        <v>45174</v>
      </c>
      <c r="AA808" s="262">
        <f t="shared" ref="AA808" si="1274">SUM(AA784:AA807)</f>
        <v>42443</v>
      </c>
      <c r="AB808" s="171">
        <f>SUM(AB784:AB807)</f>
        <v>253395</v>
      </c>
      <c r="AC808" s="172">
        <f>SUM(AC784:AC807)</f>
        <v>252992</v>
      </c>
      <c r="BI808" s="299" t="s">
        <v>26</v>
      </c>
      <c r="BJ808" s="152">
        <f>SUM(BJ784:BJ807)</f>
        <v>0.99999999999999989</v>
      </c>
      <c r="BK808" s="153">
        <f t="shared" ref="BK808:CK808" si="1275">SUM(BK784:BK807)</f>
        <v>1</v>
      </c>
      <c r="BL808" s="152">
        <f t="shared" si="1275"/>
        <v>0.99999999999999989</v>
      </c>
      <c r="BM808" s="153">
        <f t="shared" si="1275"/>
        <v>0.99999999999999989</v>
      </c>
      <c r="BN808" s="152">
        <f t="shared" si="1275"/>
        <v>1</v>
      </c>
      <c r="BO808" s="153">
        <f t="shared" si="1275"/>
        <v>0.99999999999999989</v>
      </c>
      <c r="BP808" s="152">
        <f t="shared" si="1275"/>
        <v>1</v>
      </c>
      <c r="BQ808" s="153">
        <f t="shared" si="1275"/>
        <v>0.99999999999999989</v>
      </c>
      <c r="BR808" s="152">
        <f t="shared" si="1275"/>
        <v>1</v>
      </c>
      <c r="BS808" s="153">
        <f t="shared" si="1275"/>
        <v>1</v>
      </c>
      <c r="BT808" s="152">
        <f t="shared" si="1275"/>
        <v>1</v>
      </c>
      <c r="BU808" s="153">
        <f t="shared" si="1275"/>
        <v>0.99999999999999989</v>
      </c>
      <c r="BV808" s="152">
        <f t="shared" si="1275"/>
        <v>0.99999999999999989</v>
      </c>
      <c r="BW808" s="153">
        <f t="shared" si="1275"/>
        <v>1</v>
      </c>
      <c r="BX808" s="152">
        <f t="shared" si="1275"/>
        <v>1</v>
      </c>
      <c r="BY808" s="153">
        <f t="shared" si="1275"/>
        <v>1.0000000000000002</v>
      </c>
      <c r="BZ808" s="152">
        <f t="shared" si="1275"/>
        <v>1.0000000000000002</v>
      </c>
      <c r="CA808" s="153">
        <f t="shared" si="1275"/>
        <v>0.99999999999999989</v>
      </c>
      <c r="CB808" s="152">
        <f t="shared" si="1275"/>
        <v>0.99999999999999989</v>
      </c>
      <c r="CC808" s="153">
        <f t="shared" si="1275"/>
        <v>0.99999999999999989</v>
      </c>
      <c r="CD808" s="152">
        <f t="shared" si="1275"/>
        <v>1</v>
      </c>
      <c r="CE808" s="153">
        <f t="shared" si="1275"/>
        <v>1</v>
      </c>
      <c r="CF808" s="152">
        <f t="shared" si="1275"/>
        <v>0.99999999999999989</v>
      </c>
      <c r="CG808" s="153">
        <f t="shared" si="1275"/>
        <v>1</v>
      </c>
      <c r="CH808" s="152">
        <f t="shared" si="1275"/>
        <v>1</v>
      </c>
      <c r="CI808" s="153">
        <f t="shared" si="1275"/>
        <v>1</v>
      </c>
      <c r="CJ808" s="152">
        <f t="shared" si="1275"/>
        <v>0.99999999999999989</v>
      </c>
      <c r="CK808" s="153">
        <f t="shared" si="1275"/>
        <v>1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6">
        <f>+A780+1</f>
        <v>43492</v>
      </c>
      <c r="B811" s="306"/>
      <c r="C811" s="306"/>
      <c r="D811" s="306"/>
      <c r="BI811" s="311">
        <f>+BI749+2</f>
        <v>43492</v>
      </c>
      <c r="BJ811" s="311"/>
      <c r="BK811" s="311"/>
      <c r="BL811" s="311"/>
    </row>
    <row r="812" spans="1:89" ht="13.5" thickBot="1" x14ac:dyDescent="0.25">
      <c r="AE812" s="242" t="s">
        <v>1</v>
      </c>
    </row>
    <row r="813" spans="1:89" ht="14.25" thickTop="1" thickBot="1" x14ac:dyDescent="0.25">
      <c r="A813" s="302" t="s">
        <v>2</v>
      </c>
      <c r="B813" s="304" t="s">
        <v>3</v>
      </c>
      <c r="C813" s="305"/>
      <c r="D813" s="304" t="s">
        <v>4</v>
      </c>
      <c r="E813" s="305"/>
      <c r="F813" s="304" t="s">
        <v>5</v>
      </c>
      <c r="G813" s="305"/>
      <c r="H813" s="304" t="s">
        <v>6</v>
      </c>
      <c r="I813" s="305"/>
      <c r="J813" s="304" t="s">
        <v>7</v>
      </c>
      <c r="K813" s="305"/>
      <c r="L813" s="304" t="s">
        <v>8</v>
      </c>
      <c r="M813" s="305"/>
      <c r="N813" s="304" t="s">
        <v>9</v>
      </c>
      <c r="O813" s="305"/>
      <c r="P813" s="304" t="s">
        <v>10</v>
      </c>
      <c r="Q813" s="305"/>
      <c r="R813" s="304" t="s">
        <v>11</v>
      </c>
      <c r="S813" s="305"/>
      <c r="T813" s="304" t="s">
        <v>12</v>
      </c>
      <c r="U813" s="305"/>
      <c r="V813" s="304" t="s">
        <v>13</v>
      </c>
      <c r="W813" s="305"/>
      <c r="X813" s="304" t="s">
        <v>14</v>
      </c>
      <c r="Y813" s="305"/>
      <c r="Z813" s="307" t="s">
        <v>15</v>
      </c>
      <c r="AA813" s="308"/>
      <c r="AB813" s="309" t="s">
        <v>16</v>
      </c>
      <c r="AC813" s="310"/>
      <c r="AE813" s="302" t="s">
        <v>2</v>
      </c>
      <c r="AF813" s="304" t="s">
        <v>3</v>
      </c>
      <c r="AG813" s="305"/>
      <c r="AH813" s="304" t="s">
        <v>4</v>
      </c>
      <c r="AI813" s="305"/>
      <c r="AJ813" s="304" t="s">
        <v>5</v>
      </c>
      <c r="AK813" s="305"/>
      <c r="AL813" s="304" t="s">
        <v>6</v>
      </c>
      <c r="AM813" s="305"/>
      <c r="AN813" s="304" t="s">
        <v>7</v>
      </c>
      <c r="AO813" s="305"/>
      <c r="AP813" s="304" t="s">
        <v>8</v>
      </c>
      <c r="AQ813" s="305"/>
      <c r="AR813" s="304" t="s">
        <v>9</v>
      </c>
      <c r="AS813" s="305"/>
      <c r="AT813" s="304" t="s">
        <v>10</v>
      </c>
      <c r="AU813" s="305"/>
      <c r="AV813" s="304" t="s">
        <v>11</v>
      </c>
      <c r="AW813" s="305"/>
      <c r="AX813" s="304" t="s">
        <v>12</v>
      </c>
      <c r="AY813" s="305"/>
      <c r="AZ813" s="304" t="s">
        <v>13</v>
      </c>
      <c r="BA813" s="305"/>
      <c r="BB813" s="304" t="s">
        <v>14</v>
      </c>
      <c r="BC813" s="305"/>
      <c r="BD813" s="307" t="s">
        <v>15</v>
      </c>
      <c r="BE813" s="308"/>
      <c r="BF813" s="309" t="s">
        <v>16</v>
      </c>
      <c r="BG813" s="310"/>
      <c r="BI813" s="302" t="s">
        <v>2</v>
      </c>
      <c r="BJ813" s="304" t="s">
        <v>3</v>
      </c>
      <c r="BK813" s="305"/>
      <c r="BL813" s="304" t="s">
        <v>4</v>
      </c>
      <c r="BM813" s="305"/>
      <c r="BN813" s="304" t="s">
        <v>5</v>
      </c>
      <c r="BO813" s="305"/>
      <c r="BP813" s="304" t="s">
        <v>6</v>
      </c>
      <c r="BQ813" s="305"/>
      <c r="BR813" s="304" t="s">
        <v>7</v>
      </c>
      <c r="BS813" s="305"/>
      <c r="BT813" s="304" t="s">
        <v>8</v>
      </c>
      <c r="BU813" s="305"/>
      <c r="BV813" s="304" t="s">
        <v>9</v>
      </c>
      <c r="BW813" s="305"/>
      <c r="BX813" s="304" t="s">
        <v>10</v>
      </c>
      <c r="BY813" s="305"/>
      <c r="BZ813" s="304" t="s">
        <v>11</v>
      </c>
      <c r="CA813" s="305"/>
      <c r="CB813" s="304" t="s">
        <v>12</v>
      </c>
      <c r="CC813" s="305"/>
      <c r="CD813" s="304" t="s">
        <v>13</v>
      </c>
      <c r="CE813" s="305"/>
      <c r="CF813" s="304" t="s">
        <v>14</v>
      </c>
      <c r="CG813" s="305"/>
      <c r="CH813" s="307" t="s">
        <v>15</v>
      </c>
      <c r="CI813" s="308"/>
      <c r="CJ813" s="304" t="s">
        <v>16</v>
      </c>
      <c r="CK813" s="305"/>
    </row>
    <row r="814" spans="1:89" ht="15" thickTop="1" thickBot="1" x14ac:dyDescent="0.3">
      <c r="A814" s="303"/>
      <c r="B814" s="113" t="s">
        <v>17</v>
      </c>
      <c r="C814" s="114" t="s">
        <v>18</v>
      </c>
      <c r="D814" s="115" t="s">
        <v>17</v>
      </c>
      <c r="E814" s="116" t="s">
        <v>18</v>
      </c>
      <c r="F814" s="113" t="s">
        <v>17</v>
      </c>
      <c r="G814" s="114" t="s">
        <v>18</v>
      </c>
      <c r="H814" s="115" t="s">
        <v>17</v>
      </c>
      <c r="I814" s="116" t="s">
        <v>18</v>
      </c>
      <c r="J814" s="113" t="s">
        <v>17</v>
      </c>
      <c r="K814" s="114" t="s">
        <v>18</v>
      </c>
      <c r="L814" s="115" t="s">
        <v>17</v>
      </c>
      <c r="M814" s="113" t="s">
        <v>18</v>
      </c>
      <c r="N814" s="117" t="s">
        <v>17</v>
      </c>
      <c r="O814" s="118" t="s">
        <v>18</v>
      </c>
      <c r="P814" s="113" t="s">
        <v>17</v>
      </c>
      <c r="Q814" s="114" t="s">
        <v>18</v>
      </c>
      <c r="R814" s="115" t="s">
        <v>17</v>
      </c>
      <c r="S814" s="116" t="s">
        <v>18</v>
      </c>
      <c r="T814" s="113" t="s">
        <v>17</v>
      </c>
      <c r="U814" s="114" t="s">
        <v>18</v>
      </c>
      <c r="V814" s="115" t="s">
        <v>17</v>
      </c>
      <c r="W814" s="116" t="s">
        <v>18</v>
      </c>
      <c r="X814" s="113" t="s">
        <v>17</v>
      </c>
      <c r="Y814" s="114" t="s">
        <v>18</v>
      </c>
      <c r="Z814" s="26" t="s">
        <v>17</v>
      </c>
      <c r="AA814" s="119" t="s">
        <v>18</v>
      </c>
      <c r="AB814" s="173" t="s">
        <v>17</v>
      </c>
      <c r="AC814" s="174" t="s">
        <v>18</v>
      </c>
      <c r="AE814" s="303"/>
      <c r="AF814" s="113" t="s">
        <v>17</v>
      </c>
      <c r="AG814" s="114" t="s">
        <v>18</v>
      </c>
      <c r="AH814" s="115" t="s">
        <v>17</v>
      </c>
      <c r="AI814" s="116" t="s">
        <v>18</v>
      </c>
      <c r="AJ814" s="113" t="s">
        <v>17</v>
      </c>
      <c r="AK814" s="114" t="s">
        <v>18</v>
      </c>
      <c r="AL814" s="115" t="s">
        <v>17</v>
      </c>
      <c r="AM814" s="116" t="s">
        <v>18</v>
      </c>
      <c r="AN814" s="113" t="s">
        <v>17</v>
      </c>
      <c r="AO814" s="114" t="s">
        <v>18</v>
      </c>
      <c r="AP814" s="115" t="s">
        <v>17</v>
      </c>
      <c r="AQ814" s="113" t="s">
        <v>18</v>
      </c>
      <c r="AR814" s="117" t="s">
        <v>17</v>
      </c>
      <c r="AS814" s="118" t="s">
        <v>18</v>
      </c>
      <c r="AT814" s="113" t="s">
        <v>17</v>
      </c>
      <c r="AU814" s="114" t="s">
        <v>18</v>
      </c>
      <c r="AV814" s="115" t="s">
        <v>17</v>
      </c>
      <c r="AW814" s="116" t="s">
        <v>18</v>
      </c>
      <c r="AX814" s="113" t="s">
        <v>17</v>
      </c>
      <c r="AY814" s="114" t="s">
        <v>18</v>
      </c>
      <c r="AZ814" s="115" t="s">
        <v>17</v>
      </c>
      <c r="BA814" s="116" t="s">
        <v>18</v>
      </c>
      <c r="BB814" s="113" t="s">
        <v>17</v>
      </c>
      <c r="BC814" s="114" t="s">
        <v>18</v>
      </c>
      <c r="BD814" s="26" t="s">
        <v>17</v>
      </c>
      <c r="BE814" s="119" t="s">
        <v>18</v>
      </c>
      <c r="BF814" s="173" t="s">
        <v>17</v>
      </c>
      <c r="BG814" s="174" t="s">
        <v>18</v>
      </c>
      <c r="BI814" s="303"/>
      <c r="BJ814" s="113" t="s">
        <v>17</v>
      </c>
      <c r="BK814" s="114" t="s">
        <v>18</v>
      </c>
      <c r="BL814" s="115" t="s">
        <v>17</v>
      </c>
      <c r="BM814" s="116" t="s">
        <v>18</v>
      </c>
      <c r="BN814" s="113" t="s">
        <v>17</v>
      </c>
      <c r="BO814" s="114" t="s">
        <v>18</v>
      </c>
      <c r="BP814" s="115" t="s">
        <v>17</v>
      </c>
      <c r="BQ814" s="116" t="s">
        <v>18</v>
      </c>
      <c r="BR814" s="113" t="s">
        <v>17</v>
      </c>
      <c r="BS814" s="114" t="s">
        <v>18</v>
      </c>
      <c r="BT814" s="115" t="s">
        <v>17</v>
      </c>
      <c r="BU814" s="113" t="s">
        <v>18</v>
      </c>
      <c r="BV814" s="117" t="s">
        <v>17</v>
      </c>
      <c r="BW814" s="118" t="s">
        <v>18</v>
      </c>
      <c r="BX814" s="113" t="s">
        <v>17</v>
      </c>
      <c r="BY814" s="114" t="s">
        <v>18</v>
      </c>
      <c r="BZ814" s="115" t="s">
        <v>17</v>
      </c>
      <c r="CA814" s="116" t="s">
        <v>18</v>
      </c>
      <c r="CB814" s="113" t="s">
        <v>17</v>
      </c>
      <c r="CC814" s="114" t="s">
        <v>18</v>
      </c>
      <c r="CD814" s="115" t="s">
        <v>17</v>
      </c>
      <c r="CE814" s="116" t="s">
        <v>18</v>
      </c>
      <c r="CF814" s="113" t="s">
        <v>17</v>
      </c>
      <c r="CG814" s="114" t="s">
        <v>18</v>
      </c>
      <c r="CH814" s="26" t="s">
        <v>17</v>
      </c>
      <c r="CI814" s="119" t="s">
        <v>18</v>
      </c>
      <c r="CJ814" s="117" t="s">
        <v>17</v>
      </c>
      <c r="CK814" s="118" t="s">
        <v>18</v>
      </c>
    </row>
    <row r="815" spans="1:89" ht="13.5" thickTop="1" x14ac:dyDescent="0.2">
      <c r="A815" s="122" t="s">
        <v>19</v>
      </c>
      <c r="B815" s="123"/>
      <c r="C815" s="186"/>
      <c r="D815" s="124"/>
      <c r="E815" s="177"/>
      <c r="F815" s="123"/>
      <c r="G815" s="125"/>
      <c r="H815" s="124"/>
      <c r="I815" s="177"/>
      <c r="J815" s="123"/>
      <c r="K815" s="125"/>
      <c r="L815" s="124"/>
      <c r="M815" s="123"/>
      <c r="N815" s="176"/>
      <c r="O815" s="178"/>
      <c r="P815" s="123"/>
      <c r="Q815" s="125"/>
      <c r="R815" s="124"/>
      <c r="S815" s="177"/>
      <c r="T815" s="123"/>
      <c r="U815" s="125"/>
      <c r="V815" s="124"/>
      <c r="W815" s="177"/>
      <c r="X815" s="123"/>
      <c r="Y815" s="125"/>
      <c r="Z815" s="183"/>
      <c r="AA815" s="184"/>
      <c r="AB815" s="167">
        <f>B815+D815+F815+H815+J815+L815+N815+P815+R815+T815+V815+X815+Z815</f>
        <v>0</v>
      </c>
      <c r="AC815" s="168">
        <f>C815+E815+G815+I815+K815+M815+O815+Q815+S815+U815+W815+Y815+AA815</f>
        <v>0</v>
      </c>
      <c r="AE815" s="249" t="str">
        <f>$AE$9</f>
        <v>07:00 - 07:59</v>
      </c>
      <c r="AF815" s="123">
        <f>SUMIF($A$9:$A$32,$AE815,B$815:B$838)</f>
        <v>1348</v>
      </c>
      <c r="AG815" s="186">
        <f t="shared" ref="AG815:BE817" si="1276">SUMIF($A$9:$A$32,$AE815,C$815:C$838)</f>
        <v>453</v>
      </c>
      <c r="AH815" s="124">
        <f t="shared" si="1276"/>
        <v>525</v>
      </c>
      <c r="AI815" s="177">
        <f t="shared" si="1276"/>
        <v>315</v>
      </c>
      <c r="AJ815" s="123">
        <f t="shared" si="1276"/>
        <v>202</v>
      </c>
      <c r="AK815" s="125">
        <f t="shared" si="1276"/>
        <v>139</v>
      </c>
      <c r="AL815" s="124">
        <f t="shared" si="1276"/>
        <v>799</v>
      </c>
      <c r="AM815" s="177">
        <f t="shared" si="1276"/>
        <v>791</v>
      </c>
      <c r="AN815" s="123">
        <f t="shared" si="1276"/>
        <v>60</v>
      </c>
      <c r="AO815" s="125">
        <f t="shared" si="1276"/>
        <v>113</v>
      </c>
      <c r="AP815" s="124">
        <f t="shared" si="1276"/>
        <v>122</v>
      </c>
      <c r="AQ815" s="123">
        <f t="shared" si="1276"/>
        <v>357</v>
      </c>
      <c r="AR815" s="176">
        <f t="shared" si="1276"/>
        <v>564</v>
      </c>
      <c r="AS815" s="178">
        <f t="shared" si="1276"/>
        <v>767</v>
      </c>
      <c r="AT815" s="123">
        <f t="shared" si="1276"/>
        <v>381</v>
      </c>
      <c r="AU815" s="125">
        <f t="shared" si="1276"/>
        <v>316</v>
      </c>
      <c r="AV815" s="124">
        <f t="shared" si="1276"/>
        <v>611</v>
      </c>
      <c r="AW815" s="177">
        <f t="shared" si="1276"/>
        <v>492</v>
      </c>
      <c r="AX815" s="123">
        <f t="shared" si="1276"/>
        <v>115</v>
      </c>
      <c r="AY815" s="125">
        <f t="shared" si="1276"/>
        <v>161</v>
      </c>
      <c r="AZ815" s="124">
        <f t="shared" si="1276"/>
        <v>294</v>
      </c>
      <c r="BA815" s="177">
        <f t="shared" si="1276"/>
        <v>515</v>
      </c>
      <c r="BB815" s="123">
        <f t="shared" si="1276"/>
        <v>414</v>
      </c>
      <c r="BC815" s="125">
        <f t="shared" si="1276"/>
        <v>311</v>
      </c>
      <c r="BD815" s="183">
        <f t="shared" si="1276"/>
        <v>1320</v>
      </c>
      <c r="BE815" s="184">
        <f t="shared" si="1276"/>
        <v>1378</v>
      </c>
      <c r="BF815" s="167">
        <f>AF815+AH815+AJ815+AL815+AN815+AP815+AR815+AT815+AV815+AX815+AZ815+BB815+BD815</f>
        <v>6755</v>
      </c>
      <c r="BG815" s="168">
        <f>AG815+AI815+AK815+AM815+AO815+AQ815+AS815+AU815+AW815+AY815+BA815+BC815+BE815</f>
        <v>6108</v>
      </c>
      <c r="BI815" s="122" t="s">
        <v>19</v>
      </c>
      <c r="BJ815" s="126">
        <f t="shared" ref="BJ815:CK815" si="1277">B815/B839</f>
        <v>0</v>
      </c>
      <c r="BK815" s="127">
        <f t="shared" si="1277"/>
        <v>0</v>
      </c>
      <c r="BL815" s="128">
        <f t="shared" si="1277"/>
        <v>0</v>
      </c>
      <c r="BM815" s="129">
        <f t="shared" si="1277"/>
        <v>0</v>
      </c>
      <c r="BN815" s="126">
        <f t="shared" si="1277"/>
        <v>0</v>
      </c>
      <c r="BO815" s="127">
        <f t="shared" si="1277"/>
        <v>0</v>
      </c>
      <c r="BP815" s="128">
        <f t="shared" si="1277"/>
        <v>0</v>
      </c>
      <c r="BQ815" s="129">
        <f t="shared" si="1277"/>
        <v>0</v>
      </c>
      <c r="BR815" s="126">
        <f t="shared" si="1277"/>
        <v>0</v>
      </c>
      <c r="BS815" s="127">
        <f t="shared" si="1277"/>
        <v>0</v>
      </c>
      <c r="BT815" s="128">
        <f t="shared" si="1277"/>
        <v>0</v>
      </c>
      <c r="BU815" s="126">
        <f t="shared" si="1277"/>
        <v>0</v>
      </c>
      <c r="BV815" s="130">
        <f t="shared" si="1277"/>
        <v>0</v>
      </c>
      <c r="BW815" s="131">
        <f t="shared" si="1277"/>
        <v>0</v>
      </c>
      <c r="BX815" s="126">
        <f t="shared" si="1277"/>
        <v>0</v>
      </c>
      <c r="BY815" s="127">
        <f t="shared" si="1277"/>
        <v>0</v>
      </c>
      <c r="BZ815" s="128">
        <f t="shared" si="1277"/>
        <v>0</v>
      </c>
      <c r="CA815" s="129">
        <f t="shared" si="1277"/>
        <v>0</v>
      </c>
      <c r="CB815" s="126">
        <f t="shared" si="1277"/>
        <v>0</v>
      </c>
      <c r="CC815" s="127">
        <f t="shared" si="1277"/>
        <v>0</v>
      </c>
      <c r="CD815" s="128">
        <f t="shared" si="1277"/>
        <v>0</v>
      </c>
      <c r="CE815" s="129">
        <f t="shared" si="1277"/>
        <v>0</v>
      </c>
      <c r="CF815" s="126">
        <f t="shared" si="1277"/>
        <v>0</v>
      </c>
      <c r="CG815" s="127">
        <f t="shared" si="1277"/>
        <v>0</v>
      </c>
      <c r="CH815" s="128">
        <f t="shared" si="1277"/>
        <v>0</v>
      </c>
      <c r="CI815" s="126">
        <f t="shared" si="1277"/>
        <v>0</v>
      </c>
      <c r="CJ815" s="132">
        <f t="shared" si="1277"/>
        <v>0</v>
      </c>
      <c r="CK815" s="133">
        <f t="shared" si="1277"/>
        <v>0</v>
      </c>
    </row>
    <row r="816" spans="1:89" x14ac:dyDescent="0.2">
      <c r="A816" s="134" t="s">
        <v>21</v>
      </c>
      <c r="B816" s="189">
        <v>146</v>
      </c>
      <c r="C816" s="190">
        <v>0</v>
      </c>
      <c r="D816" s="191">
        <v>45</v>
      </c>
      <c r="E816" s="192">
        <v>0</v>
      </c>
      <c r="F816" s="189">
        <v>34</v>
      </c>
      <c r="G816" s="193">
        <v>0</v>
      </c>
      <c r="H816" s="191">
        <v>112</v>
      </c>
      <c r="I816" s="192">
        <v>3</v>
      </c>
      <c r="J816" s="189">
        <v>1</v>
      </c>
      <c r="K816" s="193">
        <v>2</v>
      </c>
      <c r="L816" s="191">
        <v>5</v>
      </c>
      <c r="M816" s="189">
        <v>1</v>
      </c>
      <c r="N816" s="194">
        <v>17</v>
      </c>
      <c r="O816" s="195">
        <v>5</v>
      </c>
      <c r="P816" s="189">
        <v>8</v>
      </c>
      <c r="Q816" s="193">
        <v>2</v>
      </c>
      <c r="R816" s="191">
        <v>5</v>
      </c>
      <c r="S816" s="192">
        <v>5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69">
        <f>B816+D816+F816+H816+J816+L816+N816+P816+R816+T816+V816+X816+Z816</f>
        <v>373</v>
      </c>
      <c r="AC816" s="170">
        <f t="shared" ref="AC816:AC835" si="1278">C816+E816+G816+I816+K816+M816+O816+Q816+S816+U816+W816+Y816+AA816</f>
        <v>18</v>
      </c>
      <c r="AE816" s="250" t="str">
        <f>$AE$10</f>
        <v>08:00 - 08:59</v>
      </c>
      <c r="AF816" s="123">
        <f>SUMIF($A$9:$A$32,$AE816,B$815:B$838)</f>
        <v>2044</v>
      </c>
      <c r="AG816" s="190">
        <f t="shared" si="1276"/>
        <v>653</v>
      </c>
      <c r="AH816" s="191">
        <f t="shared" si="1276"/>
        <v>717</v>
      </c>
      <c r="AI816" s="192">
        <f t="shared" si="1276"/>
        <v>429</v>
      </c>
      <c r="AJ816" s="189">
        <f t="shared" si="1276"/>
        <v>241</v>
      </c>
      <c r="AK816" s="193">
        <f t="shared" si="1276"/>
        <v>152</v>
      </c>
      <c r="AL816" s="191">
        <f t="shared" si="1276"/>
        <v>1117</v>
      </c>
      <c r="AM816" s="192">
        <f t="shared" si="1276"/>
        <v>1176</v>
      </c>
      <c r="AN816" s="189">
        <f t="shared" si="1276"/>
        <v>72</v>
      </c>
      <c r="AO816" s="193">
        <f t="shared" si="1276"/>
        <v>171</v>
      </c>
      <c r="AP816" s="191">
        <f t="shared" si="1276"/>
        <v>117</v>
      </c>
      <c r="AQ816" s="189">
        <f t="shared" si="1276"/>
        <v>499</v>
      </c>
      <c r="AR816" s="194">
        <f t="shared" si="1276"/>
        <v>690</v>
      </c>
      <c r="AS816" s="195">
        <f t="shared" si="1276"/>
        <v>1085</v>
      </c>
      <c r="AT816" s="189">
        <f t="shared" si="1276"/>
        <v>451</v>
      </c>
      <c r="AU816" s="193">
        <f t="shared" si="1276"/>
        <v>411</v>
      </c>
      <c r="AV816" s="191">
        <f t="shared" si="1276"/>
        <v>833</v>
      </c>
      <c r="AW816" s="192">
        <f t="shared" si="1276"/>
        <v>589</v>
      </c>
      <c r="AX816" s="189">
        <f t="shared" si="1276"/>
        <v>103</v>
      </c>
      <c r="AY816" s="193">
        <f t="shared" si="1276"/>
        <v>142</v>
      </c>
      <c r="AZ816" s="191">
        <f t="shared" si="1276"/>
        <v>375</v>
      </c>
      <c r="BA816" s="192">
        <f t="shared" si="1276"/>
        <v>781</v>
      </c>
      <c r="BB816" s="189">
        <f t="shared" si="1276"/>
        <v>482</v>
      </c>
      <c r="BC816" s="193">
        <f t="shared" si="1276"/>
        <v>315</v>
      </c>
      <c r="BD816" s="191">
        <f t="shared" si="1276"/>
        <v>1837</v>
      </c>
      <c r="BE816" s="189">
        <f t="shared" si="1276"/>
        <v>1385</v>
      </c>
      <c r="BF816" s="169">
        <f>SUM(AF816,AH816,AJ816,AL816,AN816,AP816,AR816,AT816,AV816,AX816,AZ816,BB816,BD816)</f>
        <v>9079</v>
      </c>
      <c r="BG816" s="170">
        <f>SUM(AG816,AI816,AK816,AM816,AO816,AQ816,AS816,AU816,AW816,AY816,BA816,BC816,BE816)</f>
        <v>7788</v>
      </c>
      <c r="BI816" s="134" t="s">
        <v>21</v>
      </c>
      <c r="BJ816" s="126">
        <f t="shared" ref="BJ816:CK816" si="1279">B816/B839</f>
        <v>4.6685639369424105E-3</v>
      </c>
      <c r="BK816" s="127">
        <f t="shared" si="1279"/>
        <v>0</v>
      </c>
      <c r="BL816" s="128">
        <f t="shared" si="1279"/>
        <v>4.2245587683064217E-3</v>
      </c>
      <c r="BM816" s="129">
        <f t="shared" si="1279"/>
        <v>0</v>
      </c>
      <c r="BN816" s="126">
        <f t="shared" si="1279"/>
        <v>6.1349693251533744E-3</v>
      </c>
      <c r="BO816" s="127">
        <f t="shared" si="1279"/>
        <v>0</v>
      </c>
      <c r="BP816" s="128">
        <f t="shared" si="1279"/>
        <v>5.1043660559657276E-3</v>
      </c>
      <c r="BQ816" s="129">
        <f t="shared" si="1279"/>
        <v>1.1967448539971278E-4</v>
      </c>
      <c r="BR816" s="126">
        <f t="shared" si="1279"/>
        <v>4.591368227731864E-4</v>
      </c>
      <c r="BS816" s="127">
        <f t="shared" si="1279"/>
        <v>6.6844919786096253E-4</v>
      </c>
      <c r="BT816" s="128">
        <f t="shared" si="1279"/>
        <v>1.2953367875647669E-3</v>
      </c>
      <c r="BU816" s="126">
        <f t="shared" si="1279"/>
        <v>1.0948105977665864E-4</v>
      </c>
      <c r="BV816" s="130">
        <f t="shared" si="1279"/>
        <v>1.1558335599673648E-3</v>
      </c>
      <c r="BW816" s="131">
        <f t="shared" si="1279"/>
        <v>2.5986175354711296E-4</v>
      </c>
      <c r="BX816" s="126">
        <f t="shared" si="1279"/>
        <v>9.4652153336488402E-4</v>
      </c>
      <c r="BY816" s="127">
        <f t="shared" si="1279"/>
        <v>2.0571898786257971E-4</v>
      </c>
      <c r="BZ816" s="128">
        <f t="shared" si="1279"/>
        <v>3.622925874936599E-4</v>
      </c>
      <c r="CA816" s="129">
        <f t="shared" si="1279"/>
        <v>3.2922894580891549E-4</v>
      </c>
      <c r="CB816" s="126">
        <f t="shared" si="1279"/>
        <v>0</v>
      </c>
      <c r="CC816" s="127">
        <f t="shared" si="1279"/>
        <v>0</v>
      </c>
      <c r="CD816" s="128">
        <f t="shared" si="1279"/>
        <v>0</v>
      </c>
      <c r="CE816" s="129">
        <f t="shared" si="1279"/>
        <v>0</v>
      </c>
      <c r="CF816" s="126">
        <f t="shared" si="1279"/>
        <v>0</v>
      </c>
      <c r="CG816" s="127">
        <f t="shared" si="1279"/>
        <v>0</v>
      </c>
      <c r="CH816" s="128">
        <f t="shared" si="1279"/>
        <v>0</v>
      </c>
      <c r="CI816" s="126">
        <f t="shared" si="1279"/>
        <v>0</v>
      </c>
      <c r="CJ816" s="132">
        <f t="shared" si="1279"/>
        <v>2.2225532548785939E-3</v>
      </c>
      <c r="CK816" s="133">
        <f t="shared" si="1279"/>
        <v>1.074261296155935E-4</v>
      </c>
    </row>
    <row r="817" spans="1:89" ht="13.5" thickBot="1" x14ac:dyDescent="0.25">
      <c r="A817" s="143" t="s">
        <v>23</v>
      </c>
      <c r="B817" s="196">
        <v>737</v>
      </c>
      <c r="C817" s="197">
        <v>13</v>
      </c>
      <c r="D817" s="198">
        <v>271</v>
      </c>
      <c r="E817" s="199">
        <v>31</v>
      </c>
      <c r="F817" s="196">
        <v>124</v>
      </c>
      <c r="G817" s="200">
        <v>13</v>
      </c>
      <c r="H817" s="198">
        <v>475</v>
      </c>
      <c r="I817" s="199">
        <v>120</v>
      </c>
      <c r="J817" s="196">
        <v>28</v>
      </c>
      <c r="K817" s="200">
        <v>19</v>
      </c>
      <c r="L817" s="198">
        <v>21</v>
      </c>
      <c r="M817" s="196">
        <v>114</v>
      </c>
      <c r="N817" s="201">
        <v>203</v>
      </c>
      <c r="O817" s="202">
        <v>217</v>
      </c>
      <c r="P817" s="196">
        <v>96</v>
      </c>
      <c r="Q817" s="200">
        <v>95</v>
      </c>
      <c r="R817" s="198">
        <v>162</v>
      </c>
      <c r="S817" s="199">
        <v>138</v>
      </c>
      <c r="T817" s="196">
        <v>25</v>
      </c>
      <c r="U817" s="200">
        <v>93</v>
      </c>
      <c r="V817" s="198">
        <v>89</v>
      </c>
      <c r="W817" s="199">
        <v>215</v>
      </c>
      <c r="X817" s="196">
        <v>119</v>
      </c>
      <c r="Y817" s="200">
        <v>135</v>
      </c>
      <c r="Z817" s="198">
        <v>488</v>
      </c>
      <c r="AA817" s="196">
        <v>348</v>
      </c>
      <c r="AB817" s="169">
        <f>B817+D817+F817+H817+J817+L817+N817+P817+R817+T817+V817+X817+Z817</f>
        <v>2838</v>
      </c>
      <c r="AC817" s="170">
        <f t="shared" si="1278"/>
        <v>1551</v>
      </c>
      <c r="AE817" s="249" t="str">
        <f>$AE$11</f>
        <v>09:00 - 09:59</v>
      </c>
      <c r="AF817" s="123">
        <f>SUMIF($A$9:$A$32,$AE817,B$815:B$838)</f>
        <v>2225</v>
      </c>
      <c r="AG817" s="197">
        <f t="shared" si="1276"/>
        <v>883</v>
      </c>
      <c r="AH817" s="198">
        <f t="shared" si="1276"/>
        <v>800</v>
      </c>
      <c r="AI817" s="199">
        <f t="shared" si="1276"/>
        <v>431</v>
      </c>
      <c r="AJ817" s="196">
        <f t="shared" si="1276"/>
        <v>374</v>
      </c>
      <c r="AK817" s="200">
        <f t="shared" si="1276"/>
        <v>213</v>
      </c>
      <c r="AL817" s="198">
        <f t="shared" si="1276"/>
        <v>1286</v>
      </c>
      <c r="AM817" s="199">
        <f t="shared" si="1276"/>
        <v>1257</v>
      </c>
      <c r="AN817" s="196">
        <f t="shared" si="1276"/>
        <v>128</v>
      </c>
      <c r="AO817" s="200">
        <f t="shared" si="1276"/>
        <v>330</v>
      </c>
      <c r="AP817" s="198">
        <f t="shared" si="1276"/>
        <v>109</v>
      </c>
      <c r="AQ817" s="196">
        <f t="shared" si="1276"/>
        <v>810</v>
      </c>
      <c r="AR817" s="201">
        <f t="shared" si="1276"/>
        <v>857</v>
      </c>
      <c r="AS817" s="202">
        <f t="shared" si="1276"/>
        <v>1550</v>
      </c>
      <c r="AT817" s="196">
        <f t="shared" si="1276"/>
        <v>512</v>
      </c>
      <c r="AU817" s="200">
        <f t="shared" si="1276"/>
        <v>498</v>
      </c>
      <c r="AV817" s="198">
        <f t="shared" si="1276"/>
        <v>1068</v>
      </c>
      <c r="AW817" s="199">
        <f t="shared" si="1276"/>
        <v>852</v>
      </c>
      <c r="AX817" s="196">
        <f t="shared" si="1276"/>
        <v>94</v>
      </c>
      <c r="AY817" s="200">
        <f t="shared" si="1276"/>
        <v>122</v>
      </c>
      <c r="AZ817" s="198">
        <f t="shared" si="1276"/>
        <v>317</v>
      </c>
      <c r="BA817" s="199">
        <f t="shared" si="1276"/>
        <v>1230</v>
      </c>
      <c r="BB817" s="196">
        <f t="shared" si="1276"/>
        <v>480</v>
      </c>
      <c r="BC817" s="200">
        <f t="shared" si="1276"/>
        <v>356</v>
      </c>
      <c r="BD817" s="198">
        <f t="shared" si="1276"/>
        <v>2121</v>
      </c>
      <c r="BE817" s="196">
        <f t="shared" si="1276"/>
        <v>1694</v>
      </c>
      <c r="BF817" s="169">
        <f>SUM(AF817,AH817,AJ817,AL817,AN817,AP817,AR817,AT817,AV817,AX817,AZ817,BB817,BD817)</f>
        <v>10371</v>
      </c>
      <c r="BG817" s="170">
        <f>SUM(AG817,AI817,AK817,AM817,AO817,AQ817,AS817,AU817,AW817,AY817,BA817,BC817,BE817)</f>
        <v>10226</v>
      </c>
      <c r="BI817" s="143" t="s">
        <v>23</v>
      </c>
      <c r="BJ817" s="126">
        <f t="shared" ref="BJ817:CK817" si="1280">B817/B839</f>
        <v>2.3566654941962716E-2</v>
      </c>
      <c r="BK817" s="127">
        <f t="shared" si="1280"/>
        <v>6.5993197624244885E-4</v>
      </c>
      <c r="BL817" s="128">
        <f t="shared" si="1280"/>
        <v>2.5441231693578672E-2</v>
      </c>
      <c r="BM817" s="129">
        <f t="shared" si="1280"/>
        <v>3.5408338092518562E-3</v>
      </c>
      <c r="BN817" s="126">
        <f t="shared" si="1280"/>
        <v>2.2374594009382895E-2</v>
      </c>
      <c r="BO817" s="127">
        <f t="shared" si="1280"/>
        <v>3.9405880569869656E-3</v>
      </c>
      <c r="BP817" s="128">
        <f t="shared" si="1280"/>
        <v>2.1647981040926079E-2</v>
      </c>
      <c r="BQ817" s="129">
        <f t="shared" si="1280"/>
        <v>4.7869794159885112E-3</v>
      </c>
      <c r="BR817" s="126">
        <f t="shared" si="1280"/>
        <v>1.2855831037649219E-2</v>
      </c>
      <c r="BS817" s="127">
        <f t="shared" si="1280"/>
        <v>6.3502673796791446E-3</v>
      </c>
      <c r="BT817" s="128">
        <f t="shared" si="1280"/>
        <v>5.4404145077720208E-3</v>
      </c>
      <c r="BU817" s="126">
        <f t="shared" si="1280"/>
        <v>1.2480840814539085E-2</v>
      </c>
      <c r="BV817" s="130">
        <f t="shared" si="1280"/>
        <v>1.3802012510198532E-2</v>
      </c>
      <c r="BW817" s="131">
        <f t="shared" si="1280"/>
        <v>1.1278000103944702E-2</v>
      </c>
      <c r="BX817" s="126">
        <f t="shared" si="1280"/>
        <v>1.1358258400378608E-2</v>
      </c>
      <c r="BY817" s="127">
        <f t="shared" si="1280"/>
        <v>9.7716519234725373E-3</v>
      </c>
      <c r="BZ817" s="128">
        <f t="shared" si="1280"/>
        <v>1.173827983479458E-2</v>
      </c>
      <c r="CA817" s="129">
        <f t="shared" si="1280"/>
        <v>9.0867189043260677E-3</v>
      </c>
      <c r="CB817" s="126">
        <f t="shared" si="1280"/>
        <v>1.2236906510034264E-2</v>
      </c>
      <c r="CC817" s="127">
        <f t="shared" si="1280"/>
        <v>3.4675615212527967E-2</v>
      </c>
      <c r="CD817" s="128">
        <f t="shared" si="1280"/>
        <v>7.6342425802024359E-3</v>
      </c>
      <c r="CE817" s="129">
        <f t="shared" si="1280"/>
        <v>1.4575283031658871E-2</v>
      </c>
      <c r="CF817" s="126">
        <f t="shared" si="1280"/>
        <v>1.38986218173324E-2</v>
      </c>
      <c r="CG817" s="127">
        <f t="shared" si="1280"/>
        <v>2.288911495422177E-2</v>
      </c>
      <c r="CH817" s="128">
        <f t="shared" si="1280"/>
        <v>1.4719189238100984E-2</v>
      </c>
      <c r="CI817" s="126">
        <f t="shared" si="1280"/>
        <v>1.1179286196151498E-2</v>
      </c>
      <c r="CJ817" s="132">
        <f t="shared" si="1280"/>
        <v>1.6910472218084314E-2</v>
      </c>
      <c r="CK817" s="133">
        <f t="shared" si="1280"/>
        <v>9.256551501876974E-3</v>
      </c>
    </row>
    <row r="818" spans="1:89" ht="14.25" thickTop="1" thickBot="1" x14ac:dyDescent="0.25">
      <c r="A818" s="134" t="s">
        <v>25</v>
      </c>
      <c r="B818" s="189">
        <v>984</v>
      </c>
      <c r="C818" s="190">
        <v>260</v>
      </c>
      <c r="D818" s="191">
        <v>391</v>
      </c>
      <c r="E818" s="192">
        <v>214</v>
      </c>
      <c r="F818" s="189">
        <v>171</v>
      </c>
      <c r="G818" s="193">
        <v>84</v>
      </c>
      <c r="H818" s="191">
        <v>660</v>
      </c>
      <c r="I818" s="192">
        <v>498</v>
      </c>
      <c r="J818" s="189">
        <v>46</v>
      </c>
      <c r="K818" s="193">
        <v>68</v>
      </c>
      <c r="L818" s="191">
        <v>72</v>
      </c>
      <c r="M818" s="189">
        <v>221</v>
      </c>
      <c r="N818" s="194">
        <v>460</v>
      </c>
      <c r="O818" s="195">
        <v>430</v>
      </c>
      <c r="P818" s="189">
        <v>232</v>
      </c>
      <c r="Q818" s="193">
        <v>196</v>
      </c>
      <c r="R818" s="191">
        <v>451</v>
      </c>
      <c r="S818" s="192">
        <v>357</v>
      </c>
      <c r="T818" s="189">
        <v>82</v>
      </c>
      <c r="U818" s="193">
        <v>134</v>
      </c>
      <c r="V818" s="191">
        <v>218</v>
      </c>
      <c r="W818" s="192">
        <v>409</v>
      </c>
      <c r="X818" s="189">
        <v>301</v>
      </c>
      <c r="Y818" s="193">
        <v>254</v>
      </c>
      <c r="Z818" s="191">
        <v>954</v>
      </c>
      <c r="AA818" s="189">
        <v>846</v>
      </c>
      <c r="AB818" s="169">
        <f>B818+D818+F818+H818+J818+L818+N818+P818+R818+T818+V818+X818+Z818</f>
        <v>5022</v>
      </c>
      <c r="AC818" s="170">
        <f t="shared" si="1278"/>
        <v>3971</v>
      </c>
      <c r="AE818" s="299" t="s">
        <v>26</v>
      </c>
      <c r="AF818" s="18">
        <f t="shared" ref="AF818:BG818" si="1281">SUM(AF815:AF817)</f>
        <v>5617</v>
      </c>
      <c r="AG818" s="19">
        <f t="shared" si="1281"/>
        <v>1989</v>
      </c>
      <c r="AH818" s="18">
        <f t="shared" si="1281"/>
        <v>2042</v>
      </c>
      <c r="AI818" s="19">
        <f t="shared" si="1281"/>
        <v>1175</v>
      </c>
      <c r="AJ818" s="18">
        <f t="shared" si="1281"/>
        <v>817</v>
      </c>
      <c r="AK818" s="19">
        <f t="shared" si="1281"/>
        <v>504</v>
      </c>
      <c r="AL818" s="18">
        <f t="shared" si="1281"/>
        <v>3202</v>
      </c>
      <c r="AM818" s="19">
        <f t="shared" si="1281"/>
        <v>3224</v>
      </c>
      <c r="AN818" s="18">
        <f t="shared" si="1281"/>
        <v>260</v>
      </c>
      <c r="AO818" s="19">
        <f t="shared" si="1281"/>
        <v>614</v>
      </c>
      <c r="AP818" s="18">
        <f t="shared" si="1281"/>
        <v>348</v>
      </c>
      <c r="AQ818" s="19">
        <f t="shared" si="1281"/>
        <v>1666</v>
      </c>
      <c r="AR818" s="18">
        <f t="shared" si="1281"/>
        <v>2111</v>
      </c>
      <c r="AS818" s="19">
        <f t="shared" si="1281"/>
        <v>3402</v>
      </c>
      <c r="AT818" s="18">
        <f t="shared" si="1281"/>
        <v>1344</v>
      </c>
      <c r="AU818" s="19">
        <f t="shared" si="1281"/>
        <v>1225</v>
      </c>
      <c r="AV818" s="18">
        <f t="shared" si="1281"/>
        <v>2512</v>
      </c>
      <c r="AW818" s="19">
        <f t="shared" si="1281"/>
        <v>1933</v>
      </c>
      <c r="AX818" s="18">
        <f t="shared" si="1281"/>
        <v>312</v>
      </c>
      <c r="AY818" s="19">
        <f t="shared" si="1281"/>
        <v>425</v>
      </c>
      <c r="AZ818" s="18">
        <f t="shared" si="1281"/>
        <v>986</v>
      </c>
      <c r="BA818" s="19">
        <f t="shared" si="1281"/>
        <v>2526</v>
      </c>
      <c r="BB818" s="18">
        <f t="shared" si="1281"/>
        <v>1376</v>
      </c>
      <c r="BC818" s="19">
        <f t="shared" si="1281"/>
        <v>982</v>
      </c>
      <c r="BD818" s="18">
        <f t="shared" si="1281"/>
        <v>5278</v>
      </c>
      <c r="BE818" s="19">
        <f t="shared" si="1281"/>
        <v>4457</v>
      </c>
      <c r="BF818" s="171">
        <f t="shared" si="1281"/>
        <v>26205</v>
      </c>
      <c r="BG818" s="172">
        <f t="shared" si="1281"/>
        <v>24122</v>
      </c>
      <c r="BI818" s="134" t="s">
        <v>25</v>
      </c>
      <c r="BJ818" s="126">
        <f t="shared" ref="BJ818:CK818" si="1282">B818/B839</f>
        <v>3.1464841876378984E-2</v>
      </c>
      <c r="BK818" s="127">
        <f t="shared" si="1282"/>
        <v>1.3198639524848977E-2</v>
      </c>
      <c r="BL818" s="128">
        <f t="shared" si="1282"/>
        <v>3.6706721742395795E-2</v>
      </c>
      <c r="BM818" s="129">
        <f t="shared" si="1282"/>
        <v>2.444317532838378E-2</v>
      </c>
      <c r="BN818" s="126">
        <f t="shared" si="1282"/>
        <v>3.0855286900036086E-2</v>
      </c>
      <c r="BO818" s="127">
        <f t="shared" si="1282"/>
        <v>2.5462261291300393E-2</v>
      </c>
      <c r="BP818" s="128">
        <f t="shared" si="1282"/>
        <v>3.0079299972655182E-2</v>
      </c>
      <c r="BQ818" s="129">
        <f t="shared" si="1282"/>
        <v>1.9865964576352323E-2</v>
      </c>
      <c r="BR818" s="126">
        <f t="shared" si="1282"/>
        <v>2.1120293847566574E-2</v>
      </c>
      <c r="BS818" s="127">
        <f t="shared" si="1282"/>
        <v>2.2727272727272728E-2</v>
      </c>
      <c r="BT818" s="128">
        <f t="shared" si="1282"/>
        <v>1.8652849740932641E-2</v>
      </c>
      <c r="BU818" s="126">
        <f t="shared" si="1282"/>
        <v>2.4195314210641559E-2</v>
      </c>
      <c r="BV818" s="130">
        <f t="shared" si="1282"/>
        <v>3.127549632852869E-2</v>
      </c>
      <c r="BW818" s="131">
        <f t="shared" si="1282"/>
        <v>2.2348110805051714E-2</v>
      </c>
      <c r="BX818" s="126">
        <f t="shared" si="1282"/>
        <v>2.7449124467581638E-2</v>
      </c>
      <c r="BY818" s="127">
        <f t="shared" si="1282"/>
        <v>2.0160460810532813E-2</v>
      </c>
      <c r="BZ818" s="128">
        <f t="shared" si="1282"/>
        <v>3.2678791391928121E-2</v>
      </c>
      <c r="CA818" s="129">
        <f t="shared" si="1282"/>
        <v>2.3506946730756567E-2</v>
      </c>
      <c r="CB818" s="126">
        <f t="shared" si="1282"/>
        <v>4.0137053352912386E-2</v>
      </c>
      <c r="CC818" s="127">
        <f t="shared" si="1282"/>
        <v>4.9962714392244596E-2</v>
      </c>
      <c r="CD818" s="128">
        <f t="shared" si="1282"/>
        <v>1.8699605421170013E-2</v>
      </c>
      <c r="CE818" s="129">
        <f t="shared" si="1282"/>
        <v>2.7726933767202224E-2</v>
      </c>
      <c r="CF818" s="126">
        <f t="shared" si="1282"/>
        <v>3.5155337537958423E-2</v>
      </c>
      <c r="CG818" s="127">
        <f t="shared" si="1282"/>
        <v>4.3065445913869106E-2</v>
      </c>
      <c r="CH818" s="128">
        <f t="shared" si="1282"/>
        <v>2.8774808469566267E-2</v>
      </c>
      <c r="CI818" s="126">
        <f t="shared" si="1282"/>
        <v>2.7177230235471746E-2</v>
      </c>
      <c r="CJ818" s="132">
        <f t="shared" si="1282"/>
        <v>2.9924028005362729E-2</v>
      </c>
      <c r="CK818" s="133">
        <f t="shared" si="1282"/>
        <v>2.3699397816862321E-2</v>
      </c>
    </row>
    <row r="819" spans="1:89" ht="13.5" thickTop="1" x14ac:dyDescent="0.2">
      <c r="A819" s="143" t="s">
        <v>20</v>
      </c>
      <c r="B819" s="196">
        <v>1348</v>
      </c>
      <c r="C819" s="197">
        <v>453</v>
      </c>
      <c r="D819" s="198">
        <v>525</v>
      </c>
      <c r="E819" s="199">
        <v>315</v>
      </c>
      <c r="F819" s="196">
        <v>202</v>
      </c>
      <c r="G819" s="200">
        <v>139</v>
      </c>
      <c r="H819" s="198">
        <v>799</v>
      </c>
      <c r="I819" s="199">
        <v>791</v>
      </c>
      <c r="J819" s="196">
        <v>60</v>
      </c>
      <c r="K819" s="200">
        <v>113</v>
      </c>
      <c r="L819" s="198">
        <v>122</v>
      </c>
      <c r="M819" s="196">
        <v>357</v>
      </c>
      <c r="N819" s="201">
        <v>564</v>
      </c>
      <c r="O819" s="202">
        <v>767</v>
      </c>
      <c r="P819" s="196">
        <v>381</v>
      </c>
      <c r="Q819" s="200">
        <v>316</v>
      </c>
      <c r="R819" s="198">
        <v>611</v>
      </c>
      <c r="S819" s="199">
        <v>492</v>
      </c>
      <c r="T819" s="196">
        <v>115</v>
      </c>
      <c r="U819" s="200">
        <v>161</v>
      </c>
      <c r="V819" s="198">
        <v>294</v>
      </c>
      <c r="W819" s="199">
        <v>515</v>
      </c>
      <c r="X819" s="196">
        <v>414</v>
      </c>
      <c r="Y819" s="200">
        <v>311</v>
      </c>
      <c r="Z819" s="198">
        <v>1320</v>
      </c>
      <c r="AA819" s="196">
        <v>1378</v>
      </c>
      <c r="AB819" s="169">
        <f t="shared" ref="AB819:AB835" si="1283">B819+D819+F819+H819+J819+L819+N819+P819+R819+T819+V819+X819+Z819</f>
        <v>6755</v>
      </c>
      <c r="AC819" s="170">
        <f t="shared" si="1278"/>
        <v>6108</v>
      </c>
      <c r="BI819" s="143" t="s">
        <v>20</v>
      </c>
      <c r="BJ819" s="126">
        <f t="shared" ref="BJ819:CK819" si="1284">B819/B839</f>
        <v>4.3104275253413489E-2</v>
      </c>
      <c r="BK819" s="127">
        <f t="shared" si="1284"/>
        <v>2.2996091172140718E-2</v>
      </c>
      <c r="BL819" s="128">
        <f t="shared" si="1284"/>
        <v>4.9286518963574916E-2</v>
      </c>
      <c r="BM819" s="129">
        <f t="shared" si="1284"/>
        <v>3.597944031981725E-2</v>
      </c>
      <c r="BN819" s="126">
        <f t="shared" si="1284"/>
        <v>3.644893540238181E-2</v>
      </c>
      <c r="BO819" s="127">
        <f t="shared" si="1284"/>
        <v>4.2133979993937559E-2</v>
      </c>
      <c r="BP819" s="128">
        <f t="shared" si="1284"/>
        <v>3.6414182845684075E-2</v>
      </c>
      <c r="BQ819" s="129">
        <f t="shared" si="1284"/>
        <v>3.1554172650390934E-2</v>
      </c>
      <c r="BR819" s="126">
        <f t="shared" si="1284"/>
        <v>2.7548209366391185E-2</v>
      </c>
      <c r="BS819" s="127">
        <f t="shared" si="1284"/>
        <v>3.7767379679144383E-2</v>
      </c>
      <c r="BT819" s="128">
        <f t="shared" si="1284"/>
        <v>3.1606217616580314E-2</v>
      </c>
      <c r="BU819" s="126">
        <f t="shared" si="1284"/>
        <v>3.9084738340267135E-2</v>
      </c>
      <c r="BV819" s="130">
        <f t="shared" si="1284"/>
        <v>3.8346478107152568E-2</v>
      </c>
      <c r="BW819" s="131">
        <f t="shared" si="1284"/>
        <v>3.9862792994127122E-2</v>
      </c>
      <c r="BX819" s="126">
        <f t="shared" si="1284"/>
        <v>4.5078088026502601E-2</v>
      </c>
      <c r="BY819" s="127">
        <f t="shared" si="1284"/>
        <v>3.2503600082287594E-2</v>
      </c>
      <c r="BZ819" s="128">
        <f t="shared" si="1284"/>
        <v>4.4272154191725234E-2</v>
      </c>
      <c r="CA819" s="129">
        <f t="shared" si="1284"/>
        <v>3.2396128267597288E-2</v>
      </c>
      <c r="CB819" s="126">
        <f t="shared" si="1284"/>
        <v>5.6289769946157614E-2</v>
      </c>
      <c r="CC819" s="127">
        <f t="shared" si="1284"/>
        <v>6.0029828486204327E-2</v>
      </c>
      <c r="CD819" s="128">
        <f t="shared" si="1284"/>
        <v>2.5218733916623777E-2</v>
      </c>
      <c r="CE819" s="129">
        <f t="shared" si="1284"/>
        <v>3.4912887261880549E-2</v>
      </c>
      <c r="CF819" s="126">
        <f t="shared" si="1284"/>
        <v>4.8353188507358091E-2</v>
      </c>
      <c r="CG819" s="127">
        <f t="shared" si="1284"/>
        <v>5.2729738894540523E-2</v>
      </c>
      <c r="CH819" s="128">
        <f t="shared" si="1284"/>
        <v>3.9814200398142006E-2</v>
      </c>
      <c r="CI819" s="126">
        <f t="shared" si="1284"/>
        <v>4.4267403385910245E-2</v>
      </c>
      <c r="CJ819" s="132">
        <f t="shared" si="1284"/>
        <v>4.0250260688216889E-2</v>
      </c>
      <c r="CK819" s="133">
        <f t="shared" si="1284"/>
        <v>3.6453266649558058E-2</v>
      </c>
    </row>
    <row r="820" spans="1:89" ht="13.5" thickBot="1" x14ac:dyDescent="0.25">
      <c r="A820" s="134" t="s">
        <v>22</v>
      </c>
      <c r="B820" s="189">
        <v>2044</v>
      </c>
      <c r="C820" s="190">
        <v>653</v>
      </c>
      <c r="D820" s="191">
        <v>717</v>
      </c>
      <c r="E820" s="192">
        <v>429</v>
      </c>
      <c r="F820" s="189">
        <v>241</v>
      </c>
      <c r="G820" s="193">
        <v>152</v>
      </c>
      <c r="H820" s="191">
        <v>1117</v>
      </c>
      <c r="I820" s="192">
        <v>1176</v>
      </c>
      <c r="J820" s="189">
        <v>72</v>
      </c>
      <c r="K820" s="193">
        <v>171</v>
      </c>
      <c r="L820" s="191">
        <v>117</v>
      </c>
      <c r="M820" s="189">
        <v>499</v>
      </c>
      <c r="N820" s="194">
        <v>690</v>
      </c>
      <c r="O820" s="195">
        <v>1085</v>
      </c>
      <c r="P820" s="189">
        <v>451</v>
      </c>
      <c r="Q820" s="193">
        <v>411</v>
      </c>
      <c r="R820" s="191">
        <v>833</v>
      </c>
      <c r="S820" s="192">
        <v>589</v>
      </c>
      <c r="T820" s="189">
        <v>103</v>
      </c>
      <c r="U820" s="193">
        <v>142</v>
      </c>
      <c r="V820" s="191">
        <v>375</v>
      </c>
      <c r="W820" s="192">
        <v>781</v>
      </c>
      <c r="X820" s="189">
        <v>482</v>
      </c>
      <c r="Y820" s="193">
        <v>315</v>
      </c>
      <c r="Z820" s="191">
        <v>1837</v>
      </c>
      <c r="AA820" s="189">
        <v>1385</v>
      </c>
      <c r="AB820" s="169">
        <f t="shared" si="1283"/>
        <v>9079</v>
      </c>
      <c r="AC820" s="170">
        <f t="shared" si="1278"/>
        <v>7788</v>
      </c>
      <c r="AE820" s="242" t="s">
        <v>27</v>
      </c>
      <c r="BI820" s="134" t="s">
        <v>22</v>
      </c>
      <c r="BJ820" s="126">
        <f t="shared" ref="BJ820:CK820" si="1285">B820/B839</f>
        <v>6.5359895117193742E-2</v>
      </c>
      <c r="BK820" s="127">
        <f t="shared" si="1285"/>
        <v>3.3148890806639929E-2</v>
      </c>
      <c r="BL820" s="128">
        <f t="shared" si="1285"/>
        <v>6.7311303041682313E-2</v>
      </c>
      <c r="BM820" s="129">
        <f t="shared" si="1285"/>
        <v>4.9000571102227296E-2</v>
      </c>
      <c r="BN820" s="126">
        <f t="shared" si="1285"/>
        <v>4.3486106098881268E-2</v>
      </c>
      <c r="BO820" s="127">
        <f t="shared" si="1285"/>
        <v>4.6074568050924525E-2</v>
      </c>
      <c r="BP820" s="128">
        <f t="shared" si="1285"/>
        <v>5.0906936468872482E-2</v>
      </c>
      <c r="BQ820" s="129">
        <f t="shared" si="1285"/>
        <v>4.691239827668741E-2</v>
      </c>
      <c r="BR820" s="126">
        <f t="shared" si="1285"/>
        <v>3.3057851239669422E-2</v>
      </c>
      <c r="BS820" s="127">
        <f t="shared" si="1285"/>
        <v>5.7152406417112299E-2</v>
      </c>
      <c r="BT820" s="128">
        <f t="shared" si="1285"/>
        <v>3.0310880829015546E-2</v>
      </c>
      <c r="BU820" s="126">
        <f t="shared" si="1285"/>
        <v>5.4631048828552659E-2</v>
      </c>
      <c r="BV820" s="130">
        <f t="shared" si="1285"/>
        <v>4.6913244492793035E-2</v>
      </c>
      <c r="BW820" s="131">
        <f t="shared" si="1285"/>
        <v>5.639000051972351E-2</v>
      </c>
      <c r="BX820" s="126">
        <f t="shared" si="1285"/>
        <v>5.3360151443445338E-2</v>
      </c>
      <c r="BY820" s="127">
        <f t="shared" si="1285"/>
        <v>4.2275252005760135E-2</v>
      </c>
      <c r="BZ820" s="128">
        <f t="shared" si="1285"/>
        <v>6.0357945076443736E-2</v>
      </c>
      <c r="CA820" s="129">
        <f t="shared" si="1285"/>
        <v>3.878316981629025E-2</v>
      </c>
      <c r="CB820" s="126">
        <f t="shared" si="1285"/>
        <v>5.0416054821341164E-2</v>
      </c>
      <c r="CC820" s="127">
        <f t="shared" si="1285"/>
        <v>5.2945563012677103E-2</v>
      </c>
      <c r="CD820" s="128">
        <f t="shared" si="1285"/>
        <v>3.2166752444673187E-2</v>
      </c>
      <c r="CE820" s="129">
        <f t="shared" si="1285"/>
        <v>5.2945563012677103E-2</v>
      </c>
      <c r="CF820" s="126">
        <f t="shared" si="1285"/>
        <v>5.6295258117262319E-2</v>
      </c>
      <c r="CG820" s="127">
        <f t="shared" si="1285"/>
        <v>5.3407934893184128E-2</v>
      </c>
      <c r="CH820" s="128">
        <f t="shared" si="1285"/>
        <v>5.5408095554080952E-2</v>
      </c>
      <c r="CI820" s="126">
        <f t="shared" si="1285"/>
        <v>4.4492274085258118E-2</v>
      </c>
      <c r="CJ820" s="132">
        <f t="shared" si="1285"/>
        <v>5.4098018769551615E-2</v>
      </c>
      <c r="CK820" s="133">
        <f t="shared" si="1285"/>
        <v>4.6479705413680121E-2</v>
      </c>
    </row>
    <row r="821" spans="1:89" ht="14.25" thickTop="1" thickBot="1" x14ac:dyDescent="0.25">
      <c r="A821" s="143" t="s">
        <v>24</v>
      </c>
      <c r="B821" s="196">
        <v>2225</v>
      </c>
      <c r="C821" s="197">
        <v>883</v>
      </c>
      <c r="D821" s="198">
        <v>800</v>
      </c>
      <c r="E821" s="199">
        <v>431</v>
      </c>
      <c r="F821" s="196">
        <v>374</v>
      </c>
      <c r="G821" s="200">
        <v>213</v>
      </c>
      <c r="H821" s="198">
        <v>1286</v>
      </c>
      <c r="I821" s="199">
        <v>1257</v>
      </c>
      <c r="J821" s="196">
        <v>128</v>
      </c>
      <c r="K821" s="200">
        <v>330</v>
      </c>
      <c r="L821" s="198">
        <v>109</v>
      </c>
      <c r="M821" s="196">
        <v>810</v>
      </c>
      <c r="N821" s="201">
        <v>857</v>
      </c>
      <c r="O821" s="202">
        <v>1550</v>
      </c>
      <c r="P821" s="196">
        <v>512</v>
      </c>
      <c r="Q821" s="200">
        <v>498</v>
      </c>
      <c r="R821" s="198">
        <v>1068</v>
      </c>
      <c r="S821" s="199">
        <v>852</v>
      </c>
      <c r="T821" s="196">
        <v>94</v>
      </c>
      <c r="U821" s="200">
        <v>122</v>
      </c>
      <c r="V821" s="198">
        <v>317</v>
      </c>
      <c r="W821" s="199">
        <v>1230</v>
      </c>
      <c r="X821" s="196">
        <v>480</v>
      </c>
      <c r="Y821" s="200">
        <v>356</v>
      </c>
      <c r="Z821" s="198">
        <v>2121</v>
      </c>
      <c r="AA821" s="196">
        <v>1694</v>
      </c>
      <c r="AB821" s="169">
        <f t="shared" si="1283"/>
        <v>10371</v>
      </c>
      <c r="AC821" s="170">
        <f t="shared" si="1278"/>
        <v>10226</v>
      </c>
      <c r="AE821" s="302" t="s">
        <v>2</v>
      </c>
      <c r="AF821" s="304" t="s">
        <v>3</v>
      </c>
      <c r="AG821" s="305"/>
      <c r="AH821" s="304" t="s">
        <v>4</v>
      </c>
      <c r="AI821" s="305"/>
      <c r="AJ821" s="304" t="s">
        <v>5</v>
      </c>
      <c r="AK821" s="305"/>
      <c r="AL821" s="304" t="s">
        <v>6</v>
      </c>
      <c r="AM821" s="305"/>
      <c r="AN821" s="304" t="s">
        <v>7</v>
      </c>
      <c r="AO821" s="305"/>
      <c r="AP821" s="304" t="s">
        <v>8</v>
      </c>
      <c r="AQ821" s="305"/>
      <c r="AR821" s="304" t="s">
        <v>9</v>
      </c>
      <c r="AS821" s="305"/>
      <c r="AT821" s="304" t="s">
        <v>10</v>
      </c>
      <c r="AU821" s="305"/>
      <c r="AV821" s="304" t="s">
        <v>11</v>
      </c>
      <c r="AW821" s="305"/>
      <c r="AX821" s="304" t="s">
        <v>12</v>
      </c>
      <c r="AY821" s="305"/>
      <c r="AZ821" s="304" t="s">
        <v>13</v>
      </c>
      <c r="BA821" s="305"/>
      <c r="BB821" s="304" t="s">
        <v>14</v>
      </c>
      <c r="BC821" s="305"/>
      <c r="BD821" s="307" t="s">
        <v>15</v>
      </c>
      <c r="BE821" s="308"/>
      <c r="BF821" s="309" t="s">
        <v>16</v>
      </c>
      <c r="BG821" s="310"/>
      <c r="BI821" s="143" t="s">
        <v>24</v>
      </c>
      <c r="BJ821" s="126">
        <f t="shared" ref="BJ821:CK821" si="1286">B821/B839</f>
        <v>7.1147635340389467E-2</v>
      </c>
      <c r="BK821" s="127">
        <f t="shared" si="1286"/>
        <v>4.4824610386314023E-2</v>
      </c>
      <c r="BL821" s="128">
        <f t="shared" si="1286"/>
        <v>7.5103266992114157E-2</v>
      </c>
      <c r="BM821" s="129">
        <f t="shared" si="1286"/>
        <v>4.9229011993146776E-2</v>
      </c>
      <c r="BN821" s="126">
        <f t="shared" si="1286"/>
        <v>6.7484662576687116E-2</v>
      </c>
      <c r="BO821" s="127">
        <f t="shared" si="1286"/>
        <v>6.4565019702940291E-2</v>
      </c>
      <c r="BP821" s="128">
        <f t="shared" si="1286"/>
        <v>5.8609060249749337E-2</v>
      </c>
      <c r="BQ821" s="129">
        <f t="shared" si="1286"/>
        <v>5.0143609382479658E-2</v>
      </c>
      <c r="BR821" s="126">
        <f t="shared" si="1286"/>
        <v>5.876951331496786E-2</v>
      </c>
      <c r="BS821" s="127">
        <f t="shared" si="1286"/>
        <v>0.11029411764705882</v>
      </c>
      <c r="BT821" s="128">
        <f t="shared" si="1286"/>
        <v>2.8238341968911916E-2</v>
      </c>
      <c r="BU821" s="126">
        <f t="shared" si="1286"/>
        <v>8.8679658419093491E-2</v>
      </c>
      <c r="BV821" s="130">
        <f t="shared" si="1286"/>
        <v>5.8267609464237147E-2</v>
      </c>
      <c r="BW821" s="131">
        <f t="shared" si="1286"/>
        <v>8.0557143599605016E-2</v>
      </c>
      <c r="BX821" s="126">
        <f t="shared" si="1286"/>
        <v>6.0577378135352578E-2</v>
      </c>
      <c r="BY821" s="127">
        <f t="shared" si="1286"/>
        <v>5.1224027977782347E-2</v>
      </c>
      <c r="BZ821" s="128">
        <f t="shared" si="1286"/>
        <v>7.7385696688645755E-2</v>
      </c>
      <c r="CA821" s="129">
        <f t="shared" si="1286"/>
        <v>5.6100612365839207E-2</v>
      </c>
      <c r="CB821" s="126">
        <f t="shared" si="1286"/>
        <v>4.6010768477728829E-2</v>
      </c>
      <c r="CC821" s="127">
        <f t="shared" si="1286"/>
        <v>4.5488441461595822E-2</v>
      </c>
      <c r="CD821" s="128">
        <f t="shared" si="1286"/>
        <v>2.7191628066563733E-2</v>
      </c>
      <c r="CE821" s="129">
        <f t="shared" si="1286"/>
        <v>8.3384177343908891E-2</v>
      </c>
      <c r="CF821" s="126">
        <f t="shared" si="1286"/>
        <v>5.6061667834618079E-2</v>
      </c>
      <c r="CG821" s="127">
        <f t="shared" si="1286"/>
        <v>6.0359443879281112E-2</v>
      </c>
      <c r="CH821" s="128">
        <f t="shared" si="1286"/>
        <v>6.3974181094287264E-2</v>
      </c>
      <c r="CI821" s="126">
        <f t="shared" si="1286"/>
        <v>5.4418709242185746E-2</v>
      </c>
      <c r="CJ821" s="132">
        <f t="shared" si="1286"/>
        <v>6.1796514226128405E-2</v>
      </c>
      <c r="CK821" s="133">
        <f t="shared" si="1286"/>
        <v>6.1029977858281063E-2</v>
      </c>
    </row>
    <row r="822" spans="1:89" ht="15" thickTop="1" thickBot="1" x14ac:dyDescent="0.3">
      <c r="A822" s="134" t="s">
        <v>28</v>
      </c>
      <c r="B822" s="189">
        <v>2247</v>
      </c>
      <c r="C822" s="190">
        <v>964</v>
      </c>
      <c r="D822" s="191">
        <v>760</v>
      </c>
      <c r="E822" s="192">
        <v>527</v>
      </c>
      <c r="F822" s="189">
        <v>346</v>
      </c>
      <c r="G822" s="193">
        <v>224</v>
      </c>
      <c r="H822" s="191">
        <v>1439</v>
      </c>
      <c r="I822" s="192">
        <v>1309</v>
      </c>
      <c r="J822" s="189">
        <v>94</v>
      </c>
      <c r="K822" s="193">
        <v>292</v>
      </c>
      <c r="L822" s="191">
        <v>126</v>
      </c>
      <c r="M822" s="189">
        <v>634</v>
      </c>
      <c r="N822" s="194">
        <v>894</v>
      </c>
      <c r="O822" s="195">
        <v>1311</v>
      </c>
      <c r="P822" s="189">
        <v>665</v>
      </c>
      <c r="Q822" s="193">
        <v>482</v>
      </c>
      <c r="R822" s="191">
        <v>1082</v>
      </c>
      <c r="S822" s="192">
        <v>694</v>
      </c>
      <c r="T822" s="189">
        <v>110</v>
      </c>
      <c r="U822" s="193">
        <v>123</v>
      </c>
      <c r="V822" s="191">
        <v>380</v>
      </c>
      <c r="W822" s="192">
        <v>1141</v>
      </c>
      <c r="X822" s="189">
        <v>452</v>
      </c>
      <c r="Y822" s="193">
        <v>352</v>
      </c>
      <c r="Z822" s="191">
        <v>2036</v>
      </c>
      <c r="AA822" s="189">
        <v>2033</v>
      </c>
      <c r="AB822" s="169">
        <f t="shared" si="1283"/>
        <v>10631</v>
      </c>
      <c r="AC822" s="170">
        <f t="shared" si="1278"/>
        <v>10086</v>
      </c>
      <c r="AE822" s="303"/>
      <c r="AF822" s="113" t="s">
        <v>17</v>
      </c>
      <c r="AG822" s="114" t="s">
        <v>18</v>
      </c>
      <c r="AH822" s="115" t="s">
        <v>17</v>
      </c>
      <c r="AI822" s="116" t="s">
        <v>18</v>
      </c>
      <c r="AJ822" s="113" t="s">
        <v>17</v>
      </c>
      <c r="AK822" s="114" t="s">
        <v>18</v>
      </c>
      <c r="AL822" s="115" t="s">
        <v>17</v>
      </c>
      <c r="AM822" s="116" t="s">
        <v>18</v>
      </c>
      <c r="AN822" s="113" t="s">
        <v>17</v>
      </c>
      <c r="AO822" s="114" t="s">
        <v>18</v>
      </c>
      <c r="AP822" s="115" t="s">
        <v>17</v>
      </c>
      <c r="AQ822" s="113" t="s">
        <v>18</v>
      </c>
      <c r="AR822" s="117" t="s">
        <v>17</v>
      </c>
      <c r="AS822" s="118" t="s">
        <v>18</v>
      </c>
      <c r="AT822" s="113" t="s">
        <v>17</v>
      </c>
      <c r="AU822" s="114" t="s">
        <v>18</v>
      </c>
      <c r="AV822" s="115" t="s">
        <v>17</v>
      </c>
      <c r="AW822" s="116" t="s">
        <v>18</v>
      </c>
      <c r="AX822" s="113" t="s">
        <v>17</v>
      </c>
      <c r="AY822" s="114" t="s">
        <v>18</v>
      </c>
      <c r="AZ822" s="115" t="s">
        <v>17</v>
      </c>
      <c r="BA822" s="116" t="s">
        <v>18</v>
      </c>
      <c r="BB822" s="113" t="s">
        <v>17</v>
      </c>
      <c r="BC822" s="114" t="s">
        <v>18</v>
      </c>
      <c r="BD822" s="26" t="s">
        <v>17</v>
      </c>
      <c r="BE822" s="119" t="s">
        <v>18</v>
      </c>
      <c r="BF822" s="173" t="s">
        <v>17</v>
      </c>
      <c r="BG822" s="174" t="s">
        <v>18</v>
      </c>
      <c r="BI822" s="134" t="s">
        <v>28</v>
      </c>
      <c r="BJ822" s="126">
        <f t="shared" ref="BJ822:CK822" si="1287">B822/B839</f>
        <v>7.1851117577462986E-2</v>
      </c>
      <c r="BK822" s="127">
        <f t="shared" si="1287"/>
        <v>4.8936494238286207E-2</v>
      </c>
      <c r="BL822" s="128">
        <f t="shared" si="1287"/>
        <v>7.1348103642508445E-2</v>
      </c>
      <c r="BM822" s="129">
        <f t="shared" si="1287"/>
        <v>6.0194174757281553E-2</v>
      </c>
      <c r="BN822" s="126">
        <f t="shared" si="1287"/>
        <v>6.2432334897149042E-2</v>
      </c>
      <c r="BO822" s="127">
        <f t="shared" si="1287"/>
        <v>6.7899363443467711E-2</v>
      </c>
      <c r="BP822" s="128">
        <f t="shared" si="1287"/>
        <v>6.5581988879773956E-2</v>
      </c>
      <c r="BQ822" s="129">
        <f t="shared" si="1287"/>
        <v>5.2217967129408009E-2</v>
      </c>
      <c r="BR822" s="126">
        <f t="shared" si="1287"/>
        <v>4.3158861340679519E-2</v>
      </c>
      <c r="BS822" s="127">
        <f t="shared" si="1287"/>
        <v>9.7593582887700536E-2</v>
      </c>
      <c r="BT822" s="128">
        <f t="shared" si="1287"/>
        <v>3.2642487046632127E-2</v>
      </c>
      <c r="BU822" s="126">
        <f t="shared" si="1287"/>
        <v>6.9410991898401581E-2</v>
      </c>
      <c r="BV822" s="130">
        <f t="shared" si="1287"/>
        <v>6.0783247212401414E-2</v>
      </c>
      <c r="BW822" s="131">
        <f t="shared" si="1287"/>
        <v>6.8135751780053017E-2</v>
      </c>
      <c r="BX822" s="126">
        <f t="shared" si="1287"/>
        <v>7.8679602460955983E-2</v>
      </c>
      <c r="BY822" s="127">
        <f t="shared" si="1287"/>
        <v>4.9578276074881709E-2</v>
      </c>
      <c r="BZ822" s="128">
        <f t="shared" si="1287"/>
        <v>7.8400115933628001E-2</v>
      </c>
      <c r="CA822" s="129">
        <f t="shared" si="1287"/>
        <v>4.5696977678277476E-2</v>
      </c>
      <c r="CB822" s="126">
        <f t="shared" si="1287"/>
        <v>5.3842388644150758E-2</v>
      </c>
      <c r="CC822" s="127">
        <f t="shared" si="1287"/>
        <v>4.5861297539149887E-2</v>
      </c>
      <c r="CD822" s="128">
        <f t="shared" si="1287"/>
        <v>3.259564247726883E-2</v>
      </c>
      <c r="CE822" s="129">
        <f t="shared" si="1287"/>
        <v>7.7350688088943118E-2</v>
      </c>
      <c r="CF822" s="126">
        <f t="shared" si="1287"/>
        <v>5.2791403877598689E-2</v>
      </c>
      <c r="CG822" s="127">
        <f t="shared" si="1287"/>
        <v>5.9681247880637507E-2</v>
      </c>
      <c r="CH822" s="128">
        <f t="shared" si="1287"/>
        <v>6.1410387886831154E-2</v>
      </c>
      <c r="CI822" s="126">
        <f t="shared" si="1287"/>
        <v>6.5308875967747121E-2</v>
      </c>
      <c r="CJ822" s="132">
        <f t="shared" si="1287"/>
        <v>6.3345747057947266E-2</v>
      </c>
      <c r="CK822" s="133">
        <f t="shared" si="1287"/>
        <v>6.0194441294604224E-2</v>
      </c>
    </row>
    <row r="823" spans="1:89" ht="13.5" thickTop="1" x14ac:dyDescent="0.2">
      <c r="A823" s="143" t="s">
        <v>29</v>
      </c>
      <c r="B823" s="203">
        <v>2451</v>
      </c>
      <c r="C823" s="197">
        <v>1272</v>
      </c>
      <c r="D823" s="198">
        <v>916</v>
      </c>
      <c r="E823" s="199">
        <v>462</v>
      </c>
      <c r="F823" s="196">
        <v>378</v>
      </c>
      <c r="G823" s="200">
        <v>179</v>
      </c>
      <c r="H823" s="198">
        <v>1653</v>
      </c>
      <c r="I823" s="199">
        <v>1391</v>
      </c>
      <c r="J823" s="196">
        <v>138</v>
      </c>
      <c r="K823" s="200">
        <v>293</v>
      </c>
      <c r="L823" s="198">
        <v>183</v>
      </c>
      <c r="M823" s="196">
        <v>903</v>
      </c>
      <c r="N823" s="201">
        <v>918</v>
      </c>
      <c r="O823" s="204">
        <v>1623</v>
      </c>
      <c r="P823" s="196">
        <v>614</v>
      </c>
      <c r="Q823" s="200">
        <v>551</v>
      </c>
      <c r="R823" s="198">
        <v>1134</v>
      </c>
      <c r="S823" s="199">
        <v>895</v>
      </c>
      <c r="T823" s="196">
        <v>106</v>
      </c>
      <c r="U823" s="200">
        <v>157</v>
      </c>
      <c r="V823" s="198">
        <v>444</v>
      </c>
      <c r="W823" s="205">
        <v>1591</v>
      </c>
      <c r="X823" s="196">
        <v>515</v>
      </c>
      <c r="Y823" s="200">
        <v>352</v>
      </c>
      <c r="Z823" s="198">
        <v>2222</v>
      </c>
      <c r="AA823" s="196">
        <v>1985</v>
      </c>
      <c r="AB823" s="169">
        <f t="shared" si="1283"/>
        <v>11672</v>
      </c>
      <c r="AC823" s="170">
        <f t="shared" si="1278"/>
        <v>11654</v>
      </c>
      <c r="AE823" s="249" t="str">
        <f>$AE$17</f>
        <v>17:00 - 17:59</v>
      </c>
      <c r="AF823" s="123">
        <f t="shared" ref="AF823:AO825" si="1288">SUMIF($A$9:$A$32,$AE823,B$815:B$838)</f>
        <v>2202</v>
      </c>
      <c r="AG823" s="186">
        <f t="shared" si="1288"/>
        <v>1806</v>
      </c>
      <c r="AH823" s="124">
        <f t="shared" si="1288"/>
        <v>703</v>
      </c>
      <c r="AI823" s="177">
        <f t="shared" si="1288"/>
        <v>789</v>
      </c>
      <c r="AJ823" s="123">
        <f t="shared" si="1288"/>
        <v>446</v>
      </c>
      <c r="AK823" s="125">
        <f t="shared" si="1288"/>
        <v>307</v>
      </c>
      <c r="AL823" s="124">
        <f t="shared" si="1288"/>
        <v>1598</v>
      </c>
      <c r="AM823" s="177">
        <f t="shared" si="1288"/>
        <v>2051</v>
      </c>
      <c r="AN823" s="123">
        <f t="shared" si="1288"/>
        <v>187</v>
      </c>
      <c r="AO823" s="125">
        <f t="shared" si="1288"/>
        <v>175</v>
      </c>
      <c r="AP823" s="124">
        <f t="shared" ref="AP823:AY825" si="1289">SUMIF($A$9:$A$32,$AE823,L$815:L$838)</f>
        <v>418</v>
      </c>
      <c r="AQ823" s="123">
        <f t="shared" si="1289"/>
        <v>537</v>
      </c>
      <c r="AR823" s="176">
        <f t="shared" si="1289"/>
        <v>1096</v>
      </c>
      <c r="AS823" s="178">
        <f t="shared" si="1289"/>
        <v>1384</v>
      </c>
      <c r="AT823" s="123">
        <f t="shared" si="1289"/>
        <v>604</v>
      </c>
      <c r="AU823" s="125">
        <f t="shared" si="1289"/>
        <v>736</v>
      </c>
      <c r="AV823" s="124">
        <f t="shared" si="1289"/>
        <v>920</v>
      </c>
      <c r="AW823" s="177">
        <f t="shared" si="1289"/>
        <v>1243</v>
      </c>
      <c r="AX823" s="123">
        <f t="shared" si="1289"/>
        <v>159</v>
      </c>
      <c r="AY823" s="125">
        <f t="shared" si="1289"/>
        <v>182</v>
      </c>
      <c r="AZ823" s="124">
        <f t="shared" ref="AZ823:BE825" si="1290">SUMIF($A$9:$A$32,$AE823,V$815:V$838)</f>
        <v>931</v>
      </c>
      <c r="BA823" s="177">
        <f t="shared" si="1290"/>
        <v>1009</v>
      </c>
      <c r="BB823" s="123">
        <f t="shared" si="1290"/>
        <v>708</v>
      </c>
      <c r="BC823" s="125">
        <f t="shared" si="1290"/>
        <v>397</v>
      </c>
      <c r="BD823" s="183">
        <f t="shared" si="1290"/>
        <v>2737</v>
      </c>
      <c r="BE823" s="184">
        <f t="shared" si="1290"/>
        <v>1917</v>
      </c>
      <c r="BF823" s="167">
        <f>AF823+AH823+AJ823+AL823+AN823+AP823+AR823+AT823+AV823+AX823+AZ823+BB823+BD823</f>
        <v>12709</v>
      </c>
      <c r="BG823" s="168">
        <f>AG823+AI823+AK823+AM823+AO823+AQ823+AS823+AU823+AW823+AY823+BA823+BC823+BE823</f>
        <v>12533</v>
      </c>
      <c r="BI823" s="143" t="s">
        <v>29</v>
      </c>
      <c r="BJ823" s="126">
        <f t="shared" ref="BJ823:CK823" si="1291">B823/B839</f>
        <v>7.8374316503053751E-2</v>
      </c>
      <c r="BK823" s="127">
        <f t="shared" si="1291"/>
        <v>6.4571805675414998E-2</v>
      </c>
      <c r="BL823" s="128">
        <f t="shared" si="1291"/>
        <v>8.5993240705970711E-2</v>
      </c>
      <c r="BM823" s="129">
        <f t="shared" si="1291"/>
        <v>5.2769845802398629E-2</v>
      </c>
      <c r="BN823" s="126">
        <f t="shared" si="1291"/>
        <v>6.8206423673763977E-2</v>
      </c>
      <c r="BO823" s="127">
        <f t="shared" si="1291"/>
        <v>5.4258866323128221E-2</v>
      </c>
      <c r="BP823" s="128">
        <f t="shared" si="1291"/>
        <v>7.5334974022422757E-2</v>
      </c>
      <c r="BQ823" s="129">
        <f t="shared" si="1291"/>
        <v>5.548906973033349E-2</v>
      </c>
      <c r="BR823" s="126">
        <f t="shared" si="1291"/>
        <v>6.3360881542699726E-2</v>
      </c>
      <c r="BS823" s="127">
        <f t="shared" si="1291"/>
        <v>9.7927807486631019E-2</v>
      </c>
      <c r="BT823" s="128">
        <f t="shared" si="1291"/>
        <v>4.7409326424870467E-2</v>
      </c>
      <c r="BU823" s="126">
        <f t="shared" si="1291"/>
        <v>9.8861396978322746E-2</v>
      </c>
      <c r="BV823" s="130">
        <f t="shared" si="1291"/>
        <v>6.2415012238237692E-2</v>
      </c>
      <c r="BW823" s="131">
        <f t="shared" si="1291"/>
        <v>8.435112520139286E-2</v>
      </c>
      <c r="BX823" s="126">
        <f t="shared" si="1291"/>
        <v>7.2645527685754857E-2</v>
      </c>
      <c r="BY823" s="127">
        <f t="shared" si="1291"/>
        <v>5.6675581156140714E-2</v>
      </c>
      <c r="BZ823" s="128">
        <f t="shared" si="1291"/>
        <v>8.2167958843562067E-2</v>
      </c>
      <c r="CA823" s="129">
        <f t="shared" si="1291"/>
        <v>5.8931981299795877E-2</v>
      </c>
      <c r="CB823" s="126">
        <f t="shared" si="1291"/>
        <v>5.188448360254528E-2</v>
      </c>
      <c r="CC823" s="127">
        <f t="shared" si="1291"/>
        <v>5.8538404175988067E-2</v>
      </c>
      <c r="CD823" s="128">
        <f t="shared" si="1291"/>
        <v>3.808543489449305E-2</v>
      </c>
      <c r="CE823" s="129">
        <f t="shared" si="1291"/>
        <v>0.10785709443427564</v>
      </c>
      <c r="CF823" s="126">
        <f t="shared" si="1291"/>
        <v>6.0149497780892312E-2</v>
      </c>
      <c r="CG823" s="127">
        <f t="shared" si="1291"/>
        <v>5.9681247880637507E-2</v>
      </c>
      <c r="CH823" s="128">
        <f t="shared" si="1291"/>
        <v>6.7020570670205712E-2</v>
      </c>
      <c r="CI823" s="126">
        <f t="shared" si="1291"/>
        <v>6.3766905457933121E-2</v>
      </c>
      <c r="CJ823" s="132">
        <f t="shared" si="1291"/>
        <v>6.9548636973037384E-2</v>
      </c>
      <c r="CK823" s="133">
        <f t="shared" si="1291"/>
        <v>6.9552450807784813E-2</v>
      </c>
    </row>
    <row r="824" spans="1:89" x14ac:dyDescent="0.2">
      <c r="A824" s="134" t="s">
        <v>31</v>
      </c>
      <c r="B824" s="206">
        <v>2366</v>
      </c>
      <c r="C824" s="190">
        <v>1337</v>
      </c>
      <c r="D824" s="191">
        <v>785</v>
      </c>
      <c r="E824" s="192">
        <v>542</v>
      </c>
      <c r="F824" s="189">
        <v>420</v>
      </c>
      <c r="G824" s="193">
        <v>186</v>
      </c>
      <c r="H824" s="191">
        <v>1752</v>
      </c>
      <c r="I824" s="192">
        <v>1492</v>
      </c>
      <c r="J824" s="189">
        <v>138</v>
      </c>
      <c r="K824" s="190">
        <v>253</v>
      </c>
      <c r="L824" s="191">
        <v>197</v>
      </c>
      <c r="M824" s="189">
        <v>967</v>
      </c>
      <c r="N824" s="194">
        <v>1070</v>
      </c>
      <c r="O824" s="207">
        <v>1371</v>
      </c>
      <c r="P824" s="189">
        <v>668</v>
      </c>
      <c r="Q824" s="190">
        <v>493</v>
      </c>
      <c r="R824" s="191">
        <v>1005</v>
      </c>
      <c r="S824" s="192">
        <v>849</v>
      </c>
      <c r="T824" s="198">
        <v>129</v>
      </c>
      <c r="U824" s="189">
        <v>178</v>
      </c>
      <c r="V824" s="191">
        <v>509</v>
      </c>
      <c r="W824" s="208">
        <v>1192</v>
      </c>
      <c r="X824" s="189">
        <v>548</v>
      </c>
      <c r="Y824" s="193">
        <v>348</v>
      </c>
      <c r="Z824" s="191">
        <v>2249</v>
      </c>
      <c r="AA824" s="189">
        <v>2167</v>
      </c>
      <c r="AB824" s="169">
        <f t="shared" si="1283"/>
        <v>11836</v>
      </c>
      <c r="AC824" s="170">
        <f t="shared" si="1278"/>
        <v>11375</v>
      </c>
      <c r="AE824" s="250" t="str">
        <f>$AE$18</f>
        <v>18:00 - 18:59</v>
      </c>
      <c r="AF824" s="123">
        <f t="shared" si="1288"/>
        <v>2104</v>
      </c>
      <c r="AG824" s="190">
        <f t="shared" si="1288"/>
        <v>1598</v>
      </c>
      <c r="AH824" s="191">
        <f t="shared" si="1288"/>
        <v>690</v>
      </c>
      <c r="AI824" s="192">
        <f t="shared" si="1288"/>
        <v>717</v>
      </c>
      <c r="AJ824" s="189">
        <f t="shared" si="1288"/>
        <v>411</v>
      </c>
      <c r="AK824" s="193">
        <f t="shared" si="1288"/>
        <v>241</v>
      </c>
      <c r="AL824" s="191">
        <f t="shared" si="1288"/>
        <v>1471</v>
      </c>
      <c r="AM824" s="192">
        <f t="shared" si="1288"/>
        <v>2032</v>
      </c>
      <c r="AN824" s="189">
        <f t="shared" si="1288"/>
        <v>161</v>
      </c>
      <c r="AO824" s="193">
        <f t="shared" si="1288"/>
        <v>135</v>
      </c>
      <c r="AP824" s="191">
        <f t="shared" si="1289"/>
        <v>382</v>
      </c>
      <c r="AQ824" s="189">
        <f t="shared" si="1289"/>
        <v>499</v>
      </c>
      <c r="AR824" s="194">
        <f t="shared" si="1289"/>
        <v>1146</v>
      </c>
      <c r="AS824" s="195">
        <f t="shared" si="1289"/>
        <v>1303</v>
      </c>
      <c r="AT824" s="189">
        <f t="shared" si="1289"/>
        <v>591</v>
      </c>
      <c r="AU824" s="193">
        <f t="shared" si="1289"/>
        <v>849</v>
      </c>
      <c r="AV824" s="191">
        <f t="shared" si="1289"/>
        <v>803</v>
      </c>
      <c r="AW824" s="192">
        <f t="shared" si="1289"/>
        <v>1311</v>
      </c>
      <c r="AX824" s="189">
        <f t="shared" si="1289"/>
        <v>156</v>
      </c>
      <c r="AY824" s="193">
        <f t="shared" si="1289"/>
        <v>153</v>
      </c>
      <c r="AZ824" s="191">
        <f t="shared" si="1290"/>
        <v>1099</v>
      </c>
      <c r="BA824" s="192">
        <f t="shared" si="1290"/>
        <v>790</v>
      </c>
      <c r="BB824" s="189">
        <f t="shared" si="1290"/>
        <v>575</v>
      </c>
      <c r="BC824" s="193">
        <f t="shared" si="1290"/>
        <v>368</v>
      </c>
      <c r="BD824" s="191">
        <f t="shared" si="1290"/>
        <v>2417</v>
      </c>
      <c r="BE824" s="189">
        <f t="shared" si="1290"/>
        <v>2083</v>
      </c>
      <c r="BF824" s="169">
        <f>SUM(AF824,AH824,AJ824,AL824,AN824,AP824,AR824,AT824,AV824,AX824,AZ824,BB824,BD824)</f>
        <v>12006</v>
      </c>
      <c r="BG824" s="170">
        <f>SUM(AG824,AI824,AK824,AM824,AO824,AQ824,AS824,AU824,AW824,AY824,BA824,BC824,BE824)</f>
        <v>12079</v>
      </c>
      <c r="BI824" s="134" t="s">
        <v>31</v>
      </c>
      <c r="BJ824" s="126">
        <f t="shared" ref="BJ824:CK824" si="1292">B824/B839</f>
        <v>7.5656316950724264E-2</v>
      </c>
      <c r="BK824" s="127">
        <f t="shared" si="1292"/>
        <v>6.7871465556627236E-2</v>
      </c>
      <c r="BL824" s="128">
        <f t="shared" si="1292"/>
        <v>7.3695080736012011E-2</v>
      </c>
      <c r="BM824" s="129">
        <f t="shared" si="1292"/>
        <v>6.1907481439177611E-2</v>
      </c>
      <c r="BN824" s="126">
        <f t="shared" si="1292"/>
        <v>7.5784915193071095E-2</v>
      </c>
      <c r="BO824" s="127">
        <f t="shared" si="1292"/>
        <v>5.6380721430736587E-2</v>
      </c>
      <c r="BP824" s="128">
        <f t="shared" si="1292"/>
        <v>7.9846869018321026E-2</v>
      </c>
      <c r="BQ824" s="129">
        <f t="shared" si="1292"/>
        <v>5.9518110738790493E-2</v>
      </c>
      <c r="BR824" s="126">
        <f t="shared" si="1292"/>
        <v>6.3360881542699726E-2</v>
      </c>
      <c r="BS824" s="127">
        <f t="shared" si="1292"/>
        <v>8.455882352941177E-2</v>
      </c>
      <c r="BT824" s="128">
        <f t="shared" si="1292"/>
        <v>5.1036269430051816E-2</v>
      </c>
      <c r="BU824" s="126">
        <f t="shared" si="1292"/>
        <v>0.1058681848040289</v>
      </c>
      <c r="BV824" s="130">
        <f t="shared" si="1292"/>
        <v>7.2749524068534133E-2</v>
      </c>
      <c r="BW824" s="131">
        <f t="shared" si="1292"/>
        <v>7.1254092822618367E-2</v>
      </c>
      <c r="BX824" s="126">
        <f t="shared" si="1292"/>
        <v>7.9034548035967822E-2</v>
      </c>
      <c r="BY824" s="127">
        <f t="shared" si="1292"/>
        <v>5.0709730508125897E-2</v>
      </c>
      <c r="BZ824" s="128">
        <f t="shared" si="1292"/>
        <v>7.2820810086225637E-2</v>
      </c>
      <c r="CA824" s="129">
        <f t="shared" si="1292"/>
        <v>5.5903074998353855E-2</v>
      </c>
      <c r="CB824" s="126">
        <f t="shared" si="1292"/>
        <v>6.3142437591776804E-2</v>
      </c>
      <c r="CC824" s="127">
        <f t="shared" si="1292"/>
        <v>6.6368381804623414E-2</v>
      </c>
      <c r="CD824" s="128">
        <f t="shared" si="1292"/>
        <v>4.3661005318236405E-2</v>
      </c>
      <c r="CE824" s="129">
        <f t="shared" si="1292"/>
        <v>8.0808080808080815E-2</v>
      </c>
      <c r="CF824" s="126">
        <f t="shared" si="1292"/>
        <v>6.4003737444522313E-2</v>
      </c>
      <c r="CG824" s="127">
        <f t="shared" si="1292"/>
        <v>5.9003051881993895E-2</v>
      </c>
      <c r="CH824" s="128">
        <f t="shared" si="1292"/>
        <v>6.7834952041985891E-2</v>
      </c>
      <c r="CI824" s="126">
        <f t="shared" si="1292"/>
        <v>6.9613543640977868E-2</v>
      </c>
      <c r="CJ824" s="132">
        <f t="shared" si="1292"/>
        <v>7.0525845374646207E-2</v>
      </c>
      <c r="CK824" s="133">
        <f t="shared" si="1292"/>
        <v>6.7887345798743115E-2</v>
      </c>
    </row>
    <row r="825" spans="1:89" ht="13.5" thickBot="1" x14ac:dyDescent="0.25">
      <c r="A825" s="143" t="s">
        <v>33</v>
      </c>
      <c r="B825" s="203">
        <v>2059</v>
      </c>
      <c r="C825" s="197">
        <v>1432</v>
      </c>
      <c r="D825" s="198">
        <v>740</v>
      </c>
      <c r="E825" s="199">
        <v>597</v>
      </c>
      <c r="F825" s="196">
        <v>418</v>
      </c>
      <c r="G825" s="200">
        <v>178</v>
      </c>
      <c r="H825" s="198">
        <v>1614</v>
      </c>
      <c r="I825" s="199">
        <v>1618</v>
      </c>
      <c r="J825" s="196">
        <v>166</v>
      </c>
      <c r="K825" s="197">
        <v>232</v>
      </c>
      <c r="L825" s="198">
        <v>249</v>
      </c>
      <c r="M825" s="196">
        <v>809</v>
      </c>
      <c r="N825" s="201">
        <v>1028</v>
      </c>
      <c r="O825" s="204">
        <v>1195</v>
      </c>
      <c r="P825" s="196">
        <v>665</v>
      </c>
      <c r="Q825" s="197">
        <v>605</v>
      </c>
      <c r="R825" s="198">
        <v>1031</v>
      </c>
      <c r="S825" s="199">
        <v>939</v>
      </c>
      <c r="T825" s="196">
        <v>130</v>
      </c>
      <c r="U825" s="200">
        <v>162</v>
      </c>
      <c r="V825" s="198">
        <v>556</v>
      </c>
      <c r="W825" s="205">
        <v>1116</v>
      </c>
      <c r="X825" s="196">
        <v>512</v>
      </c>
      <c r="Y825" s="200">
        <v>375</v>
      </c>
      <c r="Z825" s="198">
        <v>2085</v>
      </c>
      <c r="AA825" s="196">
        <v>2368</v>
      </c>
      <c r="AB825" s="169">
        <f t="shared" si="1283"/>
        <v>11253</v>
      </c>
      <c r="AC825" s="170">
        <f t="shared" si="1278"/>
        <v>11626</v>
      </c>
      <c r="AE825" s="249" t="str">
        <f>$AE$19</f>
        <v>19:00 - 19:59</v>
      </c>
      <c r="AF825" s="123">
        <f t="shared" si="1288"/>
        <v>2252</v>
      </c>
      <c r="AG825" s="197">
        <f t="shared" si="1288"/>
        <v>1487</v>
      </c>
      <c r="AH825" s="198">
        <f t="shared" si="1288"/>
        <v>627</v>
      </c>
      <c r="AI825" s="199">
        <f t="shared" si="1288"/>
        <v>510</v>
      </c>
      <c r="AJ825" s="196">
        <f t="shared" si="1288"/>
        <v>334</v>
      </c>
      <c r="AK825" s="200">
        <f t="shared" si="1288"/>
        <v>213</v>
      </c>
      <c r="AL825" s="198">
        <f t="shared" si="1288"/>
        <v>1353</v>
      </c>
      <c r="AM825" s="199">
        <f t="shared" si="1288"/>
        <v>1888</v>
      </c>
      <c r="AN825" s="196">
        <f t="shared" si="1288"/>
        <v>173</v>
      </c>
      <c r="AO825" s="200">
        <f t="shared" si="1288"/>
        <v>103</v>
      </c>
      <c r="AP825" s="198">
        <f t="shared" si="1289"/>
        <v>336</v>
      </c>
      <c r="AQ825" s="196">
        <f t="shared" si="1289"/>
        <v>422</v>
      </c>
      <c r="AR825" s="201">
        <f t="shared" si="1289"/>
        <v>1017</v>
      </c>
      <c r="AS825" s="202">
        <f t="shared" si="1289"/>
        <v>1384</v>
      </c>
      <c r="AT825" s="196">
        <f t="shared" si="1289"/>
        <v>498</v>
      </c>
      <c r="AU825" s="200">
        <f t="shared" si="1289"/>
        <v>953</v>
      </c>
      <c r="AV825" s="198">
        <f t="shared" si="1289"/>
        <v>692</v>
      </c>
      <c r="AW825" s="199">
        <f t="shared" si="1289"/>
        <v>1444</v>
      </c>
      <c r="AX825" s="196">
        <f t="shared" si="1289"/>
        <v>122</v>
      </c>
      <c r="AY825" s="200">
        <f t="shared" si="1289"/>
        <v>223</v>
      </c>
      <c r="AZ825" s="198">
        <f t="shared" si="1290"/>
        <v>1213</v>
      </c>
      <c r="BA825" s="199">
        <f t="shared" si="1290"/>
        <v>811</v>
      </c>
      <c r="BB825" s="196">
        <f t="shared" si="1290"/>
        <v>555</v>
      </c>
      <c r="BC825" s="200">
        <f t="shared" si="1290"/>
        <v>442</v>
      </c>
      <c r="BD825" s="198">
        <f t="shared" si="1290"/>
        <v>2126</v>
      </c>
      <c r="BE825" s="196">
        <f t="shared" si="1290"/>
        <v>2226</v>
      </c>
      <c r="BF825" s="169">
        <f>SUM(AF825,AH825,AJ825,AL825,AN825,AP825,AR825,AT825,AV825,AX825,AZ825,BB825,BD825)</f>
        <v>11298</v>
      </c>
      <c r="BG825" s="170">
        <f>SUM(AG825,AI825,AK825,AM825,AO825,AQ825,AS825,AU825,AW825,AY825,BA825,BC825,BE825)</f>
        <v>12106</v>
      </c>
      <c r="BI825" s="143" t="s">
        <v>33</v>
      </c>
      <c r="BJ825" s="126">
        <f t="shared" ref="BJ825:CK825" si="1293">B825/B839</f>
        <v>6.583954209701659E-2</v>
      </c>
      <c r="BK825" s="127">
        <f t="shared" si="1293"/>
        <v>7.2694045383014369E-2</v>
      </c>
      <c r="BL825" s="128">
        <f t="shared" si="1293"/>
        <v>6.947052196770559E-2</v>
      </c>
      <c r="BM825" s="129">
        <f t="shared" si="1293"/>
        <v>6.818960593946316E-2</v>
      </c>
      <c r="BN825" s="126">
        <f t="shared" si="1293"/>
        <v>7.5424034644532664E-2</v>
      </c>
      <c r="BO825" s="127">
        <f t="shared" si="1293"/>
        <v>5.3955744164898456E-2</v>
      </c>
      <c r="BP825" s="128">
        <f t="shared" si="1293"/>
        <v>7.3557560842220399E-2</v>
      </c>
      <c r="BQ825" s="129">
        <f t="shared" si="1293"/>
        <v>6.4544439125578432E-2</v>
      </c>
      <c r="BR825" s="126">
        <f t="shared" si="1293"/>
        <v>7.6216712580348941E-2</v>
      </c>
      <c r="BS825" s="127">
        <f t="shared" si="1293"/>
        <v>7.7540106951871662E-2</v>
      </c>
      <c r="BT825" s="128">
        <f t="shared" si="1293"/>
        <v>6.4507772020725385E-2</v>
      </c>
      <c r="BU825" s="126">
        <f t="shared" si="1293"/>
        <v>8.857017735931684E-2</v>
      </c>
      <c r="BV825" s="130">
        <f t="shared" si="1293"/>
        <v>6.9893935273320648E-2</v>
      </c>
      <c r="BW825" s="131">
        <f t="shared" si="1293"/>
        <v>6.2106959097759991E-2</v>
      </c>
      <c r="BX825" s="126">
        <f t="shared" si="1293"/>
        <v>7.8679602460955983E-2</v>
      </c>
      <c r="BY825" s="127">
        <f t="shared" si="1293"/>
        <v>6.2229993828430363E-2</v>
      </c>
      <c r="BZ825" s="128">
        <f t="shared" si="1293"/>
        <v>7.470473154119267E-2</v>
      </c>
      <c r="CA825" s="129">
        <f t="shared" si="1293"/>
        <v>6.1829196022914333E-2</v>
      </c>
      <c r="CB825" s="126">
        <f t="shared" si="1293"/>
        <v>6.3631913852178174E-2</v>
      </c>
      <c r="CC825" s="127">
        <f t="shared" si="1293"/>
        <v>6.0402684563758392E-2</v>
      </c>
      <c r="CD825" s="128">
        <f t="shared" si="1293"/>
        <v>4.7692571624635444E-2</v>
      </c>
      <c r="CE825" s="129">
        <f t="shared" si="1293"/>
        <v>7.5655887736424648E-2</v>
      </c>
      <c r="CF825" s="126">
        <f t="shared" si="1293"/>
        <v>5.9799112356925949E-2</v>
      </c>
      <c r="CG825" s="127">
        <f t="shared" si="1293"/>
        <v>6.3580874872838256E-2</v>
      </c>
      <c r="CH825" s="128">
        <f t="shared" si="1293"/>
        <v>6.2888339265247034E-2</v>
      </c>
      <c r="CI825" s="126">
        <f t="shared" si="1293"/>
        <v>7.6070545150823995E-2</v>
      </c>
      <c r="CJ825" s="132">
        <f t="shared" si="1293"/>
        <v>6.7051988678683158E-2</v>
      </c>
      <c r="CK825" s="133">
        <f t="shared" si="1293"/>
        <v>6.9385343495049448E-2</v>
      </c>
    </row>
    <row r="826" spans="1:89" ht="14.25" thickTop="1" thickBot="1" x14ac:dyDescent="0.25">
      <c r="A826" s="134" t="s">
        <v>35</v>
      </c>
      <c r="B826" s="206">
        <v>1736</v>
      </c>
      <c r="C826" s="190">
        <v>1396</v>
      </c>
      <c r="D826" s="191">
        <v>708</v>
      </c>
      <c r="E826" s="192">
        <v>601</v>
      </c>
      <c r="F826" s="189">
        <v>405</v>
      </c>
      <c r="G826" s="193">
        <v>192</v>
      </c>
      <c r="H826" s="191">
        <v>1735</v>
      </c>
      <c r="I826" s="192">
        <v>1549</v>
      </c>
      <c r="J826" s="189">
        <v>165</v>
      </c>
      <c r="K826" s="190">
        <v>193</v>
      </c>
      <c r="L826" s="191">
        <v>287</v>
      </c>
      <c r="M826" s="189">
        <v>665</v>
      </c>
      <c r="N826" s="194">
        <v>1029</v>
      </c>
      <c r="O826" s="207">
        <v>1192</v>
      </c>
      <c r="P826" s="189">
        <v>634</v>
      </c>
      <c r="Q826" s="190">
        <v>660</v>
      </c>
      <c r="R826" s="191">
        <v>1038</v>
      </c>
      <c r="S826" s="192">
        <v>1023</v>
      </c>
      <c r="T826" s="189">
        <v>158</v>
      </c>
      <c r="U826" s="193">
        <v>152</v>
      </c>
      <c r="V826" s="191">
        <v>766</v>
      </c>
      <c r="W826" s="208">
        <v>1026</v>
      </c>
      <c r="X826" s="189">
        <v>651</v>
      </c>
      <c r="Y826" s="193">
        <v>309</v>
      </c>
      <c r="Z826" s="191">
        <v>2408</v>
      </c>
      <c r="AA826" s="189">
        <v>2459</v>
      </c>
      <c r="AB826" s="169">
        <f t="shared" si="1283"/>
        <v>11720</v>
      </c>
      <c r="AC826" s="170">
        <f t="shared" si="1278"/>
        <v>11417</v>
      </c>
      <c r="AE826" s="299" t="s">
        <v>26</v>
      </c>
      <c r="AF826" s="18">
        <f t="shared" ref="AF826:BG826" si="1294">SUM(AF823:AF825)</f>
        <v>6558</v>
      </c>
      <c r="AG826" s="19">
        <f t="shared" si="1294"/>
        <v>4891</v>
      </c>
      <c r="AH826" s="18">
        <f t="shared" si="1294"/>
        <v>2020</v>
      </c>
      <c r="AI826" s="19">
        <f t="shared" si="1294"/>
        <v>2016</v>
      </c>
      <c r="AJ826" s="18">
        <f t="shared" si="1294"/>
        <v>1191</v>
      </c>
      <c r="AK826" s="19">
        <f t="shared" si="1294"/>
        <v>761</v>
      </c>
      <c r="AL826" s="18">
        <f t="shared" si="1294"/>
        <v>4422</v>
      </c>
      <c r="AM826" s="19">
        <f t="shared" si="1294"/>
        <v>5971</v>
      </c>
      <c r="AN826" s="18">
        <f t="shared" si="1294"/>
        <v>521</v>
      </c>
      <c r="AO826" s="19">
        <f t="shared" si="1294"/>
        <v>413</v>
      </c>
      <c r="AP826" s="18">
        <f t="shared" si="1294"/>
        <v>1136</v>
      </c>
      <c r="AQ826" s="19">
        <f t="shared" si="1294"/>
        <v>1458</v>
      </c>
      <c r="AR826" s="18">
        <f t="shared" si="1294"/>
        <v>3259</v>
      </c>
      <c r="AS826" s="19">
        <f t="shared" si="1294"/>
        <v>4071</v>
      </c>
      <c r="AT826" s="18">
        <f t="shared" si="1294"/>
        <v>1693</v>
      </c>
      <c r="AU826" s="19">
        <f t="shared" si="1294"/>
        <v>2538</v>
      </c>
      <c r="AV826" s="18">
        <f t="shared" si="1294"/>
        <v>2415</v>
      </c>
      <c r="AW826" s="19">
        <f t="shared" si="1294"/>
        <v>3998</v>
      </c>
      <c r="AX826" s="18">
        <f t="shared" si="1294"/>
        <v>437</v>
      </c>
      <c r="AY826" s="19">
        <f t="shared" si="1294"/>
        <v>558</v>
      </c>
      <c r="AZ826" s="18">
        <f t="shared" si="1294"/>
        <v>3243</v>
      </c>
      <c r="BA826" s="19">
        <f t="shared" si="1294"/>
        <v>2610</v>
      </c>
      <c r="BB826" s="18">
        <f t="shared" si="1294"/>
        <v>1838</v>
      </c>
      <c r="BC826" s="19">
        <f t="shared" si="1294"/>
        <v>1207</v>
      </c>
      <c r="BD826" s="18">
        <f t="shared" si="1294"/>
        <v>7280</v>
      </c>
      <c r="BE826" s="19">
        <f t="shared" si="1294"/>
        <v>6226</v>
      </c>
      <c r="BF826" s="171">
        <f t="shared" si="1294"/>
        <v>36013</v>
      </c>
      <c r="BG826" s="172">
        <f t="shared" si="1294"/>
        <v>36718</v>
      </c>
      <c r="BI826" s="134" t="s">
        <v>35</v>
      </c>
      <c r="BJ826" s="126">
        <f t="shared" ref="BJ826:CK826" si="1295">B826/B839</f>
        <v>5.5511143798164554E-2</v>
      </c>
      <c r="BK826" s="127">
        <f t="shared" si="1295"/>
        <v>7.0866541448804513E-2</v>
      </c>
      <c r="BL826" s="128">
        <f t="shared" si="1295"/>
        <v>6.6466391288021023E-2</v>
      </c>
      <c r="BM826" s="129">
        <f t="shared" si="1295"/>
        <v>6.8646487721302107E-2</v>
      </c>
      <c r="BN826" s="126">
        <f t="shared" si="1295"/>
        <v>7.3078311079032843E-2</v>
      </c>
      <c r="BO826" s="127">
        <f t="shared" si="1295"/>
        <v>5.8199454380115187E-2</v>
      </c>
      <c r="BP826" s="128">
        <f t="shared" si="1295"/>
        <v>7.9072099170540519E-2</v>
      </c>
      <c r="BQ826" s="129">
        <f t="shared" si="1295"/>
        <v>6.1791925961385032E-2</v>
      </c>
      <c r="BR826" s="126">
        <f t="shared" si="1295"/>
        <v>7.575757575757576E-2</v>
      </c>
      <c r="BS826" s="127">
        <f t="shared" si="1295"/>
        <v>6.4505347593582882E-2</v>
      </c>
      <c r="BT826" s="128">
        <f t="shared" si="1295"/>
        <v>7.4352331606217612E-2</v>
      </c>
      <c r="BU826" s="126">
        <f t="shared" si="1295"/>
        <v>7.2804904751477995E-2</v>
      </c>
      <c r="BV826" s="130">
        <f t="shared" si="1295"/>
        <v>6.9961925482730489E-2</v>
      </c>
      <c r="BW826" s="131">
        <f t="shared" si="1295"/>
        <v>6.1951042045631725E-2</v>
      </c>
      <c r="BX826" s="126">
        <f t="shared" si="1295"/>
        <v>7.5011831519167058E-2</v>
      </c>
      <c r="BY826" s="127">
        <f t="shared" si="1295"/>
        <v>6.7887265994651308E-2</v>
      </c>
      <c r="BZ826" s="128">
        <f t="shared" si="1295"/>
        <v>7.5211941163683793E-2</v>
      </c>
      <c r="CA826" s="129">
        <f t="shared" si="1295"/>
        <v>6.7360242312504121E-2</v>
      </c>
      <c r="CB826" s="126">
        <f t="shared" si="1295"/>
        <v>7.7337249143416539E-2</v>
      </c>
      <c r="CC826" s="127">
        <f t="shared" si="1295"/>
        <v>5.6674123788217748E-2</v>
      </c>
      <c r="CD826" s="128">
        <f t="shared" si="1295"/>
        <v>6.5705952993652422E-2</v>
      </c>
      <c r="CE826" s="129">
        <f t="shared" si="1295"/>
        <v>6.9554606467358143E-2</v>
      </c>
      <c r="CF826" s="126">
        <f t="shared" si="1295"/>
        <v>7.6033637000700774E-2</v>
      </c>
      <c r="CG826" s="127">
        <f t="shared" si="1295"/>
        <v>5.2390640895218721E-2</v>
      </c>
      <c r="CH826" s="128">
        <f t="shared" si="1295"/>
        <v>7.2630753453580263E-2</v>
      </c>
      <c r="CI826" s="126">
        <f t="shared" si="1295"/>
        <v>7.8993864242346362E-2</v>
      </c>
      <c r="CJ826" s="132">
        <f t="shared" si="1295"/>
        <v>6.9834649188142417E-2</v>
      </c>
      <c r="CK826" s="133">
        <f t="shared" si="1295"/>
        <v>6.8138006767846163E-2</v>
      </c>
    </row>
    <row r="827" spans="1:89" ht="13.5" thickTop="1" x14ac:dyDescent="0.2">
      <c r="A827" s="143" t="s">
        <v>36</v>
      </c>
      <c r="B827" s="203">
        <v>1814</v>
      </c>
      <c r="C827" s="197">
        <v>935</v>
      </c>
      <c r="D827" s="198">
        <v>640</v>
      </c>
      <c r="E827" s="199">
        <v>399</v>
      </c>
      <c r="F827" s="196">
        <v>349</v>
      </c>
      <c r="G827" s="200">
        <v>159</v>
      </c>
      <c r="H827" s="198">
        <v>1516</v>
      </c>
      <c r="I827" s="199">
        <v>1518</v>
      </c>
      <c r="J827" s="196">
        <v>160</v>
      </c>
      <c r="K827" s="197">
        <v>154</v>
      </c>
      <c r="L827" s="198">
        <v>376</v>
      </c>
      <c r="M827" s="196">
        <v>482</v>
      </c>
      <c r="N827" s="201">
        <v>1099</v>
      </c>
      <c r="O827" s="204">
        <v>1003</v>
      </c>
      <c r="P827" s="196">
        <v>622</v>
      </c>
      <c r="Q827" s="197">
        <v>496</v>
      </c>
      <c r="R827" s="198">
        <v>959</v>
      </c>
      <c r="S827" s="199">
        <v>1033</v>
      </c>
      <c r="T827" s="196">
        <v>175</v>
      </c>
      <c r="U827" s="200">
        <v>116</v>
      </c>
      <c r="V827" s="198">
        <v>913</v>
      </c>
      <c r="W827" s="205">
        <v>706</v>
      </c>
      <c r="X827" s="196">
        <v>674</v>
      </c>
      <c r="Y827" s="200">
        <v>249</v>
      </c>
      <c r="Z827" s="198">
        <v>2469</v>
      </c>
      <c r="AA827" s="196">
        <v>2091</v>
      </c>
      <c r="AB827" s="169">
        <f t="shared" si="1283"/>
        <v>11766</v>
      </c>
      <c r="AC827" s="170">
        <f t="shared" si="1278"/>
        <v>9341</v>
      </c>
      <c r="BI827" s="143" t="s">
        <v>36</v>
      </c>
      <c r="BJ827" s="126">
        <f t="shared" ref="BJ827:CK827" si="1296">B827/B839</f>
        <v>5.800530809324337E-2</v>
      </c>
      <c r="BK827" s="127">
        <f t="shared" si="1296"/>
        <v>4.7464338291283818E-2</v>
      </c>
      <c r="BL827" s="128">
        <f t="shared" si="1296"/>
        <v>6.0082613593691325E-2</v>
      </c>
      <c r="BM827" s="129">
        <f t="shared" si="1296"/>
        <v>4.5573957738435179E-2</v>
      </c>
      <c r="BN827" s="126">
        <f t="shared" si="1296"/>
        <v>6.2973655719956695E-2</v>
      </c>
      <c r="BO827" s="127">
        <f t="shared" si="1296"/>
        <v>4.819642315853289E-2</v>
      </c>
      <c r="BP827" s="128">
        <f t="shared" si="1296"/>
        <v>6.9091240543250387E-2</v>
      </c>
      <c r="BQ827" s="129">
        <f t="shared" si="1296"/>
        <v>6.0555289612254669E-2</v>
      </c>
      <c r="BR827" s="126">
        <f t="shared" si="1296"/>
        <v>7.3461891643709823E-2</v>
      </c>
      <c r="BS827" s="127">
        <f t="shared" si="1296"/>
        <v>5.1470588235294115E-2</v>
      </c>
      <c r="BT827" s="128">
        <f t="shared" si="1296"/>
        <v>9.7409326424870463E-2</v>
      </c>
      <c r="BU827" s="126">
        <f t="shared" si="1296"/>
        <v>5.2769870812349462E-2</v>
      </c>
      <c r="BV827" s="130">
        <f t="shared" si="1296"/>
        <v>7.4721240141419634E-2</v>
      </c>
      <c r="BW827" s="131">
        <f t="shared" si="1296"/>
        <v>5.2128267761550856E-2</v>
      </c>
      <c r="BX827" s="126">
        <f t="shared" si="1296"/>
        <v>7.3592049219119729E-2</v>
      </c>
      <c r="BY827" s="127">
        <f t="shared" si="1296"/>
        <v>5.1018308989919769E-2</v>
      </c>
      <c r="BZ827" s="128">
        <f t="shared" si="1296"/>
        <v>6.9487718281283958E-2</v>
      </c>
      <c r="CA827" s="129">
        <f t="shared" si="1296"/>
        <v>6.8018700204121943E-2</v>
      </c>
      <c r="CB827" s="126">
        <f t="shared" si="1296"/>
        <v>8.5658345570239838E-2</v>
      </c>
      <c r="CC827" s="127">
        <f t="shared" si="1296"/>
        <v>4.3251304996271438E-2</v>
      </c>
      <c r="CD827" s="128">
        <f t="shared" si="1296"/>
        <v>7.8315319951964321E-2</v>
      </c>
      <c r="CE827" s="129">
        <f t="shared" si="1296"/>
        <v>4.7861161955121689E-2</v>
      </c>
      <c r="CF827" s="126">
        <f t="shared" si="1296"/>
        <v>7.871992525110956E-2</v>
      </c>
      <c r="CG827" s="127">
        <f t="shared" si="1296"/>
        <v>4.22177009155646E-2</v>
      </c>
      <c r="CH827" s="128">
        <f t="shared" si="1296"/>
        <v>7.4470652108342889E-2</v>
      </c>
      <c r="CI827" s="126">
        <f t="shared" si="1296"/>
        <v>6.7172090333772361E-2</v>
      </c>
      <c r="CJ827" s="132">
        <f t="shared" si="1296"/>
        <v>7.010874422761805E-2</v>
      </c>
      <c r="CK827" s="133">
        <f t="shared" si="1296"/>
        <v>5.5748193152181047E-2</v>
      </c>
    </row>
    <row r="828" spans="1:89" x14ac:dyDescent="0.2">
      <c r="A828" s="134" t="s">
        <v>37</v>
      </c>
      <c r="B828" s="206">
        <v>1844</v>
      </c>
      <c r="C828" s="190">
        <v>2132</v>
      </c>
      <c r="D828" s="191">
        <v>646</v>
      </c>
      <c r="E828" s="192">
        <v>842</v>
      </c>
      <c r="F828" s="189">
        <v>444</v>
      </c>
      <c r="G828" s="193">
        <v>304</v>
      </c>
      <c r="H828" s="191">
        <v>1572</v>
      </c>
      <c r="I828" s="192">
        <v>2678</v>
      </c>
      <c r="J828" s="189">
        <v>169</v>
      </c>
      <c r="K828" s="190">
        <v>208</v>
      </c>
      <c r="L828" s="191">
        <v>391</v>
      </c>
      <c r="M828" s="189">
        <v>604</v>
      </c>
      <c r="N828" s="194">
        <v>1074</v>
      </c>
      <c r="O828" s="207">
        <v>1403</v>
      </c>
      <c r="P828" s="189">
        <v>570</v>
      </c>
      <c r="Q828" s="190">
        <v>741</v>
      </c>
      <c r="R828" s="191">
        <v>998</v>
      </c>
      <c r="S828" s="192">
        <v>1241</v>
      </c>
      <c r="T828" s="189">
        <v>182</v>
      </c>
      <c r="U828" s="193">
        <v>158</v>
      </c>
      <c r="V828" s="191">
        <v>1091</v>
      </c>
      <c r="W828" s="208">
        <v>1047</v>
      </c>
      <c r="X828" s="189">
        <v>705</v>
      </c>
      <c r="Y828" s="193">
        <v>481</v>
      </c>
      <c r="Z828" s="191">
        <v>2686</v>
      </c>
      <c r="AA828" s="189">
        <v>2418</v>
      </c>
      <c r="AB828" s="169">
        <f t="shared" si="1283"/>
        <v>12372</v>
      </c>
      <c r="AC828" s="170">
        <f t="shared" si="1278"/>
        <v>14257</v>
      </c>
      <c r="BI828" s="134" t="s">
        <v>37</v>
      </c>
      <c r="BJ828" s="126">
        <f t="shared" ref="BJ828:CK828" si="1297">B828/B839</f>
        <v>5.8964602052889073E-2</v>
      </c>
      <c r="BK828" s="127">
        <f t="shared" si="1297"/>
        <v>0.10822884410376162</v>
      </c>
      <c r="BL828" s="128">
        <f t="shared" si="1297"/>
        <v>6.0645888096132181E-2</v>
      </c>
      <c r="BM828" s="129">
        <f t="shared" si="1297"/>
        <v>9.6173615077098804E-2</v>
      </c>
      <c r="BN828" s="126">
        <f t="shared" si="1297"/>
        <v>8.0115481775532293E-2</v>
      </c>
      <c r="BO828" s="127">
        <f t="shared" si="1297"/>
        <v>9.214913610184905E-2</v>
      </c>
      <c r="BP828" s="128">
        <f t="shared" si="1297"/>
        <v>7.1643423571233253E-2</v>
      </c>
      <c r="BQ828" s="129">
        <f t="shared" si="1297"/>
        <v>0.10682942396681028</v>
      </c>
      <c r="BR828" s="126">
        <f t="shared" si="1297"/>
        <v>7.7594123048668501E-2</v>
      </c>
      <c r="BS828" s="127">
        <f t="shared" si="1297"/>
        <v>6.9518716577540107E-2</v>
      </c>
      <c r="BT828" s="128">
        <f t="shared" si="1297"/>
        <v>0.10129533678756476</v>
      </c>
      <c r="BU828" s="126">
        <f t="shared" si="1297"/>
        <v>6.6126560105101817E-2</v>
      </c>
      <c r="BV828" s="130">
        <f t="shared" si="1297"/>
        <v>7.3021484906173509E-2</v>
      </c>
      <c r="BW828" s="131">
        <f t="shared" si="1297"/>
        <v>7.2917208045319884E-2</v>
      </c>
      <c r="BX828" s="126">
        <f t="shared" si="1297"/>
        <v>6.7439659252247985E-2</v>
      </c>
      <c r="BY828" s="127">
        <f t="shared" si="1297"/>
        <v>7.6218885003085782E-2</v>
      </c>
      <c r="BZ828" s="128">
        <f t="shared" si="1297"/>
        <v>7.2313600463734515E-2</v>
      </c>
      <c r="CA828" s="129">
        <f t="shared" si="1297"/>
        <v>8.1714624349772835E-2</v>
      </c>
      <c r="CB828" s="126">
        <f t="shared" si="1297"/>
        <v>8.908467939304944E-2</v>
      </c>
      <c r="CC828" s="127">
        <f t="shared" si="1297"/>
        <v>5.8911260253542132E-2</v>
      </c>
      <c r="CD828" s="128">
        <f t="shared" si="1297"/>
        <v>9.3583805112369189E-2</v>
      </c>
      <c r="CE828" s="129">
        <f t="shared" si="1297"/>
        <v>7.0978238763473658E-2</v>
      </c>
      <c r="CF828" s="126">
        <f t="shared" si="1297"/>
        <v>8.2340574632095306E-2</v>
      </c>
      <c r="CG828" s="127">
        <f t="shared" si="1297"/>
        <v>8.1553068836893866E-2</v>
      </c>
      <c r="CH828" s="128">
        <f t="shared" si="1297"/>
        <v>8.1015865355613198E-2</v>
      </c>
      <c r="CI828" s="126">
        <f t="shared" si="1297"/>
        <v>7.7676764431880235E-2</v>
      </c>
      <c r="CJ828" s="132">
        <f t="shared" si="1297"/>
        <v>7.3719648443318936E-2</v>
      </c>
      <c r="CK828" s="133">
        <f t="shared" si="1297"/>
        <v>8.5087462773862033E-2</v>
      </c>
    </row>
    <row r="829" spans="1:89" x14ac:dyDescent="0.2">
      <c r="A829" s="143" t="s">
        <v>30</v>
      </c>
      <c r="B829" s="203">
        <v>2202</v>
      </c>
      <c r="C829" s="197">
        <v>1806</v>
      </c>
      <c r="D829" s="198">
        <v>703</v>
      </c>
      <c r="E829" s="199">
        <v>789</v>
      </c>
      <c r="F829" s="196">
        <v>446</v>
      </c>
      <c r="G829" s="200">
        <v>307</v>
      </c>
      <c r="H829" s="198">
        <v>1598</v>
      </c>
      <c r="I829" s="199">
        <v>2051</v>
      </c>
      <c r="J829" s="196">
        <v>187</v>
      </c>
      <c r="K829" s="197">
        <v>175</v>
      </c>
      <c r="L829" s="198">
        <v>418</v>
      </c>
      <c r="M829" s="196">
        <v>537</v>
      </c>
      <c r="N829" s="201">
        <v>1096</v>
      </c>
      <c r="O829" s="204">
        <v>1384</v>
      </c>
      <c r="P829" s="196">
        <v>604</v>
      </c>
      <c r="Q829" s="197">
        <v>736</v>
      </c>
      <c r="R829" s="198">
        <v>920</v>
      </c>
      <c r="S829" s="199">
        <v>1243</v>
      </c>
      <c r="T829" s="196">
        <v>159</v>
      </c>
      <c r="U829" s="200">
        <v>182</v>
      </c>
      <c r="V829" s="198">
        <v>931</v>
      </c>
      <c r="W829" s="205">
        <v>1009</v>
      </c>
      <c r="X829" s="196">
        <v>708</v>
      </c>
      <c r="Y829" s="200">
        <v>397</v>
      </c>
      <c r="Z829" s="198">
        <v>2737</v>
      </c>
      <c r="AA829" s="196">
        <v>1917</v>
      </c>
      <c r="AB829" s="169">
        <f t="shared" si="1283"/>
        <v>12709</v>
      </c>
      <c r="AC829" s="170">
        <f t="shared" si="1278"/>
        <v>12533</v>
      </c>
      <c r="BI829" s="143" t="s">
        <v>30</v>
      </c>
      <c r="BJ829" s="126">
        <f t="shared" ref="BJ829:CK829" si="1298">B829/B839</f>
        <v>7.0412176637994442E-2</v>
      </c>
      <c r="BK829" s="127">
        <f t="shared" si="1298"/>
        <v>9.1679780699527896E-2</v>
      </c>
      <c r="BL829" s="128">
        <f t="shared" si="1298"/>
        <v>6.5996995869320313E-2</v>
      </c>
      <c r="BM829" s="129">
        <f t="shared" si="1298"/>
        <v>9.0119931467732728E-2</v>
      </c>
      <c r="BN829" s="126">
        <f t="shared" si="1298"/>
        <v>8.0476362324070738E-2</v>
      </c>
      <c r="BO829" s="127">
        <f t="shared" si="1298"/>
        <v>9.3058502576538346E-2</v>
      </c>
      <c r="BP829" s="128">
        <f t="shared" si="1298"/>
        <v>7.2828365691368149E-2</v>
      </c>
      <c r="BQ829" s="129">
        <f t="shared" si="1298"/>
        <v>8.1817456518270298E-2</v>
      </c>
      <c r="BR829" s="126">
        <f t="shared" si="1298"/>
        <v>8.5858585858585856E-2</v>
      </c>
      <c r="BS829" s="127">
        <f t="shared" si="1298"/>
        <v>5.8489304812834222E-2</v>
      </c>
      <c r="BT829" s="128">
        <f t="shared" si="1298"/>
        <v>0.10829015544041451</v>
      </c>
      <c r="BU829" s="126">
        <f t="shared" si="1298"/>
        <v>5.8791329100065688E-2</v>
      </c>
      <c r="BV829" s="130">
        <f t="shared" si="1298"/>
        <v>7.4517269513190099E-2</v>
      </c>
      <c r="BW829" s="131">
        <f t="shared" si="1298"/>
        <v>7.192973338184086E-2</v>
      </c>
      <c r="BX829" s="126">
        <f t="shared" si="1298"/>
        <v>7.146237576904875E-2</v>
      </c>
      <c r="BY829" s="127">
        <f t="shared" si="1298"/>
        <v>7.5704587533429332E-2</v>
      </c>
      <c r="BZ829" s="128">
        <f t="shared" si="1298"/>
        <v>6.6661836098833416E-2</v>
      </c>
      <c r="CA829" s="129">
        <f t="shared" si="1298"/>
        <v>8.1846315928096394E-2</v>
      </c>
      <c r="CB829" s="126">
        <f t="shared" si="1298"/>
        <v>7.7826725403817909E-2</v>
      </c>
      <c r="CC829" s="127">
        <f t="shared" si="1298"/>
        <v>6.7859806114839674E-2</v>
      </c>
      <c r="CD829" s="128">
        <f t="shared" si="1298"/>
        <v>7.9859324069308624E-2</v>
      </c>
      <c r="CE829" s="129">
        <f t="shared" si="1298"/>
        <v>6.8402142227645582E-2</v>
      </c>
      <c r="CF829" s="126">
        <f t="shared" si="1298"/>
        <v>8.2690960056061663E-2</v>
      </c>
      <c r="CG829" s="127">
        <f t="shared" si="1298"/>
        <v>6.7310952865378096E-2</v>
      </c>
      <c r="CH829" s="128">
        <f t="shared" si="1298"/>
        <v>8.2554141280086868E-2</v>
      </c>
      <c r="CI829" s="126">
        <f t="shared" si="1298"/>
        <v>6.158244723569662E-2</v>
      </c>
      <c r="CJ829" s="132">
        <f t="shared" si="1298"/>
        <v>7.5727692536868757E-2</v>
      </c>
      <c r="CK829" s="133">
        <f t="shared" si="1298"/>
        <v>7.4798426804012969E-2</v>
      </c>
    </row>
    <row r="830" spans="1:89" x14ac:dyDescent="0.2">
      <c r="A830" s="134" t="s">
        <v>32</v>
      </c>
      <c r="B830" s="206">
        <v>2104</v>
      </c>
      <c r="C830" s="190">
        <v>1598</v>
      </c>
      <c r="D830" s="191">
        <v>690</v>
      </c>
      <c r="E830" s="192">
        <v>717</v>
      </c>
      <c r="F830" s="189">
        <v>411</v>
      </c>
      <c r="G830" s="193">
        <v>241</v>
      </c>
      <c r="H830" s="191">
        <v>1471</v>
      </c>
      <c r="I830" s="192">
        <v>2032</v>
      </c>
      <c r="J830" s="189">
        <v>161</v>
      </c>
      <c r="K830" s="190">
        <v>135</v>
      </c>
      <c r="L830" s="191">
        <v>382</v>
      </c>
      <c r="M830" s="189">
        <v>499</v>
      </c>
      <c r="N830" s="194">
        <v>1146</v>
      </c>
      <c r="O830" s="207">
        <v>1303</v>
      </c>
      <c r="P830" s="189">
        <v>591</v>
      </c>
      <c r="Q830" s="190">
        <v>849</v>
      </c>
      <c r="R830" s="191">
        <v>803</v>
      </c>
      <c r="S830" s="192">
        <v>1311</v>
      </c>
      <c r="T830" s="189">
        <v>156</v>
      </c>
      <c r="U830" s="193">
        <v>153</v>
      </c>
      <c r="V830" s="191">
        <v>1099</v>
      </c>
      <c r="W830" s="208">
        <v>790</v>
      </c>
      <c r="X830" s="189">
        <v>575</v>
      </c>
      <c r="Y830" s="193">
        <v>368</v>
      </c>
      <c r="Z830" s="191">
        <v>2417</v>
      </c>
      <c r="AA830" s="189">
        <v>2083</v>
      </c>
      <c r="AB830" s="169">
        <f t="shared" si="1283"/>
        <v>12006</v>
      </c>
      <c r="AC830" s="170">
        <f t="shared" si="1278"/>
        <v>12079</v>
      </c>
      <c r="BI830" s="134" t="s">
        <v>32</v>
      </c>
      <c r="BJ830" s="126">
        <f t="shared" ref="BJ830:CK830" si="1299">B830/B839</f>
        <v>6.7278483036485148E-2</v>
      </c>
      <c r="BK830" s="127">
        <f t="shared" si="1299"/>
        <v>8.1120869079648716E-2</v>
      </c>
      <c r="BL830" s="128">
        <f t="shared" si="1299"/>
        <v>6.4776567780698457E-2</v>
      </c>
      <c r="BM830" s="129">
        <f t="shared" si="1299"/>
        <v>8.189605939463164E-2</v>
      </c>
      <c r="BN830" s="126">
        <f t="shared" si="1299"/>
        <v>7.4160952724648135E-2</v>
      </c>
      <c r="BO830" s="127">
        <f t="shared" si="1299"/>
        <v>7.3052440133373753E-2</v>
      </c>
      <c r="BP830" s="128">
        <f t="shared" si="1299"/>
        <v>6.7040379181478441E-2</v>
      </c>
      <c r="BQ830" s="129">
        <f t="shared" si="1299"/>
        <v>8.105951811073879E-2</v>
      </c>
      <c r="BR830" s="126">
        <f t="shared" si="1299"/>
        <v>7.3921028466483019E-2</v>
      </c>
      <c r="BS830" s="127">
        <f t="shared" si="1299"/>
        <v>4.5120320855614973E-2</v>
      </c>
      <c r="BT830" s="128">
        <f t="shared" si="1299"/>
        <v>9.8963730569948186E-2</v>
      </c>
      <c r="BU830" s="126">
        <f t="shared" si="1299"/>
        <v>5.4631048828552659E-2</v>
      </c>
      <c r="BV830" s="130">
        <f t="shared" si="1299"/>
        <v>7.7916779983682349E-2</v>
      </c>
      <c r="BW830" s="131">
        <f t="shared" si="1299"/>
        <v>6.7719972974377637E-2</v>
      </c>
      <c r="BX830" s="126">
        <f t="shared" si="1299"/>
        <v>6.9924278277330804E-2</v>
      </c>
      <c r="BY830" s="127">
        <f t="shared" si="1299"/>
        <v>8.7327710347665094E-2</v>
      </c>
      <c r="BZ830" s="128">
        <f t="shared" si="1299"/>
        <v>5.8184189551481774E-2</v>
      </c>
      <c r="CA830" s="129">
        <f t="shared" si="1299"/>
        <v>8.6323829591097648E-2</v>
      </c>
      <c r="CB830" s="126">
        <f t="shared" si="1299"/>
        <v>7.63582966226138E-2</v>
      </c>
      <c r="CC830" s="127">
        <f t="shared" si="1299"/>
        <v>5.7046979865771813E-2</v>
      </c>
      <c r="CD830" s="128">
        <f t="shared" si="1299"/>
        <v>9.427002916452222E-2</v>
      </c>
      <c r="CE830" s="129">
        <f t="shared" si="1299"/>
        <v>5.3555691139583757E-2</v>
      </c>
      <c r="CF830" s="126">
        <f t="shared" si="1299"/>
        <v>6.7157206260219579E-2</v>
      </c>
      <c r="CG830" s="127">
        <f t="shared" si="1299"/>
        <v>6.2394031875211933E-2</v>
      </c>
      <c r="CH830" s="128">
        <f t="shared" si="1299"/>
        <v>7.2902213910840327E-2</v>
      </c>
      <c r="CI830" s="126">
        <f t="shared" si="1299"/>
        <v>6.6915095248803361E-2</v>
      </c>
      <c r="CJ830" s="132">
        <f t="shared" si="1299"/>
        <v>7.153880530314316E-2</v>
      </c>
      <c r="CK830" s="133">
        <f t="shared" si="1299"/>
        <v>7.2088901090375218E-2</v>
      </c>
    </row>
    <row r="831" spans="1:89" x14ac:dyDescent="0.2">
      <c r="A831" s="143" t="s">
        <v>34</v>
      </c>
      <c r="B831" s="203">
        <v>2252</v>
      </c>
      <c r="C831" s="197">
        <v>1487</v>
      </c>
      <c r="D831" s="198">
        <v>627</v>
      </c>
      <c r="E831" s="199">
        <v>510</v>
      </c>
      <c r="F831" s="196">
        <v>334</v>
      </c>
      <c r="G831" s="200">
        <v>213</v>
      </c>
      <c r="H831" s="198">
        <v>1353</v>
      </c>
      <c r="I831" s="199">
        <v>1888</v>
      </c>
      <c r="J831" s="196">
        <v>173</v>
      </c>
      <c r="K831" s="197">
        <v>103</v>
      </c>
      <c r="L831" s="198">
        <v>336</v>
      </c>
      <c r="M831" s="196">
        <v>422</v>
      </c>
      <c r="N831" s="201">
        <v>1017</v>
      </c>
      <c r="O831" s="204">
        <v>1384</v>
      </c>
      <c r="P831" s="196">
        <v>498</v>
      </c>
      <c r="Q831" s="197">
        <v>953</v>
      </c>
      <c r="R831" s="198">
        <v>692</v>
      </c>
      <c r="S831" s="199">
        <v>1444</v>
      </c>
      <c r="T831" s="196">
        <v>122</v>
      </c>
      <c r="U831" s="200">
        <v>223</v>
      </c>
      <c r="V831" s="198">
        <v>1213</v>
      </c>
      <c r="W831" s="205">
        <v>811</v>
      </c>
      <c r="X831" s="196">
        <v>555</v>
      </c>
      <c r="Y831" s="200">
        <v>442</v>
      </c>
      <c r="Z831" s="198">
        <v>2126</v>
      </c>
      <c r="AA831" s="196">
        <v>2226</v>
      </c>
      <c r="AB831" s="169">
        <f t="shared" si="1283"/>
        <v>11298</v>
      </c>
      <c r="AC831" s="170">
        <f t="shared" si="1278"/>
        <v>12106</v>
      </c>
      <c r="BI831" s="143" t="s">
        <v>34</v>
      </c>
      <c r="BJ831" s="126">
        <f t="shared" ref="BJ831:CK831" si="1300">B831/B839</f>
        <v>7.2010999904070602E-2</v>
      </c>
      <c r="BK831" s="127">
        <f t="shared" si="1300"/>
        <v>7.5486065282501652E-2</v>
      </c>
      <c r="BL831" s="128">
        <f t="shared" si="1300"/>
        <v>5.886218550506947E-2</v>
      </c>
      <c r="BM831" s="129">
        <f t="shared" si="1300"/>
        <v>5.8252427184466021E-2</v>
      </c>
      <c r="BN831" s="126">
        <f t="shared" si="1300"/>
        <v>6.0267051605918442E-2</v>
      </c>
      <c r="BO831" s="127">
        <f t="shared" si="1300"/>
        <v>6.4565019702940291E-2</v>
      </c>
      <c r="BP831" s="128">
        <f t="shared" si="1300"/>
        <v>6.1662564943943121E-2</v>
      </c>
      <c r="BQ831" s="129">
        <f t="shared" si="1300"/>
        <v>7.5315142811552577E-2</v>
      </c>
      <c r="BR831" s="126">
        <f t="shared" si="1300"/>
        <v>7.9430670339761256E-2</v>
      </c>
      <c r="BS831" s="127">
        <f t="shared" si="1300"/>
        <v>3.4425133689839571E-2</v>
      </c>
      <c r="BT831" s="128">
        <f t="shared" si="1300"/>
        <v>8.7046632124352333E-2</v>
      </c>
      <c r="BU831" s="126">
        <f t="shared" si="1300"/>
        <v>4.6201007225749942E-2</v>
      </c>
      <c r="BV831" s="130">
        <f t="shared" si="1300"/>
        <v>6.9146042969812346E-2</v>
      </c>
      <c r="BW831" s="131">
        <f t="shared" si="1300"/>
        <v>7.192973338184086E-2</v>
      </c>
      <c r="BX831" s="126">
        <f t="shared" si="1300"/>
        <v>5.8920965451964034E-2</v>
      </c>
      <c r="BY831" s="127">
        <f t="shared" si="1300"/>
        <v>9.8025097716519238E-2</v>
      </c>
      <c r="BZ831" s="128">
        <f t="shared" si="1300"/>
        <v>5.0141294109122526E-2</v>
      </c>
      <c r="CA831" s="129">
        <f t="shared" si="1300"/>
        <v>9.5081319549614796E-2</v>
      </c>
      <c r="CB831" s="126">
        <f t="shared" si="1300"/>
        <v>5.9716103768967202E-2</v>
      </c>
      <c r="CC831" s="127">
        <f t="shared" si="1300"/>
        <v>8.3146905294556303E-2</v>
      </c>
      <c r="CD831" s="128">
        <f t="shared" si="1300"/>
        <v>0.10404872190770287</v>
      </c>
      <c r="CE831" s="129">
        <f t="shared" si="1300"/>
        <v>5.4979323435699272E-2</v>
      </c>
      <c r="CF831" s="126">
        <f t="shared" si="1300"/>
        <v>6.482130343377715E-2</v>
      </c>
      <c r="CG831" s="127">
        <f t="shared" si="1300"/>
        <v>7.4940657850118678E-2</v>
      </c>
      <c r="CH831" s="128">
        <f t="shared" si="1300"/>
        <v>6.4124992459431748E-2</v>
      </c>
      <c r="CI831" s="126">
        <f t="shared" si="1300"/>
        <v>7.1508882392624235E-2</v>
      </c>
      <c r="CJ831" s="132">
        <f t="shared" si="1300"/>
        <v>6.7320125130344105E-2</v>
      </c>
      <c r="CK831" s="133">
        <f t="shared" si="1300"/>
        <v>7.2250040284798603E-2</v>
      </c>
    </row>
    <row r="832" spans="1:89" x14ac:dyDescent="0.2">
      <c r="A832" s="134" t="s">
        <v>38</v>
      </c>
      <c r="B832" s="206">
        <v>2341</v>
      </c>
      <c r="C832" s="190">
        <v>1371</v>
      </c>
      <c r="D832" s="191">
        <v>574</v>
      </c>
      <c r="E832" s="192">
        <v>657</v>
      </c>
      <c r="F832" s="189">
        <v>384</v>
      </c>
      <c r="G832" s="193">
        <v>240</v>
      </c>
      <c r="H832" s="191">
        <v>1252</v>
      </c>
      <c r="I832" s="192">
        <v>1723</v>
      </c>
      <c r="J832" s="189">
        <v>151</v>
      </c>
      <c r="K832" s="190">
        <v>112</v>
      </c>
      <c r="L832" s="191">
        <v>264</v>
      </c>
      <c r="M832" s="189">
        <v>362</v>
      </c>
      <c r="N832" s="194">
        <v>911</v>
      </c>
      <c r="O832" s="207">
        <v>1071</v>
      </c>
      <c r="P832" s="189">
        <v>346</v>
      </c>
      <c r="Q832" s="190">
        <v>857</v>
      </c>
      <c r="R832" s="191">
        <v>548</v>
      </c>
      <c r="S832" s="192">
        <v>1103</v>
      </c>
      <c r="T832" s="189">
        <v>105</v>
      </c>
      <c r="U832" s="193">
        <v>250</v>
      </c>
      <c r="V832" s="191">
        <v>1131</v>
      </c>
      <c r="W832" s="208">
        <v>619</v>
      </c>
      <c r="X832" s="189">
        <v>505</v>
      </c>
      <c r="Y832" s="193">
        <v>329</v>
      </c>
      <c r="Z832" s="191">
        <v>1713</v>
      </c>
      <c r="AA832" s="189">
        <v>1851</v>
      </c>
      <c r="AB832" s="169">
        <f t="shared" si="1283"/>
        <v>10225</v>
      </c>
      <c r="AC832" s="170">
        <f t="shared" si="1278"/>
        <v>10545</v>
      </c>
      <c r="BI832" s="134" t="s">
        <v>38</v>
      </c>
      <c r="BJ832" s="126">
        <f t="shared" ref="BJ832:CK832" si="1301">B832/B839</f>
        <v>7.4856905317686184E-2</v>
      </c>
      <c r="BK832" s="127">
        <f t="shared" si="1301"/>
        <v>6.959744149449211E-2</v>
      </c>
      <c r="BL832" s="128">
        <f t="shared" si="1301"/>
        <v>5.388659406684191E-2</v>
      </c>
      <c r="BM832" s="129">
        <f t="shared" si="1301"/>
        <v>7.5042832667047407E-2</v>
      </c>
      <c r="BN832" s="126">
        <f t="shared" si="1301"/>
        <v>6.9289065319379284E-2</v>
      </c>
      <c r="BO832" s="127">
        <f t="shared" si="1301"/>
        <v>7.2749317975143987E-2</v>
      </c>
      <c r="BP832" s="128">
        <f t="shared" si="1301"/>
        <v>5.7059520554188316E-2</v>
      </c>
      <c r="BQ832" s="129">
        <f t="shared" si="1301"/>
        <v>6.8733046114568375E-2</v>
      </c>
      <c r="BR832" s="126">
        <f t="shared" si="1301"/>
        <v>6.9329660238751145E-2</v>
      </c>
      <c r="BS832" s="127">
        <f t="shared" si="1301"/>
        <v>3.7433155080213901E-2</v>
      </c>
      <c r="BT832" s="128">
        <f t="shared" si="1301"/>
        <v>6.8393782383419685E-2</v>
      </c>
      <c r="BU832" s="126">
        <f t="shared" si="1301"/>
        <v>3.9632143639150429E-2</v>
      </c>
      <c r="BV832" s="130">
        <f t="shared" si="1301"/>
        <v>6.1939080772368781E-2</v>
      </c>
      <c r="BW832" s="131">
        <f t="shared" si="1301"/>
        <v>5.5662387609791593E-2</v>
      </c>
      <c r="BX832" s="126">
        <f t="shared" si="1301"/>
        <v>4.0937056318031233E-2</v>
      </c>
      <c r="BY832" s="127">
        <f t="shared" si="1301"/>
        <v>8.8150586299115402E-2</v>
      </c>
      <c r="BZ832" s="128">
        <f t="shared" si="1301"/>
        <v>3.9707267589305123E-2</v>
      </c>
      <c r="CA832" s="129">
        <f t="shared" si="1301"/>
        <v>7.2627905445446769E-2</v>
      </c>
      <c r="CB832" s="126">
        <f t="shared" si="1301"/>
        <v>5.1395007342143903E-2</v>
      </c>
      <c r="CC832" s="127">
        <f t="shared" si="1301"/>
        <v>9.3214019388516034E-2</v>
      </c>
      <c r="CD832" s="128">
        <f t="shared" si="1301"/>
        <v>9.7014925373134331E-2</v>
      </c>
      <c r="CE832" s="129">
        <f t="shared" si="1301"/>
        <v>4.19632567283574E-2</v>
      </c>
      <c r="CF832" s="126">
        <f t="shared" si="1301"/>
        <v>5.8981546367671105E-2</v>
      </c>
      <c r="CG832" s="127">
        <f t="shared" si="1301"/>
        <v>5.5781620888436759E-2</v>
      </c>
      <c r="CH832" s="128">
        <f t="shared" si="1301"/>
        <v>5.1667973698497918E-2</v>
      </c>
      <c r="CI832" s="126">
        <f t="shared" si="1301"/>
        <v>5.9462237784702367E-2</v>
      </c>
      <c r="CJ832" s="132">
        <f t="shared" si="1301"/>
        <v>6.0926560405183974E-2</v>
      </c>
      <c r="CK832" s="133">
        <f t="shared" si="1301"/>
        <v>6.2933807599801855E-2</v>
      </c>
    </row>
    <row r="833" spans="1:89" x14ac:dyDescent="0.2">
      <c r="A833" s="143" t="s">
        <v>39</v>
      </c>
      <c r="B833" s="203">
        <v>373</v>
      </c>
      <c r="C833" s="197">
        <v>1082</v>
      </c>
      <c r="D833" s="198">
        <v>110</v>
      </c>
      <c r="E833" s="199">
        <v>462</v>
      </c>
      <c r="F833" s="196">
        <v>59</v>
      </c>
      <c r="G833" s="200">
        <v>182</v>
      </c>
      <c r="H833" s="198">
        <v>531</v>
      </c>
      <c r="I833" s="199">
        <v>1482</v>
      </c>
      <c r="J833" s="196">
        <v>121</v>
      </c>
      <c r="K833" s="197">
        <v>119</v>
      </c>
      <c r="L833" s="198">
        <v>175</v>
      </c>
      <c r="M833" s="196">
        <v>217</v>
      </c>
      <c r="N833" s="201">
        <v>577</v>
      </c>
      <c r="O833" s="204">
        <v>798</v>
      </c>
      <c r="P833" s="196">
        <v>246</v>
      </c>
      <c r="Q833" s="197">
        <v>691</v>
      </c>
      <c r="R833" s="198">
        <v>402</v>
      </c>
      <c r="S833" s="199">
        <v>916</v>
      </c>
      <c r="T833" s="196">
        <v>81</v>
      </c>
      <c r="U833" s="200">
        <v>174</v>
      </c>
      <c r="V833" s="198">
        <v>1285</v>
      </c>
      <c r="W833" s="205">
        <v>533</v>
      </c>
      <c r="X833" s="196">
        <v>328</v>
      </c>
      <c r="Y833" s="200">
        <v>503</v>
      </c>
      <c r="Z833" s="198">
        <v>1233</v>
      </c>
      <c r="AA833" s="196">
        <v>1797</v>
      </c>
      <c r="AB833" s="169">
        <f t="shared" si="1283"/>
        <v>5521</v>
      </c>
      <c r="AC833" s="170">
        <f t="shared" si="1278"/>
        <v>8956</v>
      </c>
      <c r="BI833" s="143" t="s">
        <v>39</v>
      </c>
      <c r="BJ833" s="126">
        <f t="shared" ref="BJ833:CK833" si="1302">B833/B839</f>
        <v>1.1927221564928214E-2</v>
      </c>
      <c r="BK833" s="127">
        <f t="shared" si="1302"/>
        <v>5.4926646022640746E-2</v>
      </c>
      <c r="BL833" s="128">
        <f t="shared" si="1302"/>
        <v>1.0326699211415697E-2</v>
      </c>
      <c r="BM833" s="129">
        <f t="shared" si="1302"/>
        <v>5.2769845802398629E-2</v>
      </c>
      <c r="BN833" s="126">
        <f t="shared" si="1302"/>
        <v>1.0645976181883796E-2</v>
      </c>
      <c r="BO833" s="127">
        <f t="shared" si="1302"/>
        <v>5.5168232797817518E-2</v>
      </c>
      <c r="BP833" s="128">
        <f t="shared" si="1302"/>
        <v>2.4200164068908941E-2</v>
      </c>
      <c r="BQ833" s="129">
        <f t="shared" si="1302"/>
        <v>5.9119195787458112E-2</v>
      </c>
      <c r="BR833" s="126">
        <f t="shared" si="1302"/>
        <v>5.5555555555555552E-2</v>
      </c>
      <c r="BS833" s="127">
        <f t="shared" si="1302"/>
        <v>3.9772727272727272E-2</v>
      </c>
      <c r="BT833" s="128">
        <f t="shared" si="1302"/>
        <v>4.5336787564766841E-2</v>
      </c>
      <c r="BU833" s="126">
        <f t="shared" si="1302"/>
        <v>2.3757389971534926E-2</v>
      </c>
      <c r="BV833" s="130">
        <f t="shared" si="1302"/>
        <v>3.9230350829480558E-2</v>
      </c>
      <c r="BW833" s="131">
        <f t="shared" si="1302"/>
        <v>4.1473935866119221E-2</v>
      </c>
      <c r="BX833" s="126">
        <f t="shared" si="1302"/>
        <v>2.9105537150970185E-2</v>
      </c>
      <c r="BY833" s="127">
        <f t="shared" si="1302"/>
        <v>7.1075910306521287E-2</v>
      </c>
      <c r="BZ833" s="128">
        <f t="shared" si="1302"/>
        <v>2.9128324034490255E-2</v>
      </c>
      <c r="CA833" s="129">
        <f t="shared" si="1302"/>
        <v>6.0314742872193322E-2</v>
      </c>
      <c r="CB833" s="126">
        <f t="shared" si="1302"/>
        <v>3.9647577092511016E-2</v>
      </c>
      <c r="CC833" s="127">
        <f t="shared" si="1302"/>
        <v>6.4876957494407153E-2</v>
      </c>
      <c r="CD833" s="128">
        <f t="shared" si="1302"/>
        <v>0.11022473837708012</v>
      </c>
      <c r="CE833" s="129">
        <f t="shared" si="1302"/>
        <v>3.6133143515693848E-2</v>
      </c>
      <c r="CF833" s="126">
        <f t="shared" si="1302"/>
        <v>3.8308806353655689E-2</v>
      </c>
      <c r="CG833" s="127">
        <f t="shared" si="1302"/>
        <v>8.5283146829433706E-2</v>
      </c>
      <c r="CH833" s="128">
        <f t="shared" si="1302"/>
        <v>3.71900826446281E-2</v>
      </c>
      <c r="CI833" s="126">
        <f t="shared" si="1302"/>
        <v>5.772752096116162E-2</v>
      </c>
      <c r="CJ833" s="132">
        <f t="shared" si="1302"/>
        <v>3.2897363324892001E-2</v>
      </c>
      <c r="CK833" s="133">
        <f t="shared" si="1302"/>
        <v>5.3450467602069743E-2</v>
      </c>
    </row>
    <row r="834" spans="1:89" x14ac:dyDescent="0.2">
      <c r="A834" s="134" t="s">
        <v>40</v>
      </c>
      <c r="B834" s="206">
        <v>0</v>
      </c>
      <c r="C834" s="190">
        <v>624</v>
      </c>
      <c r="D834" s="191">
        <v>4</v>
      </c>
      <c r="E834" s="192">
        <v>230</v>
      </c>
      <c r="F834" s="189">
        <v>2</v>
      </c>
      <c r="G834" s="193">
        <v>93</v>
      </c>
      <c r="H834" s="191">
        <v>7</v>
      </c>
      <c r="I834" s="192">
        <v>492</v>
      </c>
      <c r="J834" s="189">
        <v>20</v>
      </c>
      <c r="K834" s="190">
        <v>20</v>
      </c>
      <c r="L834" s="191">
        <v>30</v>
      </c>
      <c r="M834" s="189">
        <v>31</v>
      </c>
      <c r="N834" s="194">
        <v>58</v>
      </c>
      <c r="O834" s="207">
        <v>149</v>
      </c>
      <c r="P834" s="189">
        <v>49</v>
      </c>
      <c r="Q834" s="190">
        <v>90</v>
      </c>
      <c r="R834" s="191">
        <v>59</v>
      </c>
      <c r="S834" s="192">
        <v>63</v>
      </c>
      <c r="T834" s="189">
        <v>11</v>
      </c>
      <c r="U834" s="193">
        <v>2</v>
      </c>
      <c r="V834" s="191">
        <v>47</v>
      </c>
      <c r="W834" s="208">
        <v>20</v>
      </c>
      <c r="X834" s="189">
        <v>38</v>
      </c>
      <c r="Y834" s="193">
        <v>22</v>
      </c>
      <c r="Z834" s="191">
        <v>53</v>
      </c>
      <c r="AA834" s="189">
        <v>83</v>
      </c>
      <c r="AB834" s="169">
        <f t="shared" si="1283"/>
        <v>378</v>
      </c>
      <c r="AC834" s="170">
        <f t="shared" si="1278"/>
        <v>1919</v>
      </c>
      <c r="BI834" s="134" t="s">
        <v>40</v>
      </c>
      <c r="BJ834" s="126">
        <f t="shared" ref="BJ834:CK834" si="1303">B834/B839</f>
        <v>0</v>
      </c>
      <c r="BK834" s="127">
        <f t="shared" si="1303"/>
        <v>3.1676734859637547E-2</v>
      </c>
      <c r="BL834" s="128">
        <f t="shared" si="1303"/>
        <v>3.7551633496057078E-4</v>
      </c>
      <c r="BM834" s="129">
        <f t="shared" si="1303"/>
        <v>2.6270702455739578E-2</v>
      </c>
      <c r="BN834" s="126">
        <f t="shared" si="1303"/>
        <v>3.6088054853843375E-4</v>
      </c>
      <c r="BO834" s="127">
        <f t="shared" si="1303"/>
        <v>2.8190360715368293E-2</v>
      </c>
      <c r="BP834" s="128">
        <f t="shared" si="1303"/>
        <v>3.1902287849785798E-4</v>
      </c>
      <c r="BQ834" s="129">
        <f t="shared" si="1303"/>
        <v>1.9626615605552896E-2</v>
      </c>
      <c r="BR834" s="126">
        <f t="shared" si="1303"/>
        <v>9.1827364554637279E-3</v>
      </c>
      <c r="BS834" s="127">
        <f t="shared" si="1303"/>
        <v>6.6844919786096255E-3</v>
      </c>
      <c r="BT834" s="128">
        <f t="shared" si="1303"/>
        <v>7.7720207253886009E-3</v>
      </c>
      <c r="BU834" s="126">
        <f t="shared" si="1303"/>
        <v>3.3939128530764179E-3</v>
      </c>
      <c r="BV834" s="130">
        <f t="shared" si="1303"/>
        <v>3.9434321457710092E-3</v>
      </c>
      <c r="BW834" s="131">
        <f t="shared" si="1303"/>
        <v>7.7438802557039657E-3</v>
      </c>
      <c r="BX834" s="126">
        <f t="shared" si="1303"/>
        <v>5.7974443918599149E-3</v>
      </c>
      <c r="BY834" s="127">
        <f t="shared" si="1303"/>
        <v>9.2573544538160878E-3</v>
      </c>
      <c r="BZ834" s="128">
        <f t="shared" si="1303"/>
        <v>4.2750525324251869E-3</v>
      </c>
      <c r="CA834" s="129">
        <f t="shared" si="1303"/>
        <v>4.1482847171923354E-3</v>
      </c>
      <c r="CB834" s="126">
        <f t="shared" si="1303"/>
        <v>5.3842388644150755E-3</v>
      </c>
      <c r="CC834" s="127">
        <f t="shared" si="1303"/>
        <v>7.4571215510812821E-4</v>
      </c>
      <c r="CD834" s="128">
        <f t="shared" si="1303"/>
        <v>4.0315663063990393E-3</v>
      </c>
      <c r="CE834" s="129">
        <f t="shared" si="1303"/>
        <v>1.3558402820147786E-3</v>
      </c>
      <c r="CF834" s="126">
        <f t="shared" si="1303"/>
        <v>4.4382153702405983E-3</v>
      </c>
      <c r="CG834" s="127">
        <f t="shared" si="1303"/>
        <v>3.7300779925398442E-3</v>
      </c>
      <c r="CH834" s="128">
        <f t="shared" si="1303"/>
        <v>1.5986004705314592E-3</v>
      </c>
      <c r="CI834" s="126">
        <f t="shared" si="1303"/>
        <v>2.6663240065533745E-3</v>
      </c>
      <c r="CJ834" s="132">
        <f t="shared" si="1303"/>
        <v>2.2523461939520334E-3</v>
      </c>
      <c r="CK834" s="133">
        <f t="shared" si="1303"/>
        <v>1.1452819040684662E-2</v>
      </c>
    </row>
    <row r="835" spans="1:89" x14ac:dyDescent="0.2">
      <c r="A835" s="143" t="s">
        <v>41</v>
      </c>
      <c r="B835" s="203">
        <v>0</v>
      </c>
      <c r="C835" s="197">
        <v>1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69">
        <f t="shared" si="1283"/>
        <v>0</v>
      </c>
      <c r="AC835" s="170">
        <f t="shared" si="1278"/>
        <v>1</v>
      </c>
      <c r="BI835" s="143" t="s">
        <v>41</v>
      </c>
      <c r="BJ835" s="126">
        <f t="shared" ref="BJ835:CK835" si="1304">B835/B839</f>
        <v>0</v>
      </c>
      <c r="BK835" s="127">
        <f t="shared" si="1304"/>
        <v>5.0763998172496063E-5</v>
      </c>
      <c r="BL835" s="128">
        <f t="shared" si="1304"/>
        <v>0</v>
      </c>
      <c r="BM835" s="129">
        <f t="shared" si="1304"/>
        <v>0</v>
      </c>
      <c r="BN835" s="126">
        <f t="shared" si="1304"/>
        <v>0</v>
      </c>
      <c r="BO835" s="127">
        <f t="shared" si="1304"/>
        <v>0</v>
      </c>
      <c r="BP835" s="128">
        <f t="shared" si="1304"/>
        <v>0</v>
      </c>
      <c r="BQ835" s="129">
        <f t="shared" si="1304"/>
        <v>0</v>
      </c>
      <c r="BR835" s="126">
        <f t="shared" si="1304"/>
        <v>0</v>
      </c>
      <c r="BS835" s="127">
        <f t="shared" si="1304"/>
        <v>0</v>
      </c>
      <c r="BT835" s="128">
        <f t="shared" si="1304"/>
        <v>0</v>
      </c>
      <c r="BU835" s="126">
        <f t="shared" si="1304"/>
        <v>0</v>
      </c>
      <c r="BV835" s="130">
        <f t="shared" si="1304"/>
        <v>0</v>
      </c>
      <c r="BW835" s="131">
        <f t="shared" si="1304"/>
        <v>0</v>
      </c>
      <c r="BX835" s="126">
        <f t="shared" si="1304"/>
        <v>0</v>
      </c>
      <c r="BY835" s="127">
        <f t="shared" si="1304"/>
        <v>0</v>
      </c>
      <c r="BZ835" s="128">
        <f t="shared" si="1304"/>
        <v>0</v>
      </c>
      <c r="CA835" s="129">
        <f t="shared" si="1304"/>
        <v>0</v>
      </c>
      <c r="CB835" s="126">
        <f t="shared" si="1304"/>
        <v>0</v>
      </c>
      <c r="CC835" s="127">
        <f t="shared" si="1304"/>
        <v>0</v>
      </c>
      <c r="CD835" s="128">
        <f t="shared" si="1304"/>
        <v>0</v>
      </c>
      <c r="CE835" s="129">
        <f t="shared" si="1304"/>
        <v>0</v>
      </c>
      <c r="CF835" s="126">
        <f t="shared" si="1304"/>
        <v>0</v>
      </c>
      <c r="CG835" s="127">
        <f t="shared" si="1304"/>
        <v>0</v>
      </c>
      <c r="CH835" s="128">
        <f t="shared" si="1304"/>
        <v>0</v>
      </c>
      <c r="CI835" s="126">
        <f t="shared" si="1304"/>
        <v>0</v>
      </c>
      <c r="CJ835" s="132">
        <f t="shared" si="1304"/>
        <v>0</v>
      </c>
      <c r="CK835" s="133">
        <f t="shared" si="1304"/>
        <v>5.9681183119774164E-6</v>
      </c>
    </row>
    <row r="836" spans="1:89" x14ac:dyDescent="0.2">
      <c r="A836" s="134" t="s">
        <v>42</v>
      </c>
      <c r="B836" s="58"/>
      <c r="C836" s="59"/>
      <c r="D836" s="136"/>
      <c r="E836" s="137"/>
      <c r="F836" s="135"/>
      <c r="G836" s="138"/>
      <c r="H836" s="136"/>
      <c r="I836" s="137"/>
      <c r="J836" s="135"/>
      <c r="K836" s="138"/>
      <c r="L836" s="136"/>
      <c r="M836" s="135"/>
      <c r="N836" s="139"/>
      <c r="O836" s="140"/>
      <c r="P836" s="135"/>
      <c r="Q836" s="138"/>
      <c r="R836" s="136"/>
      <c r="S836" s="137"/>
      <c r="T836" s="135"/>
      <c r="U836" s="138"/>
      <c r="V836" s="136"/>
      <c r="W836" s="137"/>
      <c r="X836" s="135"/>
      <c r="Y836" s="138"/>
      <c r="Z836" s="141"/>
      <c r="AA836" s="142"/>
      <c r="AB836" s="169"/>
      <c r="AC836" s="170"/>
      <c r="BI836" s="134" t="s">
        <v>42</v>
      </c>
      <c r="BJ836" s="126">
        <f t="shared" ref="BJ836:CK836" si="1305">B836/B839</f>
        <v>0</v>
      </c>
      <c r="BK836" s="127">
        <f t="shared" si="1305"/>
        <v>0</v>
      </c>
      <c r="BL836" s="128">
        <f t="shared" si="1305"/>
        <v>0</v>
      </c>
      <c r="BM836" s="129">
        <f t="shared" si="1305"/>
        <v>0</v>
      </c>
      <c r="BN836" s="126">
        <f t="shared" si="1305"/>
        <v>0</v>
      </c>
      <c r="BO836" s="127">
        <f t="shared" si="1305"/>
        <v>0</v>
      </c>
      <c r="BP836" s="128">
        <f t="shared" si="1305"/>
        <v>0</v>
      </c>
      <c r="BQ836" s="129">
        <f t="shared" si="1305"/>
        <v>0</v>
      </c>
      <c r="BR836" s="126">
        <f t="shared" si="1305"/>
        <v>0</v>
      </c>
      <c r="BS836" s="127">
        <f t="shared" si="1305"/>
        <v>0</v>
      </c>
      <c r="BT836" s="128">
        <f t="shared" si="1305"/>
        <v>0</v>
      </c>
      <c r="BU836" s="126">
        <f t="shared" si="1305"/>
        <v>0</v>
      </c>
      <c r="BV836" s="130">
        <f t="shared" si="1305"/>
        <v>0</v>
      </c>
      <c r="BW836" s="131">
        <f t="shared" si="1305"/>
        <v>0</v>
      </c>
      <c r="BX836" s="126">
        <f t="shared" si="1305"/>
        <v>0</v>
      </c>
      <c r="BY836" s="127">
        <f t="shared" si="1305"/>
        <v>0</v>
      </c>
      <c r="BZ836" s="128">
        <f t="shared" si="1305"/>
        <v>0</v>
      </c>
      <c r="CA836" s="129">
        <f t="shared" si="1305"/>
        <v>0</v>
      </c>
      <c r="CB836" s="126">
        <f t="shared" si="1305"/>
        <v>0</v>
      </c>
      <c r="CC836" s="127">
        <f t="shared" si="1305"/>
        <v>0</v>
      </c>
      <c r="CD836" s="128">
        <f t="shared" si="1305"/>
        <v>0</v>
      </c>
      <c r="CE836" s="129">
        <f t="shared" si="1305"/>
        <v>0</v>
      </c>
      <c r="CF836" s="126">
        <f t="shared" si="1305"/>
        <v>0</v>
      </c>
      <c r="CG836" s="127">
        <f t="shared" si="1305"/>
        <v>0</v>
      </c>
      <c r="CH836" s="128">
        <f t="shared" si="1305"/>
        <v>0</v>
      </c>
      <c r="CI836" s="126">
        <f t="shared" si="1305"/>
        <v>0</v>
      </c>
      <c r="CJ836" s="132">
        <f t="shared" si="1305"/>
        <v>0</v>
      </c>
      <c r="CK836" s="133">
        <f t="shared" si="1305"/>
        <v>0</v>
      </c>
    </row>
    <row r="837" spans="1:89" x14ac:dyDescent="0.2">
      <c r="A837" s="143" t="s">
        <v>43</v>
      </c>
      <c r="B837" s="56"/>
      <c r="C837" s="57"/>
      <c r="D837" s="149"/>
      <c r="E837" s="146"/>
      <c r="F837" s="147"/>
      <c r="G837" s="148"/>
      <c r="H837" s="149"/>
      <c r="I837" s="146"/>
      <c r="J837" s="147"/>
      <c r="K837" s="148"/>
      <c r="L837" s="149"/>
      <c r="M837" s="147"/>
      <c r="N837" s="151"/>
      <c r="O837" s="150"/>
      <c r="P837" s="147"/>
      <c r="Q837" s="148"/>
      <c r="R837" s="149"/>
      <c r="S837" s="146"/>
      <c r="T837" s="147"/>
      <c r="U837" s="148"/>
      <c r="V837" s="149"/>
      <c r="W837" s="146"/>
      <c r="X837" s="147"/>
      <c r="Y837" s="148"/>
      <c r="Z837" s="145"/>
      <c r="AA837" s="144"/>
      <c r="AB837" s="169"/>
      <c r="AC837" s="170"/>
      <c r="BI837" s="143" t="s">
        <v>43</v>
      </c>
      <c r="BJ837" s="126">
        <f t="shared" ref="BJ837:CK837" si="1306">B837/B839</f>
        <v>0</v>
      </c>
      <c r="BK837" s="127">
        <f t="shared" si="1306"/>
        <v>0</v>
      </c>
      <c r="BL837" s="128">
        <f t="shared" si="1306"/>
        <v>0</v>
      </c>
      <c r="BM837" s="129">
        <f t="shared" si="1306"/>
        <v>0</v>
      </c>
      <c r="BN837" s="126">
        <f t="shared" si="1306"/>
        <v>0</v>
      </c>
      <c r="BO837" s="127">
        <f t="shared" si="1306"/>
        <v>0</v>
      </c>
      <c r="BP837" s="128">
        <f t="shared" si="1306"/>
        <v>0</v>
      </c>
      <c r="BQ837" s="129">
        <f t="shared" si="1306"/>
        <v>0</v>
      </c>
      <c r="BR837" s="126">
        <f t="shared" si="1306"/>
        <v>0</v>
      </c>
      <c r="BS837" s="127">
        <f t="shared" si="1306"/>
        <v>0</v>
      </c>
      <c r="BT837" s="128">
        <f t="shared" si="1306"/>
        <v>0</v>
      </c>
      <c r="BU837" s="126">
        <f t="shared" si="1306"/>
        <v>0</v>
      </c>
      <c r="BV837" s="130">
        <f t="shared" si="1306"/>
        <v>0</v>
      </c>
      <c r="BW837" s="131">
        <f t="shared" si="1306"/>
        <v>0</v>
      </c>
      <c r="BX837" s="126">
        <f t="shared" si="1306"/>
        <v>0</v>
      </c>
      <c r="BY837" s="127">
        <f t="shared" si="1306"/>
        <v>0</v>
      </c>
      <c r="BZ837" s="128">
        <f t="shared" si="1306"/>
        <v>0</v>
      </c>
      <c r="CA837" s="129">
        <f t="shared" si="1306"/>
        <v>0</v>
      </c>
      <c r="CB837" s="126">
        <f t="shared" si="1306"/>
        <v>0</v>
      </c>
      <c r="CC837" s="127">
        <f t="shared" si="1306"/>
        <v>0</v>
      </c>
      <c r="CD837" s="128">
        <f t="shared" si="1306"/>
        <v>0</v>
      </c>
      <c r="CE837" s="129">
        <f t="shared" si="1306"/>
        <v>0</v>
      </c>
      <c r="CF837" s="126">
        <f t="shared" si="1306"/>
        <v>0</v>
      </c>
      <c r="CG837" s="127">
        <f t="shared" si="1306"/>
        <v>0</v>
      </c>
      <c r="CH837" s="128">
        <f t="shared" si="1306"/>
        <v>0</v>
      </c>
      <c r="CI837" s="126">
        <f t="shared" si="1306"/>
        <v>0</v>
      </c>
      <c r="CJ837" s="132">
        <f t="shared" si="1306"/>
        <v>0</v>
      </c>
      <c r="CK837" s="133">
        <f t="shared" si="1306"/>
        <v>0</v>
      </c>
    </row>
    <row r="838" spans="1:89" ht="13.5" thickBot="1" x14ac:dyDescent="0.25">
      <c r="A838" s="134" t="s">
        <v>44</v>
      </c>
      <c r="B838" s="58"/>
      <c r="C838" s="59"/>
      <c r="D838" s="136"/>
      <c r="E838" s="137"/>
      <c r="F838" s="135"/>
      <c r="G838" s="138"/>
      <c r="H838" s="136"/>
      <c r="I838" s="137"/>
      <c r="J838" s="135"/>
      <c r="K838" s="138"/>
      <c r="L838" s="136"/>
      <c r="M838" s="135"/>
      <c r="N838" s="139"/>
      <c r="O838" s="140"/>
      <c r="P838" s="135"/>
      <c r="Q838" s="138"/>
      <c r="R838" s="136"/>
      <c r="S838" s="137"/>
      <c r="T838" s="135"/>
      <c r="U838" s="138"/>
      <c r="V838" s="136"/>
      <c r="W838" s="137"/>
      <c r="X838" s="135"/>
      <c r="Y838" s="138"/>
      <c r="Z838" s="141"/>
      <c r="AA838" s="142"/>
      <c r="AB838" s="169"/>
      <c r="AC838" s="170"/>
      <c r="BI838" s="134" t="s">
        <v>44</v>
      </c>
      <c r="BJ838" s="126">
        <f t="shared" ref="BJ838:CK838" si="1307">B838/B839</f>
        <v>0</v>
      </c>
      <c r="BK838" s="127">
        <f t="shared" si="1307"/>
        <v>0</v>
      </c>
      <c r="BL838" s="128">
        <f t="shared" si="1307"/>
        <v>0</v>
      </c>
      <c r="BM838" s="129">
        <f t="shared" si="1307"/>
        <v>0</v>
      </c>
      <c r="BN838" s="126">
        <f t="shared" si="1307"/>
        <v>0</v>
      </c>
      <c r="BO838" s="127">
        <f t="shared" si="1307"/>
        <v>0</v>
      </c>
      <c r="BP838" s="128">
        <f t="shared" si="1307"/>
        <v>0</v>
      </c>
      <c r="BQ838" s="129">
        <f t="shared" si="1307"/>
        <v>0</v>
      </c>
      <c r="BR838" s="126">
        <f t="shared" si="1307"/>
        <v>0</v>
      </c>
      <c r="BS838" s="127">
        <f t="shared" si="1307"/>
        <v>0</v>
      </c>
      <c r="BT838" s="128">
        <f t="shared" si="1307"/>
        <v>0</v>
      </c>
      <c r="BU838" s="126">
        <f t="shared" si="1307"/>
        <v>0</v>
      </c>
      <c r="BV838" s="130">
        <f t="shared" si="1307"/>
        <v>0</v>
      </c>
      <c r="BW838" s="131">
        <f t="shared" si="1307"/>
        <v>0</v>
      </c>
      <c r="BX838" s="126">
        <f t="shared" si="1307"/>
        <v>0</v>
      </c>
      <c r="BY838" s="127">
        <f t="shared" si="1307"/>
        <v>0</v>
      </c>
      <c r="BZ838" s="128">
        <f t="shared" si="1307"/>
        <v>0</v>
      </c>
      <c r="CA838" s="129">
        <f t="shared" si="1307"/>
        <v>0</v>
      </c>
      <c r="CB838" s="126">
        <f t="shared" si="1307"/>
        <v>0</v>
      </c>
      <c r="CC838" s="127">
        <f t="shared" si="1307"/>
        <v>0</v>
      </c>
      <c r="CD838" s="128">
        <f t="shared" si="1307"/>
        <v>0</v>
      </c>
      <c r="CE838" s="129">
        <f t="shared" si="1307"/>
        <v>0</v>
      </c>
      <c r="CF838" s="126">
        <f t="shared" si="1307"/>
        <v>0</v>
      </c>
      <c r="CG838" s="127">
        <f t="shared" si="1307"/>
        <v>0</v>
      </c>
      <c r="CH838" s="128">
        <f t="shared" si="1307"/>
        <v>0</v>
      </c>
      <c r="CI838" s="126">
        <f t="shared" si="1307"/>
        <v>0</v>
      </c>
      <c r="CJ838" s="132">
        <f t="shared" si="1307"/>
        <v>0</v>
      </c>
      <c r="CK838" s="133">
        <f t="shared" si="1307"/>
        <v>0</v>
      </c>
    </row>
    <row r="839" spans="1:89" ht="14.25" thickTop="1" thickBot="1" x14ac:dyDescent="0.25">
      <c r="A839" s="299" t="s">
        <v>26</v>
      </c>
      <c r="B839" s="275">
        <f>SUM(B815:B838)</f>
        <v>31273</v>
      </c>
      <c r="C839" s="270">
        <f t="shared" ref="C839" si="1308">SUM(C815:C838)</f>
        <v>19699</v>
      </c>
      <c r="D839" s="18">
        <f t="shared" ref="D839" si="1309">SUM(D815:D838)</f>
        <v>10652</v>
      </c>
      <c r="E839" s="271">
        <f t="shared" ref="E839" si="1310">SUM(E815:E838)</f>
        <v>8755</v>
      </c>
      <c r="F839" s="272">
        <f t="shared" ref="F839" si="1311">SUM(F815:F838)</f>
        <v>5542</v>
      </c>
      <c r="G839" s="273">
        <f t="shared" ref="G839" si="1312">SUM(G815:G838)</f>
        <v>3299</v>
      </c>
      <c r="H839" s="18">
        <f t="shared" ref="H839" si="1313">SUM(H815:H838)</f>
        <v>21942</v>
      </c>
      <c r="I839" s="271">
        <f t="shared" ref="I839" si="1314">SUM(I815:I838)</f>
        <v>25068</v>
      </c>
      <c r="J839" s="272">
        <f t="shared" ref="J839" si="1315">SUM(J815:J838)</f>
        <v>2178</v>
      </c>
      <c r="K839" s="273">
        <f t="shared" ref="K839" si="1316">SUM(K815:K838)</f>
        <v>2992</v>
      </c>
      <c r="L839" s="18">
        <f t="shared" ref="L839" si="1317">SUM(L815:L838)</f>
        <v>3860</v>
      </c>
      <c r="M839" s="272">
        <f t="shared" ref="M839" si="1318">SUM(M815:M838)</f>
        <v>9134</v>
      </c>
      <c r="N839" s="20">
        <f t="shared" ref="N839" si="1319">SUM(N815:N838)</f>
        <v>14708</v>
      </c>
      <c r="O839" s="19">
        <f t="shared" ref="O839" si="1320">SUM(O815:O838)</f>
        <v>19241</v>
      </c>
      <c r="P839" s="272">
        <f t="shared" ref="P839" si="1321">SUM(P815:P838)</f>
        <v>8452</v>
      </c>
      <c r="Q839" s="273">
        <f t="shared" ref="Q839" si="1322">SUM(Q815:Q838)</f>
        <v>9722</v>
      </c>
      <c r="R839" s="18">
        <f t="shared" ref="R839" si="1323">SUM(R815:R838)</f>
        <v>13801</v>
      </c>
      <c r="S839" s="271">
        <f t="shared" ref="S839" si="1324">SUM(S815:S838)</f>
        <v>15187</v>
      </c>
      <c r="T839" s="272">
        <f t="shared" ref="T839" si="1325">SUM(T815:T838)</f>
        <v>2043</v>
      </c>
      <c r="U839" s="273">
        <f t="shared" ref="U839" si="1326">SUM(U815:U838)</f>
        <v>2682</v>
      </c>
      <c r="V839" s="18">
        <f t="shared" ref="V839" si="1327">SUM(V815:V838)</f>
        <v>11658</v>
      </c>
      <c r="W839" s="271">
        <f t="shared" ref="W839" si="1328">SUM(W815:W838)</f>
        <v>14751</v>
      </c>
      <c r="X839" s="272">
        <f t="shared" ref="X839" si="1329">SUM(X815:X838)</f>
        <v>8562</v>
      </c>
      <c r="Y839" s="273">
        <f t="shared" ref="Y839" si="1330">SUM(Y815:Y838)</f>
        <v>5898</v>
      </c>
      <c r="Z839" s="18">
        <f t="shared" ref="Z839" si="1331">SUM(Z815:Z838)</f>
        <v>33154</v>
      </c>
      <c r="AA839" s="271">
        <f t="shared" ref="AA839" si="1332">SUM(AA815:AA838)</f>
        <v>31129</v>
      </c>
      <c r="AB839" s="171">
        <f>SUM(AB815:AB838)</f>
        <v>167825</v>
      </c>
      <c r="AC839" s="172">
        <f>SUM(AC815:AC838)</f>
        <v>167557</v>
      </c>
      <c r="BI839" s="299" t="s">
        <v>26</v>
      </c>
      <c r="BJ839" s="152">
        <f>SUM(BJ815:BJ838)</f>
        <v>1</v>
      </c>
      <c r="BK839" s="153">
        <f t="shared" ref="BK839:CK839" si="1333">SUM(BK815:BK838)</f>
        <v>1</v>
      </c>
      <c r="BL839" s="152">
        <f t="shared" si="1333"/>
        <v>1</v>
      </c>
      <c r="BM839" s="153">
        <f t="shared" si="1333"/>
        <v>1</v>
      </c>
      <c r="BN839" s="152">
        <f t="shared" si="1333"/>
        <v>0.99999999999999989</v>
      </c>
      <c r="BO839" s="153">
        <f t="shared" si="1333"/>
        <v>0.99999999999999989</v>
      </c>
      <c r="BP839" s="152">
        <f t="shared" si="1333"/>
        <v>1</v>
      </c>
      <c r="BQ839" s="153">
        <f t="shared" si="1333"/>
        <v>1</v>
      </c>
      <c r="BR839" s="152">
        <f t="shared" si="1333"/>
        <v>1</v>
      </c>
      <c r="BS839" s="153">
        <f t="shared" si="1333"/>
        <v>1</v>
      </c>
      <c r="BT839" s="152">
        <f t="shared" si="1333"/>
        <v>1</v>
      </c>
      <c r="BU839" s="153">
        <f t="shared" si="1333"/>
        <v>0.99999999999999978</v>
      </c>
      <c r="BV839" s="152">
        <f t="shared" si="1333"/>
        <v>1.0000000000000002</v>
      </c>
      <c r="BW839" s="153">
        <f t="shared" si="1333"/>
        <v>0.99999999999999989</v>
      </c>
      <c r="BX839" s="152">
        <f t="shared" si="1333"/>
        <v>1</v>
      </c>
      <c r="BY839" s="153">
        <f t="shared" si="1333"/>
        <v>1</v>
      </c>
      <c r="BZ839" s="152">
        <f t="shared" si="1333"/>
        <v>1</v>
      </c>
      <c r="CA839" s="153">
        <f t="shared" si="1333"/>
        <v>0.99999999999999989</v>
      </c>
      <c r="CB839" s="152">
        <f t="shared" si="1333"/>
        <v>1</v>
      </c>
      <c r="CC839" s="153">
        <f t="shared" si="1333"/>
        <v>0.99999999999999978</v>
      </c>
      <c r="CD839" s="152">
        <f t="shared" si="1333"/>
        <v>0.99999999999999989</v>
      </c>
      <c r="CE839" s="153">
        <f t="shared" si="1333"/>
        <v>1</v>
      </c>
      <c r="CF839" s="152">
        <f t="shared" si="1333"/>
        <v>0.99999999999999989</v>
      </c>
      <c r="CG839" s="153">
        <f t="shared" si="1333"/>
        <v>1.0000000000000002</v>
      </c>
      <c r="CH839" s="152">
        <f t="shared" si="1333"/>
        <v>1</v>
      </c>
      <c r="CI839" s="153">
        <f t="shared" si="1333"/>
        <v>1</v>
      </c>
      <c r="CJ839" s="152">
        <f t="shared" si="1333"/>
        <v>1</v>
      </c>
      <c r="CK839" s="153">
        <f t="shared" si="1333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6">
        <f>+A811+1</f>
        <v>43493</v>
      </c>
      <c r="B842" s="306"/>
      <c r="C842" s="306"/>
      <c r="D842" s="306"/>
      <c r="BI842" s="311">
        <f>+BI780+2</f>
        <v>43493</v>
      </c>
      <c r="BJ842" s="311"/>
      <c r="BK842" s="311"/>
      <c r="BL842" s="311"/>
    </row>
    <row r="843" spans="1:89" ht="13.5" thickBot="1" x14ac:dyDescent="0.25">
      <c r="AE843" s="242" t="s">
        <v>1</v>
      </c>
    </row>
    <row r="844" spans="1:89" ht="14.25" thickTop="1" thickBot="1" x14ac:dyDescent="0.25">
      <c r="A844" s="302" t="s">
        <v>2</v>
      </c>
      <c r="B844" s="304" t="s">
        <v>3</v>
      </c>
      <c r="C844" s="305"/>
      <c r="D844" s="304" t="s">
        <v>4</v>
      </c>
      <c r="E844" s="305"/>
      <c r="F844" s="304" t="s">
        <v>5</v>
      </c>
      <c r="G844" s="305"/>
      <c r="H844" s="304" t="s">
        <v>6</v>
      </c>
      <c r="I844" s="305"/>
      <c r="J844" s="304" t="s">
        <v>7</v>
      </c>
      <c r="K844" s="305"/>
      <c r="L844" s="304" t="s">
        <v>8</v>
      </c>
      <c r="M844" s="305"/>
      <c r="N844" s="304" t="s">
        <v>9</v>
      </c>
      <c r="O844" s="305"/>
      <c r="P844" s="304" t="s">
        <v>10</v>
      </c>
      <c r="Q844" s="305"/>
      <c r="R844" s="304" t="s">
        <v>11</v>
      </c>
      <c r="S844" s="305"/>
      <c r="T844" s="304" t="s">
        <v>12</v>
      </c>
      <c r="U844" s="305"/>
      <c r="V844" s="304" t="s">
        <v>13</v>
      </c>
      <c r="W844" s="305"/>
      <c r="X844" s="304" t="s">
        <v>14</v>
      </c>
      <c r="Y844" s="305"/>
      <c r="Z844" s="307" t="s">
        <v>15</v>
      </c>
      <c r="AA844" s="308"/>
      <c r="AB844" s="309" t="s">
        <v>16</v>
      </c>
      <c r="AC844" s="310"/>
      <c r="AE844" s="302" t="s">
        <v>2</v>
      </c>
      <c r="AF844" s="304" t="s">
        <v>3</v>
      </c>
      <c r="AG844" s="305"/>
      <c r="AH844" s="304" t="s">
        <v>4</v>
      </c>
      <c r="AI844" s="305"/>
      <c r="AJ844" s="304" t="s">
        <v>5</v>
      </c>
      <c r="AK844" s="305"/>
      <c r="AL844" s="304" t="s">
        <v>6</v>
      </c>
      <c r="AM844" s="305"/>
      <c r="AN844" s="304" t="s">
        <v>7</v>
      </c>
      <c r="AO844" s="305"/>
      <c r="AP844" s="304" t="s">
        <v>8</v>
      </c>
      <c r="AQ844" s="305"/>
      <c r="AR844" s="304" t="s">
        <v>9</v>
      </c>
      <c r="AS844" s="305"/>
      <c r="AT844" s="304" t="s">
        <v>10</v>
      </c>
      <c r="AU844" s="305"/>
      <c r="AV844" s="304" t="s">
        <v>11</v>
      </c>
      <c r="AW844" s="305"/>
      <c r="AX844" s="304" t="s">
        <v>12</v>
      </c>
      <c r="AY844" s="305"/>
      <c r="AZ844" s="304" t="s">
        <v>13</v>
      </c>
      <c r="BA844" s="305"/>
      <c r="BB844" s="304" t="s">
        <v>14</v>
      </c>
      <c r="BC844" s="305"/>
      <c r="BD844" s="307" t="s">
        <v>15</v>
      </c>
      <c r="BE844" s="308"/>
      <c r="BF844" s="309" t="s">
        <v>16</v>
      </c>
      <c r="BG844" s="310"/>
      <c r="BI844" s="302" t="s">
        <v>2</v>
      </c>
      <c r="BJ844" s="304" t="s">
        <v>3</v>
      </c>
      <c r="BK844" s="305"/>
      <c r="BL844" s="304" t="s">
        <v>4</v>
      </c>
      <c r="BM844" s="305"/>
      <c r="BN844" s="304" t="s">
        <v>5</v>
      </c>
      <c r="BO844" s="305"/>
      <c r="BP844" s="304" t="s">
        <v>6</v>
      </c>
      <c r="BQ844" s="305"/>
      <c r="BR844" s="304" t="s">
        <v>7</v>
      </c>
      <c r="BS844" s="305"/>
      <c r="BT844" s="304" t="s">
        <v>8</v>
      </c>
      <c r="BU844" s="305"/>
      <c r="BV844" s="304" t="s">
        <v>9</v>
      </c>
      <c r="BW844" s="305"/>
      <c r="BX844" s="304" t="s">
        <v>10</v>
      </c>
      <c r="BY844" s="305"/>
      <c r="BZ844" s="304" t="s">
        <v>11</v>
      </c>
      <c r="CA844" s="305"/>
      <c r="CB844" s="304" t="s">
        <v>12</v>
      </c>
      <c r="CC844" s="305"/>
      <c r="CD844" s="304" t="s">
        <v>13</v>
      </c>
      <c r="CE844" s="305"/>
      <c r="CF844" s="304" t="s">
        <v>14</v>
      </c>
      <c r="CG844" s="305"/>
      <c r="CH844" s="307" t="s">
        <v>15</v>
      </c>
      <c r="CI844" s="308"/>
      <c r="CJ844" s="304" t="s">
        <v>16</v>
      </c>
      <c r="CK844" s="305"/>
    </row>
    <row r="845" spans="1:89" ht="15" thickTop="1" thickBot="1" x14ac:dyDescent="0.3">
      <c r="A845" s="303"/>
      <c r="B845" s="113" t="s">
        <v>17</v>
      </c>
      <c r="C845" s="114" t="s">
        <v>18</v>
      </c>
      <c r="D845" s="115" t="s">
        <v>17</v>
      </c>
      <c r="E845" s="116" t="s">
        <v>18</v>
      </c>
      <c r="F845" s="113" t="s">
        <v>17</v>
      </c>
      <c r="G845" s="114" t="s">
        <v>18</v>
      </c>
      <c r="H845" s="115" t="s">
        <v>17</v>
      </c>
      <c r="I845" s="116" t="s">
        <v>18</v>
      </c>
      <c r="J845" s="113" t="s">
        <v>17</v>
      </c>
      <c r="K845" s="114" t="s">
        <v>18</v>
      </c>
      <c r="L845" s="115" t="s">
        <v>17</v>
      </c>
      <c r="M845" s="113" t="s">
        <v>18</v>
      </c>
      <c r="N845" s="117" t="s">
        <v>17</v>
      </c>
      <c r="O845" s="118" t="s">
        <v>18</v>
      </c>
      <c r="P845" s="113" t="s">
        <v>17</v>
      </c>
      <c r="Q845" s="114" t="s">
        <v>18</v>
      </c>
      <c r="R845" s="115" t="s">
        <v>17</v>
      </c>
      <c r="S845" s="116" t="s">
        <v>18</v>
      </c>
      <c r="T845" s="113" t="s">
        <v>17</v>
      </c>
      <c r="U845" s="114" t="s">
        <v>18</v>
      </c>
      <c r="V845" s="115" t="s">
        <v>17</v>
      </c>
      <c r="W845" s="116" t="s">
        <v>18</v>
      </c>
      <c r="X845" s="113" t="s">
        <v>17</v>
      </c>
      <c r="Y845" s="114" t="s">
        <v>18</v>
      </c>
      <c r="Z845" s="26" t="s">
        <v>17</v>
      </c>
      <c r="AA845" s="119" t="s">
        <v>18</v>
      </c>
      <c r="AB845" s="173" t="s">
        <v>17</v>
      </c>
      <c r="AC845" s="174" t="s">
        <v>18</v>
      </c>
      <c r="AE845" s="303"/>
      <c r="AF845" s="113" t="s">
        <v>17</v>
      </c>
      <c r="AG845" s="114" t="s">
        <v>18</v>
      </c>
      <c r="AH845" s="115" t="s">
        <v>17</v>
      </c>
      <c r="AI845" s="116" t="s">
        <v>18</v>
      </c>
      <c r="AJ845" s="113" t="s">
        <v>17</v>
      </c>
      <c r="AK845" s="114" t="s">
        <v>18</v>
      </c>
      <c r="AL845" s="115" t="s">
        <v>17</v>
      </c>
      <c r="AM845" s="116" t="s">
        <v>18</v>
      </c>
      <c r="AN845" s="113" t="s">
        <v>17</v>
      </c>
      <c r="AO845" s="114" t="s">
        <v>18</v>
      </c>
      <c r="AP845" s="115" t="s">
        <v>17</v>
      </c>
      <c r="AQ845" s="113" t="s">
        <v>18</v>
      </c>
      <c r="AR845" s="117" t="s">
        <v>17</v>
      </c>
      <c r="AS845" s="118" t="s">
        <v>18</v>
      </c>
      <c r="AT845" s="113" t="s">
        <v>17</v>
      </c>
      <c r="AU845" s="114" t="s">
        <v>18</v>
      </c>
      <c r="AV845" s="115" t="s">
        <v>17</v>
      </c>
      <c r="AW845" s="116" t="s">
        <v>18</v>
      </c>
      <c r="AX845" s="113" t="s">
        <v>17</v>
      </c>
      <c r="AY845" s="114" t="s">
        <v>18</v>
      </c>
      <c r="AZ845" s="115" t="s">
        <v>17</v>
      </c>
      <c r="BA845" s="116" t="s">
        <v>18</v>
      </c>
      <c r="BB845" s="113" t="s">
        <v>17</v>
      </c>
      <c r="BC845" s="114" t="s">
        <v>18</v>
      </c>
      <c r="BD845" s="26" t="s">
        <v>17</v>
      </c>
      <c r="BE845" s="119" t="s">
        <v>18</v>
      </c>
      <c r="BF845" s="173" t="s">
        <v>17</v>
      </c>
      <c r="BG845" s="174" t="s">
        <v>18</v>
      </c>
      <c r="BI845" s="303"/>
      <c r="BJ845" s="113" t="s">
        <v>17</v>
      </c>
      <c r="BK845" s="114" t="s">
        <v>18</v>
      </c>
      <c r="BL845" s="115" t="s">
        <v>17</v>
      </c>
      <c r="BM845" s="116" t="s">
        <v>18</v>
      </c>
      <c r="BN845" s="113" t="s">
        <v>17</v>
      </c>
      <c r="BO845" s="114" t="s">
        <v>18</v>
      </c>
      <c r="BP845" s="115" t="s">
        <v>17</v>
      </c>
      <c r="BQ845" s="116" t="s">
        <v>18</v>
      </c>
      <c r="BR845" s="113" t="s">
        <v>17</v>
      </c>
      <c r="BS845" s="114" t="s">
        <v>18</v>
      </c>
      <c r="BT845" s="115" t="s">
        <v>17</v>
      </c>
      <c r="BU845" s="113" t="s">
        <v>18</v>
      </c>
      <c r="BV845" s="117" t="s">
        <v>17</v>
      </c>
      <c r="BW845" s="118" t="s">
        <v>18</v>
      </c>
      <c r="BX845" s="113" t="s">
        <v>17</v>
      </c>
      <c r="BY845" s="114" t="s">
        <v>18</v>
      </c>
      <c r="BZ845" s="115" t="s">
        <v>17</v>
      </c>
      <c r="CA845" s="116" t="s">
        <v>18</v>
      </c>
      <c r="CB845" s="113" t="s">
        <v>17</v>
      </c>
      <c r="CC845" s="114" t="s">
        <v>18</v>
      </c>
      <c r="CD845" s="115" t="s">
        <v>17</v>
      </c>
      <c r="CE845" s="116" t="s">
        <v>18</v>
      </c>
      <c r="CF845" s="113" t="s">
        <v>17</v>
      </c>
      <c r="CG845" s="114" t="s">
        <v>18</v>
      </c>
      <c r="CH845" s="26" t="s">
        <v>17</v>
      </c>
      <c r="CI845" s="119" t="s">
        <v>18</v>
      </c>
      <c r="CJ845" s="117" t="s">
        <v>17</v>
      </c>
      <c r="CK845" s="118" t="s">
        <v>18</v>
      </c>
    </row>
    <row r="846" spans="1:89" ht="13.5" thickTop="1" x14ac:dyDescent="0.2">
      <c r="A846" s="122" t="s">
        <v>19</v>
      </c>
      <c r="B846" s="123"/>
      <c r="C846" s="186"/>
      <c r="D846" s="124"/>
      <c r="E846" s="177"/>
      <c r="F846" s="123"/>
      <c r="G846" s="125"/>
      <c r="H846" s="124"/>
      <c r="I846" s="177"/>
      <c r="J846" s="123"/>
      <c r="K846" s="125"/>
      <c r="L846" s="124"/>
      <c r="M846" s="123"/>
      <c r="N846" s="176"/>
      <c r="O846" s="178"/>
      <c r="P846" s="123"/>
      <c r="Q846" s="125"/>
      <c r="R846" s="124"/>
      <c r="S846" s="177"/>
      <c r="T846" s="123"/>
      <c r="U846" s="125"/>
      <c r="V846" s="124"/>
      <c r="W846" s="177"/>
      <c r="X846" s="123"/>
      <c r="Y846" s="125"/>
      <c r="Z846" s="183"/>
      <c r="AA846" s="184"/>
      <c r="AB846" s="167">
        <f>B846+D846+F846+H846+J846+L846+N846+P846+R846+T846+V846+X846+Z846</f>
        <v>0</v>
      </c>
      <c r="AC846" s="168">
        <f>C846+E846+G846+I846+K846+M846+O846+Q846+S846+U846+W846+Y846+AA846</f>
        <v>0</v>
      </c>
      <c r="AE846" s="249" t="str">
        <f>$AE$9</f>
        <v>07:00 - 07:59</v>
      </c>
      <c r="AF846" s="123">
        <f>SUMIF($A$9:$A$32,$AE846,B$846:B$869)</f>
        <v>6001</v>
      </c>
      <c r="AG846" s="186">
        <f t="shared" ref="AG846:BE848" si="1334">SUMIF($A$9:$A$32,$AE846,C$846:C$869)</f>
        <v>978</v>
      </c>
      <c r="AH846" s="124">
        <f t="shared" si="1334"/>
        <v>1522</v>
      </c>
      <c r="AI846" s="177">
        <f t="shared" si="1334"/>
        <v>1398</v>
      </c>
      <c r="AJ846" s="123">
        <f t="shared" si="1334"/>
        <v>1021</v>
      </c>
      <c r="AK846" s="125">
        <f t="shared" si="1334"/>
        <v>642</v>
      </c>
      <c r="AL846" s="124">
        <f t="shared" si="1334"/>
        <v>1366</v>
      </c>
      <c r="AM846" s="177">
        <f t="shared" si="1334"/>
        <v>1470</v>
      </c>
      <c r="AN846" s="123">
        <f t="shared" si="1334"/>
        <v>476</v>
      </c>
      <c r="AO846" s="125">
        <f t="shared" si="1334"/>
        <v>783</v>
      </c>
      <c r="AP846" s="124">
        <f t="shared" si="1334"/>
        <v>517</v>
      </c>
      <c r="AQ846" s="123">
        <f t="shared" si="1334"/>
        <v>1599</v>
      </c>
      <c r="AR846" s="176">
        <f t="shared" si="1334"/>
        <v>1696</v>
      </c>
      <c r="AS846" s="178">
        <f t="shared" si="1334"/>
        <v>2596</v>
      </c>
      <c r="AT846" s="123">
        <f t="shared" si="1334"/>
        <v>1410</v>
      </c>
      <c r="AU846" s="125">
        <f t="shared" si="1334"/>
        <v>1300</v>
      </c>
      <c r="AV846" s="124">
        <f t="shared" si="1334"/>
        <v>1763</v>
      </c>
      <c r="AW846" s="177">
        <f t="shared" si="1334"/>
        <v>1625</v>
      </c>
      <c r="AX846" s="123">
        <f t="shared" si="1334"/>
        <v>265</v>
      </c>
      <c r="AY846" s="125">
        <f t="shared" si="1334"/>
        <v>1781</v>
      </c>
      <c r="AZ846" s="124">
        <f t="shared" si="1334"/>
        <v>709</v>
      </c>
      <c r="BA846" s="177">
        <f t="shared" si="1334"/>
        <v>2397</v>
      </c>
      <c r="BB846" s="123">
        <f t="shared" si="1334"/>
        <v>1258</v>
      </c>
      <c r="BC846" s="125">
        <f t="shared" si="1334"/>
        <v>1670</v>
      </c>
      <c r="BD846" s="183">
        <f t="shared" si="1334"/>
        <v>4884</v>
      </c>
      <c r="BE846" s="184">
        <f t="shared" si="1334"/>
        <v>2217</v>
      </c>
      <c r="BF846" s="167">
        <f>AF846+AH846+AJ846+AL846+AN846+AP846+AR846+AT846+AV846+AX846+AZ846+BB846+BD846</f>
        <v>22888</v>
      </c>
      <c r="BG846" s="168">
        <f>AG846+AI846+AK846+AM846+AO846+AQ846+AS846+AU846+AW846+AY846+BA846+BC846+BE846</f>
        <v>20456</v>
      </c>
      <c r="BI846" s="122" t="s">
        <v>19</v>
      </c>
      <c r="BJ846" s="126">
        <f t="shared" ref="BJ846:CK846" si="1335">B846/B870</f>
        <v>0</v>
      </c>
      <c r="BK846" s="127">
        <f t="shared" si="1335"/>
        <v>0</v>
      </c>
      <c r="BL846" s="128">
        <f t="shared" si="1335"/>
        <v>0</v>
      </c>
      <c r="BM846" s="129">
        <f t="shared" si="1335"/>
        <v>0</v>
      </c>
      <c r="BN846" s="126">
        <f t="shared" si="1335"/>
        <v>0</v>
      </c>
      <c r="BO846" s="127">
        <f t="shared" si="1335"/>
        <v>0</v>
      </c>
      <c r="BP846" s="128">
        <f t="shared" si="1335"/>
        <v>0</v>
      </c>
      <c r="BQ846" s="129">
        <f t="shared" si="1335"/>
        <v>0</v>
      </c>
      <c r="BR846" s="126">
        <f t="shared" si="1335"/>
        <v>0</v>
      </c>
      <c r="BS846" s="127">
        <f t="shared" si="1335"/>
        <v>0</v>
      </c>
      <c r="BT846" s="128">
        <f t="shared" si="1335"/>
        <v>0</v>
      </c>
      <c r="BU846" s="126">
        <f t="shared" si="1335"/>
        <v>0</v>
      </c>
      <c r="BV846" s="130">
        <f t="shared" si="1335"/>
        <v>0</v>
      </c>
      <c r="BW846" s="131">
        <f t="shared" si="1335"/>
        <v>0</v>
      </c>
      <c r="BX846" s="126">
        <f t="shared" si="1335"/>
        <v>0</v>
      </c>
      <c r="BY846" s="127">
        <f t="shared" si="1335"/>
        <v>0</v>
      </c>
      <c r="BZ846" s="128">
        <f t="shared" si="1335"/>
        <v>0</v>
      </c>
      <c r="CA846" s="129">
        <f t="shared" si="1335"/>
        <v>0</v>
      </c>
      <c r="CB846" s="126">
        <f t="shared" si="1335"/>
        <v>0</v>
      </c>
      <c r="CC846" s="127">
        <f t="shared" si="1335"/>
        <v>0</v>
      </c>
      <c r="CD846" s="128">
        <f t="shared" si="1335"/>
        <v>0</v>
      </c>
      <c r="CE846" s="129">
        <f t="shared" si="1335"/>
        <v>0</v>
      </c>
      <c r="CF846" s="126">
        <f t="shared" si="1335"/>
        <v>0</v>
      </c>
      <c r="CG846" s="127">
        <f t="shared" si="1335"/>
        <v>0</v>
      </c>
      <c r="CH846" s="128">
        <f t="shared" si="1335"/>
        <v>0</v>
      </c>
      <c r="CI846" s="126">
        <f t="shared" si="1335"/>
        <v>0</v>
      </c>
      <c r="CJ846" s="132">
        <f t="shared" si="1335"/>
        <v>0</v>
      </c>
      <c r="CK846" s="133">
        <f t="shared" si="1335"/>
        <v>0</v>
      </c>
    </row>
    <row r="847" spans="1:89" x14ac:dyDescent="0.2">
      <c r="A847" s="134" t="s">
        <v>21</v>
      </c>
      <c r="B847" s="189">
        <v>956</v>
      </c>
      <c r="C847" s="190">
        <v>1</v>
      </c>
      <c r="D847" s="191">
        <v>236</v>
      </c>
      <c r="E847" s="192">
        <v>0</v>
      </c>
      <c r="F847" s="189">
        <v>197</v>
      </c>
      <c r="G847" s="193">
        <v>0</v>
      </c>
      <c r="H847" s="191">
        <v>400</v>
      </c>
      <c r="I847" s="192">
        <v>14</v>
      </c>
      <c r="J847" s="189">
        <v>11</v>
      </c>
      <c r="K847" s="193">
        <v>3</v>
      </c>
      <c r="L847" s="191">
        <v>15</v>
      </c>
      <c r="M847" s="189">
        <v>26</v>
      </c>
      <c r="N847" s="194">
        <v>86</v>
      </c>
      <c r="O847" s="195">
        <v>41</v>
      </c>
      <c r="P847" s="189">
        <v>19</v>
      </c>
      <c r="Q847" s="193">
        <v>11</v>
      </c>
      <c r="R847" s="191">
        <v>27</v>
      </c>
      <c r="S847" s="192">
        <v>23</v>
      </c>
      <c r="T847" s="189">
        <v>0</v>
      </c>
      <c r="U847" s="193">
        <v>12</v>
      </c>
      <c r="V847" s="191">
        <v>3</v>
      </c>
      <c r="W847" s="192">
        <v>0</v>
      </c>
      <c r="X847" s="189">
        <v>1</v>
      </c>
      <c r="Y847" s="193">
        <v>0</v>
      </c>
      <c r="Z847" s="191">
        <v>0</v>
      </c>
      <c r="AA847" s="189">
        <v>0</v>
      </c>
      <c r="AB847" s="169">
        <f>B847+D847+F847+H847+J847+L847+N847+P847+R847+T847+V847+X847+Z847</f>
        <v>1951</v>
      </c>
      <c r="AC847" s="170">
        <f t="shared" ref="AC847:AC866" si="1336">C847+E847+G847+I847+K847+M847+O847+Q847+S847+U847+W847+Y847+AA847</f>
        <v>131</v>
      </c>
      <c r="AE847" s="250" t="str">
        <f>$AE$10</f>
        <v>08:00 - 08:59</v>
      </c>
      <c r="AF847" s="123">
        <f>SUMIF($A$9:$A$32,$AE847,B$846:B$869)</f>
        <v>5634</v>
      </c>
      <c r="AG847" s="190">
        <f t="shared" si="1334"/>
        <v>922</v>
      </c>
      <c r="AH847" s="191">
        <f t="shared" si="1334"/>
        <v>1884</v>
      </c>
      <c r="AI847" s="192">
        <f t="shared" si="1334"/>
        <v>1330</v>
      </c>
      <c r="AJ847" s="189">
        <f t="shared" si="1334"/>
        <v>608</v>
      </c>
      <c r="AK847" s="193">
        <f t="shared" si="1334"/>
        <v>567</v>
      </c>
      <c r="AL847" s="191">
        <f t="shared" si="1334"/>
        <v>866</v>
      </c>
      <c r="AM847" s="192">
        <f t="shared" si="1334"/>
        <v>1809</v>
      </c>
      <c r="AN847" s="189">
        <f t="shared" si="1334"/>
        <v>452</v>
      </c>
      <c r="AO847" s="193">
        <f t="shared" si="1334"/>
        <v>1033</v>
      </c>
      <c r="AP847" s="191">
        <f t="shared" si="1334"/>
        <v>490</v>
      </c>
      <c r="AQ847" s="189">
        <f t="shared" si="1334"/>
        <v>2516</v>
      </c>
      <c r="AR847" s="194">
        <f t="shared" si="1334"/>
        <v>1510</v>
      </c>
      <c r="AS847" s="195">
        <f t="shared" si="1334"/>
        <v>3186</v>
      </c>
      <c r="AT847" s="189">
        <f t="shared" si="1334"/>
        <v>1249</v>
      </c>
      <c r="AU847" s="193">
        <f t="shared" si="1334"/>
        <v>1557</v>
      </c>
      <c r="AV847" s="191">
        <f t="shared" si="1334"/>
        <v>1814</v>
      </c>
      <c r="AW847" s="192">
        <f t="shared" si="1334"/>
        <v>1305</v>
      </c>
      <c r="AX847" s="189">
        <f t="shared" si="1334"/>
        <v>247</v>
      </c>
      <c r="AY847" s="193">
        <f t="shared" si="1334"/>
        <v>1395</v>
      </c>
      <c r="AZ847" s="191">
        <f t="shared" si="1334"/>
        <v>606</v>
      </c>
      <c r="BA847" s="192">
        <f t="shared" si="1334"/>
        <v>2506</v>
      </c>
      <c r="BB847" s="189">
        <f t="shared" si="1334"/>
        <v>1319</v>
      </c>
      <c r="BC847" s="193">
        <f t="shared" si="1334"/>
        <v>1478</v>
      </c>
      <c r="BD847" s="191">
        <f t="shared" si="1334"/>
        <v>4960</v>
      </c>
      <c r="BE847" s="189">
        <f t="shared" si="1334"/>
        <v>1856</v>
      </c>
      <c r="BF847" s="169">
        <f>SUM(AF847,AH847,AJ847,AL847,AN847,AP847,AR847,AT847,AV847,AX847,AZ847,BB847,BD847)</f>
        <v>21639</v>
      </c>
      <c r="BG847" s="170">
        <f>SUM(AG847,AI847,AK847,AM847,AO847,AQ847,AS847,AU847,AW847,AY847,BA847,BC847,BE847)</f>
        <v>21460</v>
      </c>
      <c r="BI847" s="134" t="s">
        <v>21</v>
      </c>
      <c r="BJ847" s="126">
        <f t="shared" ref="BJ847:CK847" si="1337">B847/B870</f>
        <v>1.5731446437386869E-2</v>
      </c>
      <c r="BK847" s="127">
        <f t="shared" si="1337"/>
        <v>2.8968713789107764E-5</v>
      </c>
      <c r="BL847" s="128">
        <f t="shared" si="1337"/>
        <v>9.7303537560814706E-3</v>
      </c>
      <c r="BM847" s="129">
        <f t="shared" si="1337"/>
        <v>0</v>
      </c>
      <c r="BN847" s="126">
        <f t="shared" si="1337"/>
        <v>1.4024346835623265E-2</v>
      </c>
      <c r="BO847" s="127">
        <f t="shared" si="1337"/>
        <v>0</v>
      </c>
      <c r="BP847" s="128">
        <f t="shared" si="1337"/>
        <v>1.373201963678808E-2</v>
      </c>
      <c r="BQ847" s="129">
        <f t="shared" si="1337"/>
        <v>3.4467477473041507E-4</v>
      </c>
      <c r="BR847" s="126">
        <f t="shared" si="1337"/>
        <v>1.5363128491620111E-3</v>
      </c>
      <c r="BS847" s="127">
        <f t="shared" si="1337"/>
        <v>3.4522439585730726E-4</v>
      </c>
      <c r="BT847" s="128">
        <f t="shared" si="1337"/>
        <v>1.2184225489399723E-3</v>
      </c>
      <c r="BU847" s="126">
        <f t="shared" si="1337"/>
        <v>1.1433597185576078E-3</v>
      </c>
      <c r="BV847" s="130">
        <f t="shared" si="1337"/>
        <v>3.1383425172426377E-3</v>
      </c>
      <c r="BW847" s="131">
        <f t="shared" si="1337"/>
        <v>1.0943839419175743E-3</v>
      </c>
      <c r="BX847" s="126">
        <f t="shared" si="1337"/>
        <v>1.1428571428571429E-3</v>
      </c>
      <c r="BY847" s="127">
        <f t="shared" si="1337"/>
        <v>5.1517422255526412E-4</v>
      </c>
      <c r="BZ847" s="128">
        <f t="shared" si="1337"/>
        <v>1.2480354996764352E-3</v>
      </c>
      <c r="CA847" s="129">
        <f t="shared" si="1337"/>
        <v>9.0451470819568984E-4</v>
      </c>
      <c r="CB847" s="126">
        <f t="shared" si="1337"/>
        <v>0</v>
      </c>
      <c r="CC847" s="127">
        <f t="shared" si="1337"/>
        <v>9.5716678631251495E-4</v>
      </c>
      <c r="CD847" s="128">
        <f t="shared" si="1337"/>
        <v>1.2790995139421848E-4</v>
      </c>
      <c r="CE847" s="129">
        <f t="shared" si="1337"/>
        <v>0</v>
      </c>
      <c r="CF847" s="126">
        <f t="shared" si="1337"/>
        <v>4.1592147402570392E-5</v>
      </c>
      <c r="CG847" s="127">
        <f t="shared" si="1337"/>
        <v>0</v>
      </c>
      <c r="CH847" s="128">
        <f t="shared" si="1337"/>
        <v>0</v>
      </c>
      <c r="CI847" s="126">
        <f t="shared" si="1337"/>
        <v>0</v>
      </c>
      <c r="CJ847" s="132">
        <f t="shared" si="1337"/>
        <v>5.9386290928903863E-3</v>
      </c>
      <c r="CK847" s="133">
        <f t="shared" si="1337"/>
        <v>3.993512828016779E-4</v>
      </c>
    </row>
    <row r="848" spans="1:89" ht="13.5" thickBot="1" x14ac:dyDescent="0.25">
      <c r="A848" s="143" t="s">
        <v>23</v>
      </c>
      <c r="B848" s="196">
        <v>3232</v>
      </c>
      <c r="C848" s="197">
        <v>47</v>
      </c>
      <c r="D848" s="198">
        <v>1074</v>
      </c>
      <c r="E848" s="199">
        <v>52</v>
      </c>
      <c r="F848" s="196">
        <v>653</v>
      </c>
      <c r="G848" s="200">
        <v>23</v>
      </c>
      <c r="H848" s="198">
        <v>1267</v>
      </c>
      <c r="I848" s="199">
        <v>222</v>
      </c>
      <c r="J848" s="196">
        <v>98</v>
      </c>
      <c r="K848" s="200">
        <v>124</v>
      </c>
      <c r="L848" s="198">
        <v>87</v>
      </c>
      <c r="M848" s="196">
        <v>395</v>
      </c>
      <c r="N848" s="201">
        <v>651</v>
      </c>
      <c r="O848" s="202">
        <v>704</v>
      </c>
      <c r="P848" s="196">
        <v>301</v>
      </c>
      <c r="Q848" s="200">
        <v>390</v>
      </c>
      <c r="R848" s="198">
        <v>469</v>
      </c>
      <c r="S848" s="199">
        <v>500</v>
      </c>
      <c r="T848" s="196">
        <v>66</v>
      </c>
      <c r="U848" s="200">
        <v>343</v>
      </c>
      <c r="V848" s="198">
        <v>115</v>
      </c>
      <c r="W848" s="199">
        <v>806</v>
      </c>
      <c r="X848" s="196">
        <v>382</v>
      </c>
      <c r="Y848" s="200">
        <v>544</v>
      </c>
      <c r="Z848" s="198">
        <v>1594</v>
      </c>
      <c r="AA848" s="196">
        <v>837</v>
      </c>
      <c r="AB848" s="169">
        <f>B848+D848+F848+H848+J848+L848+N848+P848+R848+T848+V848+X848+Z848</f>
        <v>9989</v>
      </c>
      <c r="AC848" s="170">
        <f t="shared" si="1336"/>
        <v>4987</v>
      </c>
      <c r="AE848" s="249" t="str">
        <f>$AE$11</f>
        <v>09:00 - 09:59</v>
      </c>
      <c r="AF848" s="123">
        <f>SUMIF($A$9:$A$32,$AE848,B$846:B$869)</f>
        <v>5219</v>
      </c>
      <c r="AG848" s="197">
        <f t="shared" si="1334"/>
        <v>1070</v>
      </c>
      <c r="AH848" s="198">
        <f t="shared" si="1334"/>
        <v>1453</v>
      </c>
      <c r="AI848" s="199">
        <f t="shared" si="1334"/>
        <v>1265</v>
      </c>
      <c r="AJ848" s="196">
        <f t="shared" si="1334"/>
        <v>669</v>
      </c>
      <c r="AK848" s="200">
        <f t="shared" si="1334"/>
        <v>613</v>
      </c>
      <c r="AL848" s="198">
        <f t="shared" si="1334"/>
        <v>2084</v>
      </c>
      <c r="AM848" s="199">
        <f t="shared" si="1334"/>
        <v>1806</v>
      </c>
      <c r="AN848" s="196">
        <f t="shared" si="1334"/>
        <v>405</v>
      </c>
      <c r="AO848" s="200">
        <f t="shared" si="1334"/>
        <v>1133</v>
      </c>
      <c r="AP848" s="198">
        <f t="shared" si="1334"/>
        <v>594</v>
      </c>
      <c r="AQ848" s="196">
        <f t="shared" si="1334"/>
        <v>2720</v>
      </c>
      <c r="AR848" s="201">
        <f t="shared" si="1334"/>
        <v>1607</v>
      </c>
      <c r="AS848" s="202">
        <f t="shared" si="1334"/>
        <v>3369</v>
      </c>
      <c r="AT848" s="196">
        <f t="shared" si="1334"/>
        <v>1027</v>
      </c>
      <c r="AU848" s="200">
        <f t="shared" si="1334"/>
        <v>1533</v>
      </c>
      <c r="AV848" s="198">
        <f t="shared" si="1334"/>
        <v>1519</v>
      </c>
      <c r="AW848" s="199">
        <f t="shared" si="1334"/>
        <v>1675</v>
      </c>
      <c r="AX848" s="196">
        <f t="shared" si="1334"/>
        <v>262</v>
      </c>
      <c r="AY848" s="200">
        <f t="shared" si="1334"/>
        <v>1493</v>
      </c>
      <c r="AZ848" s="198">
        <f t="shared" si="1334"/>
        <v>732</v>
      </c>
      <c r="BA848" s="199">
        <f t="shared" si="1334"/>
        <v>3014</v>
      </c>
      <c r="BB848" s="196">
        <f t="shared" si="1334"/>
        <v>1187</v>
      </c>
      <c r="BC848" s="200">
        <f t="shared" si="1334"/>
        <v>1949</v>
      </c>
      <c r="BD848" s="198">
        <f t="shared" si="1334"/>
        <v>4500</v>
      </c>
      <c r="BE848" s="196">
        <f t="shared" si="1334"/>
        <v>2206</v>
      </c>
      <c r="BF848" s="169">
        <f>SUM(AF848,AH848,AJ848,AL848,AN848,AP848,AR848,AT848,AV848,AX848,AZ848,BB848,BD848)</f>
        <v>21258</v>
      </c>
      <c r="BG848" s="170">
        <f>SUM(AG848,AI848,AK848,AM848,AO848,AQ848,AS848,AU848,AW848,AY848,BA848,BC848,BE848)</f>
        <v>23846</v>
      </c>
      <c r="BI848" s="143" t="s">
        <v>23</v>
      </c>
      <c r="BJ848" s="126">
        <f t="shared" ref="BJ848:CK848" si="1338">B848/B870</f>
        <v>5.3184136909659369E-2</v>
      </c>
      <c r="BK848" s="127">
        <f t="shared" si="1338"/>
        <v>1.3615295480880649E-3</v>
      </c>
      <c r="BL848" s="128">
        <f t="shared" si="1338"/>
        <v>4.4281355652675845E-2</v>
      </c>
      <c r="BM848" s="129">
        <f t="shared" si="1338"/>
        <v>2.4924507501318124E-3</v>
      </c>
      <c r="BN848" s="126">
        <f t="shared" si="1338"/>
        <v>4.64867943333096E-2</v>
      </c>
      <c r="BO848" s="127">
        <f t="shared" si="1338"/>
        <v>2.7597792176625871E-3</v>
      </c>
      <c r="BP848" s="128">
        <f t="shared" si="1338"/>
        <v>4.3496172199526242E-2</v>
      </c>
      <c r="BQ848" s="129">
        <f t="shared" si="1338"/>
        <v>5.4655571421537248E-3</v>
      </c>
      <c r="BR848" s="126">
        <f t="shared" si="1338"/>
        <v>1.3687150837988826E-2</v>
      </c>
      <c r="BS848" s="127">
        <f t="shared" si="1338"/>
        <v>1.4269275028768699E-2</v>
      </c>
      <c r="BT848" s="128">
        <f t="shared" si="1338"/>
        <v>7.0668507838518397E-3</v>
      </c>
      <c r="BU848" s="126">
        <f t="shared" si="1338"/>
        <v>1.7370272647317501E-2</v>
      </c>
      <c r="BV848" s="130">
        <f t="shared" si="1338"/>
        <v>2.3756523008429734E-2</v>
      </c>
      <c r="BW848" s="131">
        <f t="shared" si="1338"/>
        <v>1.8791373051462737E-2</v>
      </c>
      <c r="BX848" s="126">
        <f t="shared" si="1338"/>
        <v>1.8105263157894735E-2</v>
      </c>
      <c r="BY848" s="127">
        <f t="shared" si="1338"/>
        <v>1.8265267890595727E-2</v>
      </c>
      <c r="BZ848" s="128">
        <f t="shared" si="1338"/>
        <v>2.167883886474993E-2</v>
      </c>
      <c r="CA848" s="129">
        <f t="shared" si="1338"/>
        <v>1.9663363221645431E-2</v>
      </c>
      <c r="CB848" s="126">
        <f t="shared" si="1338"/>
        <v>7.1459506279774798E-3</v>
      </c>
      <c r="CC848" s="127">
        <f t="shared" si="1338"/>
        <v>2.7359017308766054E-2</v>
      </c>
      <c r="CD848" s="128">
        <f t="shared" si="1338"/>
        <v>4.9032148034450418E-3</v>
      </c>
      <c r="CE848" s="129">
        <f t="shared" si="1338"/>
        <v>2.6145911051999871E-2</v>
      </c>
      <c r="CF848" s="126">
        <f t="shared" si="1338"/>
        <v>1.5888200307781892E-2</v>
      </c>
      <c r="CG848" s="127">
        <f t="shared" si="1338"/>
        <v>3.2210314405826279E-2</v>
      </c>
      <c r="CH848" s="128">
        <f t="shared" si="1338"/>
        <v>2.726604060826876E-2</v>
      </c>
      <c r="CI848" s="126">
        <f t="shared" si="1338"/>
        <v>1.752145698136906E-2</v>
      </c>
      <c r="CJ848" s="132">
        <f t="shared" si="1338"/>
        <v>3.0405415688817054E-2</v>
      </c>
      <c r="CK848" s="133">
        <f t="shared" si="1338"/>
        <v>1.5202785094137158E-2</v>
      </c>
    </row>
    <row r="849" spans="1:89" ht="14.25" thickTop="1" thickBot="1" x14ac:dyDescent="0.25">
      <c r="A849" s="134" t="s">
        <v>25</v>
      </c>
      <c r="B849" s="189">
        <v>5971</v>
      </c>
      <c r="C849" s="190">
        <v>438</v>
      </c>
      <c r="D849" s="191">
        <v>1921</v>
      </c>
      <c r="E849" s="192">
        <v>558</v>
      </c>
      <c r="F849" s="189">
        <v>966</v>
      </c>
      <c r="G849" s="193">
        <v>381</v>
      </c>
      <c r="H849" s="191">
        <v>695</v>
      </c>
      <c r="I849" s="192">
        <v>885</v>
      </c>
      <c r="J849" s="189">
        <v>260</v>
      </c>
      <c r="K849" s="193">
        <v>371</v>
      </c>
      <c r="L849" s="191">
        <v>286</v>
      </c>
      <c r="M849" s="189">
        <v>1035</v>
      </c>
      <c r="N849" s="194">
        <v>1300</v>
      </c>
      <c r="O849" s="195">
        <v>1555</v>
      </c>
      <c r="P849" s="189">
        <v>964</v>
      </c>
      <c r="Q849" s="193">
        <v>771</v>
      </c>
      <c r="R849" s="191">
        <v>1258</v>
      </c>
      <c r="S849" s="192">
        <v>1267</v>
      </c>
      <c r="T849" s="189">
        <v>187</v>
      </c>
      <c r="U849" s="193">
        <v>896</v>
      </c>
      <c r="V849" s="191">
        <v>440</v>
      </c>
      <c r="W849" s="192">
        <v>1976</v>
      </c>
      <c r="X849" s="189">
        <v>959</v>
      </c>
      <c r="Y849" s="193">
        <v>1151</v>
      </c>
      <c r="Z849" s="191">
        <v>3202</v>
      </c>
      <c r="AA849" s="189">
        <v>1896</v>
      </c>
      <c r="AB849" s="169">
        <f>B849+D849+F849+H849+J849+L849+N849+P849+R849+T849+V849+X849+Z849</f>
        <v>18409</v>
      </c>
      <c r="AC849" s="170">
        <f t="shared" si="1336"/>
        <v>13180</v>
      </c>
      <c r="AE849" s="299" t="s">
        <v>26</v>
      </c>
      <c r="AF849" s="18">
        <f t="shared" ref="AF849:BG849" si="1339">SUM(AF846:AF848)</f>
        <v>16854</v>
      </c>
      <c r="AG849" s="19">
        <f t="shared" si="1339"/>
        <v>2970</v>
      </c>
      <c r="AH849" s="18">
        <f t="shared" si="1339"/>
        <v>4859</v>
      </c>
      <c r="AI849" s="19">
        <f t="shared" si="1339"/>
        <v>3993</v>
      </c>
      <c r="AJ849" s="18">
        <f t="shared" si="1339"/>
        <v>2298</v>
      </c>
      <c r="AK849" s="19">
        <f t="shared" si="1339"/>
        <v>1822</v>
      </c>
      <c r="AL849" s="18">
        <f t="shared" si="1339"/>
        <v>4316</v>
      </c>
      <c r="AM849" s="19">
        <f t="shared" si="1339"/>
        <v>5085</v>
      </c>
      <c r="AN849" s="18">
        <f t="shared" si="1339"/>
        <v>1333</v>
      </c>
      <c r="AO849" s="19">
        <f t="shared" si="1339"/>
        <v>2949</v>
      </c>
      <c r="AP849" s="18">
        <f t="shared" si="1339"/>
        <v>1601</v>
      </c>
      <c r="AQ849" s="19">
        <f t="shared" si="1339"/>
        <v>6835</v>
      </c>
      <c r="AR849" s="18">
        <f t="shared" si="1339"/>
        <v>4813</v>
      </c>
      <c r="AS849" s="19">
        <f t="shared" si="1339"/>
        <v>9151</v>
      </c>
      <c r="AT849" s="18">
        <f t="shared" si="1339"/>
        <v>3686</v>
      </c>
      <c r="AU849" s="19">
        <f t="shared" si="1339"/>
        <v>4390</v>
      </c>
      <c r="AV849" s="18">
        <f t="shared" si="1339"/>
        <v>5096</v>
      </c>
      <c r="AW849" s="19">
        <f t="shared" si="1339"/>
        <v>4605</v>
      </c>
      <c r="AX849" s="18">
        <f t="shared" si="1339"/>
        <v>774</v>
      </c>
      <c r="AY849" s="19">
        <f t="shared" si="1339"/>
        <v>4669</v>
      </c>
      <c r="AZ849" s="18">
        <f t="shared" si="1339"/>
        <v>2047</v>
      </c>
      <c r="BA849" s="19">
        <f t="shared" si="1339"/>
        <v>7917</v>
      </c>
      <c r="BB849" s="18">
        <f t="shared" si="1339"/>
        <v>3764</v>
      </c>
      <c r="BC849" s="19">
        <f t="shared" si="1339"/>
        <v>5097</v>
      </c>
      <c r="BD849" s="18">
        <f t="shared" si="1339"/>
        <v>14344</v>
      </c>
      <c r="BE849" s="19">
        <f t="shared" si="1339"/>
        <v>6279</v>
      </c>
      <c r="BF849" s="171">
        <f t="shared" si="1339"/>
        <v>65785</v>
      </c>
      <c r="BG849" s="172">
        <f t="shared" si="1339"/>
        <v>65762</v>
      </c>
      <c r="BI849" s="134" t="s">
        <v>25</v>
      </c>
      <c r="BJ849" s="126">
        <f t="shared" ref="BJ849:CK849" si="1340">B849/B870</f>
        <v>9.8255718282047058E-2</v>
      </c>
      <c r="BK849" s="127">
        <f t="shared" si="1340"/>
        <v>1.26882966396292E-2</v>
      </c>
      <c r="BL849" s="128">
        <f t="shared" si="1340"/>
        <v>7.9203430362002142E-2</v>
      </c>
      <c r="BM849" s="129">
        <f t="shared" si="1340"/>
        <v>2.6745913818722138E-2</v>
      </c>
      <c r="BN849" s="126">
        <f t="shared" si="1340"/>
        <v>6.8769132199046054E-2</v>
      </c>
      <c r="BO849" s="127">
        <f t="shared" si="1340"/>
        <v>4.5716342692584594E-2</v>
      </c>
      <c r="BP849" s="128">
        <f t="shared" si="1340"/>
        <v>2.3859384118919288E-2</v>
      </c>
      <c r="BQ849" s="129">
        <f t="shared" si="1340"/>
        <v>2.1788369688315525E-2</v>
      </c>
      <c r="BR849" s="126">
        <f t="shared" si="1340"/>
        <v>3.6312849162011177E-2</v>
      </c>
      <c r="BS849" s="127">
        <f t="shared" si="1340"/>
        <v>4.2692750287686994E-2</v>
      </c>
      <c r="BT849" s="128">
        <f t="shared" si="1340"/>
        <v>2.3231256599788808E-2</v>
      </c>
      <c r="BU849" s="126">
        <f t="shared" si="1340"/>
        <v>4.5514511873350927E-2</v>
      </c>
      <c r="BV849" s="130">
        <f t="shared" si="1340"/>
        <v>4.7440061307156153E-2</v>
      </c>
      <c r="BW849" s="131">
        <f t="shared" si="1340"/>
        <v>4.1506512919068976E-2</v>
      </c>
      <c r="BX849" s="126">
        <f t="shared" si="1340"/>
        <v>5.7984962406015035E-2</v>
      </c>
      <c r="BY849" s="127">
        <f t="shared" si="1340"/>
        <v>3.6109029599100784E-2</v>
      </c>
      <c r="BZ849" s="128">
        <f t="shared" si="1340"/>
        <v>5.8149209577516875E-2</v>
      </c>
      <c r="CA849" s="129">
        <f t="shared" si="1340"/>
        <v>4.9826962403649519E-2</v>
      </c>
      <c r="CB849" s="126">
        <f t="shared" si="1340"/>
        <v>2.024686011260286E-2</v>
      </c>
      <c r="CC849" s="127">
        <f t="shared" si="1340"/>
        <v>7.1468453378001118E-2</v>
      </c>
      <c r="CD849" s="128">
        <f t="shared" si="1340"/>
        <v>1.8760126204485375E-2</v>
      </c>
      <c r="CE849" s="129">
        <f t="shared" si="1340"/>
        <v>6.4099652901677101E-2</v>
      </c>
      <c r="CF849" s="126">
        <f t="shared" si="1340"/>
        <v>3.9886869359065005E-2</v>
      </c>
      <c r="CG849" s="127">
        <f t="shared" si="1340"/>
        <v>6.8150867428503764E-2</v>
      </c>
      <c r="CH849" s="128">
        <f t="shared" si="1340"/>
        <v>5.477155710644703E-2</v>
      </c>
      <c r="CI849" s="126">
        <f t="shared" si="1340"/>
        <v>3.9690182122671135E-2</v>
      </c>
      <c r="CJ849" s="132">
        <f t="shared" si="1340"/>
        <v>5.6034968206570543E-2</v>
      </c>
      <c r="CK849" s="133">
        <f t="shared" si="1340"/>
        <v>4.0179006926153546E-2</v>
      </c>
    </row>
    <row r="850" spans="1:89" ht="13.5" thickTop="1" x14ac:dyDescent="0.2">
      <c r="A850" s="143" t="s">
        <v>20</v>
      </c>
      <c r="B850" s="196">
        <v>6001</v>
      </c>
      <c r="C850" s="197">
        <v>978</v>
      </c>
      <c r="D850" s="198">
        <v>1522</v>
      </c>
      <c r="E850" s="199">
        <v>1398</v>
      </c>
      <c r="F850" s="196">
        <v>1021</v>
      </c>
      <c r="G850" s="200">
        <v>642</v>
      </c>
      <c r="H850" s="198">
        <v>1366</v>
      </c>
      <c r="I850" s="199">
        <v>1470</v>
      </c>
      <c r="J850" s="196">
        <v>476</v>
      </c>
      <c r="K850" s="200">
        <v>783</v>
      </c>
      <c r="L850" s="198">
        <v>517</v>
      </c>
      <c r="M850" s="196">
        <v>1599</v>
      </c>
      <c r="N850" s="201">
        <v>1696</v>
      </c>
      <c r="O850" s="202">
        <v>2596</v>
      </c>
      <c r="P850" s="196">
        <v>1410</v>
      </c>
      <c r="Q850" s="200">
        <v>1300</v>
      </c>
      <c r="R850" s="198">
        <v>1763</v>
      </c>
      <c r="S850" s="199">
        <v>1625</v>
      </c>
      <c r="T850" s="196">
        <v>265</v>
      </c>
      <c r="U850" s="200">
        <v>1781</v>
      </c>
      <c r="V850" s="198">
        <v>709</v>
      </c>
      <c r="W850" s="199">
        <v>2397</v>
      </c>
      <c r="X850" s="196">
        <v>1258</v>
      </c>
      <c r="Y850" s="200">
        <v>1670</v>
      </c>
      <c r="Z850" s="198">
        <v>4884</v>
      </c>
      <c r="AA850" s="196">
        <v>2217</v>
      </c>
      <c r="AB850" s="169">
        <f t="shared" ref="AB850:AB866" si="1341">B850+D850+F850+H850+J850+L850+N850+P850+R850+T850+V850+X850+Z850</f>
        <v>22888</v>
      </c>
      <c r="AC850" s="170">
        <f t="shared" si="1336"/>
        <v>20456</v>
      </c>
      <c r="BI850" s="143" t="s">
        <v>20</v>
      </c>
      <c r="BJ850" s="126">
        <f t="shared" ref="BJ850:CK850" si="1342">B850/B870</f>
        <v>9.8749382919203557E-2</v>
      </c>
      <c r="BK850" s="127">
        <f t="shared" si="1342"/>
        <v>2.8331402085747394E-2</v>
      </c>
      <c r="BL850" s="128">
        <f t="shared" si="1342"/>
        <v>6.275253566422033E-2</v>
      </c>
      <c r="BM850" s="129">
        <f t="shared" si="1342"/>
        <v>6.7008579782389874E-2</v>
      </c>
      <c r="BN850" s="126">
        <f t="shared" si="1342"/>
        <v>7.268455898056525E-2</v>
      </c>
      <c r="BO850" s="127">
        <f t="shared" si="1342"/>
        <v>7.7033837293016563E-2</v>
      </c>
      <c r="BP850" s="128">
        <f t="shared" si="1342"/>
        <v>4.6894847059631296E-2</v>
      </c>
      <c r="BQ850" s="129">
        <f t="shared" si="1342"/>
        <v>3.6190851346693587E-2</v>
      </c>
      <c r="BR850" s="126">
        <f t="shared" si="1342"/>
        <v>6.6480446927374301E-2</v>
      </c>
      <c r="BS850" s="127">
        <f t="shared" si="1342"/>
        <v>9.0103567318757197E-2</v>
      </c>
      <c r="BT850" s="128">
        <f t="shared" si="1342"/>
        <v>4.1994963853464379E-2</v>
      </c>
      <c r="BU850" s="126">
        <f t="shared" si="1342"/>
        <v>7.0316622691292879E-2</v>
      </c>
      <c r="BV850" s="130">
        <f t="shared" si="1342"/>
        <v>6.1891033828412947E-2</v>
      </c>
      <c r="BW850" s="131">
        <f t="shared" si="1342"/>
        <v>6.929318812726884E-2</v>
      </c>
      <c r="BX850" s="126">
        <f t="shared" si="1342"/>
        <v>8.4812030075187964E-2</v>
      </c>
      <c r="BY850" s="127">
        <f t="shared" si="1342"/>
        <v>6.0884226301985762E-2</v>
      </c>
      <c r="BZ850" s="128">
        <f t="shared" si="1342"/>
        <v>8.1492095775168721E-2</v>
      </c>
      <c r="CA850" s="129">
        <f t="shared" si="1342"/>
        <v>6.3905930470347649E-2</v>
      </c>
      <c r="CB850" s="126">
        <f t="shared" si="1342"/>
        <v>2.8692074491121697E-2</v>
      </c>
      <c r="CC850" s="127">
        <f t="shared" si="1342"/>
        <v>0.1420595038685491</v>
      </c>
      <c r="CD850" s="128">
        <f t="shared" si="1342"/>
        <v>3.0229385179500298E-2</v>
      </c>
      <c r="CE850" s="129">
        <f t="shared" si="1342"/>
        <v>7.7756512148441301E-2</v>
      </c>
      <c r="CF850" s="126">
        <f t="shared" si="1342"/>
        <v>5.2322921432433556E-2</v>
      </c>
      <c r="CG850" s="127">
        <f t="shared" si="1342"/>
        <v>9.8880928414944641E-2</v>
      </c>
      <c r="CH850" s="128">
        <f t="shared" si="1342"/>
        <v>8.3542874737004155E-2</v>
      </c>
      <c r="CI850" s="126">
        <f t="shared" si="1342"/>
        <v>4.640988067824995E-2</v>
      </c>
      <c r="CJ850" s="132">
        <f t="shared" si="1342"/>
        <v>6.9668550834482396E-2</v>
      </c>
      <c r="CK850" s="133">
        <f t="shared" si="1342"/>
        <v>6.2359769778558193E-2</v>
      </c>
    </row>
    <row r="851" spans="1:89" ht="13.5" thickBot="1" x14ac:dyDescent="0.25">
      <c r="A851" s="134" t="s">
        <v>22</v>
      </c>
      <c r="B851" s="189">
        <v>5634</v>
      </c>
      <c r="C851" s="190">
        <v>922</v>
      </c>
      <c r="D851" s="191">
        <v>1884</v>
      </c>
      <c r="E851" s="192">
        <v>1330</v>
      </c>
      <c r="F851" s="189">
        <v>608</v>
      </c>
      <c r="G851" s="193">
        <v>567</v>
      </c>
      <c r="H851" s="191">
        <v>866</v>
      </c>
      <c r="I851" s="192">
        <v>1809</v>
      </c>
      <c r="J851" s="189">
        <v>452</v>
      </c>
      <c r="K851" s="193">
        <v>1033</v>
      </c>
      <c r="L851" s="191">
        <v>490</v>
      </c>
      <c r="M851" s="189">
        <v>2516</v>
      </c>
      <c r="N851" s="194">
        <v>1510</v>
      </c>
      <c r="O851" s="195">
        <v>3186</v>
      </c>
      <c r="P851" s="189">
        <v>1249</v>
      </c>
      <c r="Q851" s="193">
        <v>1557</v>
      </c>
      <c r="R851" s="191">
        <v>1814</v>
      </c>
      <c r="S851" s="192">
        <v>1305</v>
      </c>
      <c r="T851" s="189">
        <v>247</v>
      </c>
      <c r="U851" s="193">
        <v>1395</v>
      </c>
      <c r="V851" s="191">
        <v>606</v>
      </c>
      <c r="W851" s="192">
        <v>2506</v>
      </c>
      <c r="X851" s="189">
        <v>1319</v>
      </c>
      <c r="Y851" s="193">
        <v>1478</v>
      </c>
      <c r="Z851" s="191">
        <v>4960</v>
      </c>
      <c r="AA851" s="189">
        <v>1856</v>
      </c>
      <c r="AB851" s="169">
        <f t="shared" si="1341"/>
        <v>21639</v>
      </c>
      <c r="AC851" s="170">
        <f t="shared" si="1336"/>
        <v>21460</v>
      </c>
      <c r="AE851" s="242" t="s">
        <v>27</v>
      </c>
      <c r="BI851" s="134" t="s">
        <v>22</v>
      </c>
      <c r="BJ851" s="126">
        <f t="shared" ref="BJ851:CK851" si="1343">B851/B870</f>
        <v>9.2710218857989135E-2</v>
      </c>
      <c r="BK851" s="127">
        <f t="shared" si="1343"/>
        <v>2.6709154113557357E-2</v>
      </c>
      <c r="BL851" s="128">
        <f t="shared" si="1343"/>
        <v>7.7677908798548689E-2</v>
      </c>
      <c r="BM851" s="129">
        <f t="shared" si="1343"/>
        <v>6.374922110914058E-2</v>
      </c>
      <c r="BN851" s="126">
        <f t="shared" si="1343"/>
        <v>4.3283263330248449E-2</v>
      </c>
      <c r="BO851" s="127">
        <f t="shared" si="1343"/>
        <v>6.8034557235421164E-2</v>
      </c>
      <c r="BP851" s="128">
        <f t="shared" si="1343"/>
        <v>2.9729822513646195E-2</v>
      </c>
      <c r="BQ851" s="129">
        <f t="shared" si="1343"/>
        <v>4.4536904820522923E-2</v>
      </c>
      <c r="BR851" s="126">
        <f t="shared" si="1343"/>
        <v>6.3128491620111735E-2</v>
      </c>
      <c r="BS851" s="127">
        <f t="shared" si="1343"/>
        <v>0.1188722669735328</v>
      </c>
      <c r="BT851" s="128">
        <f t="shared" si="1343"/>
        <v>3.9801803265372429E-2</v>
      </c>
      <c r="BU851" s="126">
        <f t="shared" si="1343"/>
        <v>0.11064204045734388</v>
      </c>
      <c r="BV851" s="130">
        <f t="shared" si="1343"/>
        <v>5.5103455826004455E-2</v>
      </c>
      <c r="BW851" s="131">
        <f t="shared" si="1343"/>
        <v>8.5041639974375402E-2</v>
      </c>
      <c r="BX851" s="126">
        <f t="shared" si="1343"/>
        <v>7.5127819548872182E-2</v>
      </c>
      <c r="BY851" s="127">
        <f t="shared" si="1343"/>
        <v>7.2920569501686031E-2</v>
      </c>
      <c r="BZ851" s="128">
        <f t="shared" si="1343"/>
        <v>8.3849496163446433E-2</v>
      </c>
      <c r="CA851" s="129">
        <f t="shared" si="1343"/>
        <v>5.1321378008494574E-2</v>
      </c>
      <c r="CB851" s="126">
        <f t="shared" si="1343"/>
        <v>2.6743178865309657E-2</v>
      </c>
      <c r="CC851" s="127">
        <f t="shared" si="1343"/>
        <v>0.11127063890882986</v>
      </c>
      <c r="CD851" s="128">
        <f t="shared" si="1343"/>
        <v>2.5837810181632132E-2</v>
      </c>
      <c r="CE851" s="129">
        <f t="shared" si="1343"/>
        <v>8.1292373568624912E-2</v>
      </c>
      <c r="CF851" s="126">
        <f t="shared" si="1343"/>
        <v>5.4860042423990348E-2</v>
      </c>
      <c r="CG851" s="127">
        <f t="shared" si="1343"/>
        <v>8.751258215406478E-2</v>
      </c>
      <c r="CH851" s="128">
        <f t="shared" si="1343"/>
        <v>8.4842886710798648E-2</v>
      </c>
      <c r="CI851" s="126">
        <f t="shared" si="1343"/>
        <v>3.885283650826879E-2</v>
      </c>
      <c r="CJ851" s="132">
        <f t="shared" si="1343"/>
        <v>6.5866732414687379E-2</v>
      </c>
      <c r="CK851" s="133">
        <f t="shared" si="1343"/>
        <v>6.5420446785679445E-2</v>
      </c>
    </row>
    <row r="852" spans="1:89" ht="14.25" thickTop="1" thickBot="1" x14ac:dyDescent="0.25">
      <c r="A852" s="143" t="s">
        <v>24</v>
      </c>
      <c r="B852" s="196">
        <v>5219</v>
      </c>
      <c r="C852" s="197">
        <v>1070</v>
      </c>
      <c r="D852" s="198">
        <v>1453</v>
      </c>
      <c r="E852" s="199">
        <v>1265</v>
      </c>
      <c r="F852" s="196">
        <v>669</v>
      </c>
      <c r="G852" s="200">
        <v>613</v>
      </c>
      <c r="H852" s="198">
        <v>2084</v>
      </c>
      <c r="I852" s="199">
        <v>1806</v>
      </c>
      <c r="J852" s="196">
        <v>405</v>
      </c>
      <c r="K852" s="200">
        <v>1133</v>
      </c>
      <c r="L852" s="198">
        <v>594</v>
      </c>
      <c r="M852" s="196">
        <v>2720</v>
      </c>
      <c r="N852" s="201">
        <v>1607</v>
      </c>
      <c r="O852" s="202">
        <v>3369</v>
      </c>
      <c r="P852" s="196">
        <v>1027</v>
      </c>
      <c r="Q852" s="200">
        <v>1533</v>
      </c>
      <c r="R852" s="198">
        <v>1519</v>
      </c>
      <c r="S852" s="199">
        <v>1675</v>
      </c>
      <c r="T852" s="196">
        <v>262</v>
      </c>
      <c r="U852" s="200">
        <v>1493</v>
      </c>
      <c r="V852" s="198">
        <v>732</v>
      </c>
      <c r="W852" s="199">
        <v>3014</v>
      </c>
      <c r="X852" s="196">
        <v>1187</v>
      </c>
      <c r="Y852" s="200">
        <v>1949</v>
      </c>
      <c r="Z852" s="198">
        <v>4500</v>
      </c>
      <c r="AA852" s="196">
        <v>2206</v>
      </c>
      <c r="AB852" s="169">
        <f t="shared" si="1341"/>
        <v>21258</v>
      </c>
      <c r="AC852" s="170">
        <f t="shared" si="1336"/>
        <v>23846</v>
      </c>
      <c r="AE852" s="302" t="s">
        <v>2</v>
      </c>
      <c r="AF852" s="304" t="s">
        <v>3</v>
      </c>
      <c r="AG852" s="305"/>
      <c r="AH852" s="304" t="s">
        <v>4</v>
      </c>
      <c r="AI852" s="305"/>
      <c r="AJ852" s="304" t="s">
        <v>5</v>
      </c>
      <c r="AK852" s="305"/>
      <c r="AL852" s="304" t="s">
        <v>6</v>
      </c>
      <c r="AM852" s="305"/>
      <c r="AN852" s="304" t="s">
        <v>7</v>
      </c>
      <c r="AO852" s="305"/>
      <c r="AP852" s="304" t="s">
        <v>8</v>
      </c>
      <c r="AQ852" s="305"/>
      <c r="AR852" s="304" t="s">
        <v>9</v>
      </c>
      <c r="AS852" s="305"/>
      <c r="AT852" s="304" t="s">
        <v>10</v>
      </c>
      <c r="AU852" s="305"/>
      <c r="AV852" s="304" t="s">
        <v>11</v>
      </c>
      <c r="AW852" s="305"/>
      <c r="AX852" s="304" t="s">
        <v>12</v>
      </c>
      <c r="AY852" s="305"/>
      <c r="AZ852" s="304" t="s">
        <v>13</v>
      </c>
      <c r="BA852" s="305"/>
      <c r="BB852" s="304" t="s">
        <v>14</v>
      </c>
      <c r="BC852" s="305"/>
      <c r="BD852" s="307" t="s">
        <v>15</v>
      </c>
      <c r="BE852" s="308"/>
      <c r="BF852" s="309" t="s">
        <v>16</v>
      </c>
      <c r="BG852" s="310"/>
      <c r="BI852" s="143" t="s">
        <v>24</v>
      </c>
      <c r="BJ852" s="126">
        <f t="shared" ref="BJ852:CK852" si="1344">B852/B870</f>
        <v>8.5881191377324334E-2</v>
      </c>
      <c r="BK852" s="127">
        <f t="shared" si="1344"/>
        <v>3.0996523754345306E-2</v>
      </c>
      <c r="BL852" s="128">
        <f t="shared" si="1344"/>
        <v>5.990764409994228E-2</v>
      </c>
      <c r="BM852" s="129">
        <f t="shared" si="1344"/>
        <v>6.063365767147582E-2</v>
      </c>
      <c r="BN852" s="126">
        <f t="shared" si="1344"/>
        <v>4.7625827578842456E-2</v>
      </c>
      <c r="BO852" s="127">
        <f t="shared" si="1344"/>
        <v>7.3554115670746337E-2</v>
      </c>
      <c r="BP852" s="128">
        <f t="shared" si="1344"/>
        <v>7.15438223076659E-2</v>
      </c>
      <c r="BQ852" s="129">
        <f t="shared" si="1344"/>
        <v>4.4463045940223545E-2</v>
      </c>
      <c r="BR852" s="126">
        <f t="shared" si="1344"/>
        <v>5.6564245810055869E-2</v>
      </c>
      <c r="BS852" s="127">
        <f t="shared" si="1344"/>
        <v>0.13037974683544304</v>
      </c>
      <c r="BT852" s="128">
        <f t="shared" si="1344"/>
        <v>4.8249532938022907E-2</v>
      </c>
      <c r="BU852" s="126">
        <f t="shared" si="1344"/>
        <v>0.11961301671064203</v>
      </c>
      <c r="BV852" s="130">
        <f t="shared" si="1344"/>
        <v>5.8643214246615331E-2</v>
      </c>
      <c r="BW852" s="131">
        <f t="shared" si="1344"/>
        <v>8.9926329276105055E-2</v>
      </c>
      <c r="BX852" s="126">
        <f t="shared" si="1344"/>
        <v>6.1774436090225565E-2</v>
      </c>
      <c r="BY852" s="127">
        <f t="shared" si="1344"/>
        <v>7.1796553016110903E-2</v>
      </c>
      <c r="BZ852" s="128">
        <f t="shared" si="1344"/>
        <v>7.0213552741055743E-2</v>
      </c>
      <c r="CA852" s="129">
        <f t="shared" si="1344"/>
        <v>6.5872266792512194E-2</v>
      </c>
      <c r="CB852" s="126">
        <f t="shared" si="1344"/>
        <v>2.8367258553486357E-2</v>
      </c>
      <c r="CC852" s="127">
        <f t="shared" si="1344"/>
        <v>0.11908750099704873</v>
      </c>
      <c r="CD852" s="128">
        <f t="shared" si="1344"/>
        <v>3.1210028140189305E-2</v>
      </c>
      <c r="CE852" s="129">
        <f t="shared" si="1344"/>
        <v>9.7771434132416388E-2</v>
      </c>
      <c r="CF852" s="126">
        <f t="shared" si="1344"/>
        <v>4.9369878966851057E-2</v>
      </c>
      <c r="CG852" s="127">
        <f t="shared" si="1344"/>
        <v>0.1154005565752857</v>
      </c>
      <c r="CH852" s="128">
        <f t="shared" si="1344"/>
        <v>7.6974393185200385E-2</v>
      </c>
      <c r="CI852" s="126">
        <f t="shared" si="1344"/>
        <v>4.6179610634289305E-2</v>
      </c>
      <c r="CJ852" s="132">
        <f t="shared" si="1344"/>
        <v>6.4707010382708277E-2</v>
      </c>
      <c r="CK852" s="133">
        <f t="shared" si="1344"/>
        <v>7.269412740220467E-2</v>
      </c>
    </row>
    <row r="853" spans="1:89" ht="15" thickTop="1" thickBot="1" x14ac:dyDescent="0.3">
      <c r="A853" s="134" t="s">
        <v>28</v>
      </c>
      <c r="B853" s="189">
        <v>4516</v>
      </c>
      <c r="C853" s="190">
        <v>1272</v>
      </c>
      <c r="D853" s="191">
        <v>1764</v>
      </c>
      <c r="E853" s="192">
        <v>1012</v>
      </c>
      <c r="F853" s="189">
        <v>1247</v>
      </c>
      <c r="G853" s="193">
        <v>639</v>
      </c>
      <c r="H853" s="191">
        <v>1633</v>
      </c>
      <c r="I853" s="192">
        <v>2039</v>
      </c>
      <c r="J853" s="189">
        <v>360</v>
      </c>
      <c r="K853" s="193">
        <v>1061</v>
      </c>
      <c r="L853" s="191">
        <v>465</v>
      </c>
      <c r="M853" s="189">
        <v>2243</v>
      </c>
      <c r="N853" s="194">
        <v>1385</v>
      </c>
      <c r="O853" s="195">
        <v>3353</v>
      </c>
      <c r="P853" s="189">
        <v>839</v>
      </c>
      <c r="Q853" s="193">
        <v>1421</v>
      </c>
      <c r="R853" s="191">
        <v>1410</v>
      </c>
      <c r="S853" s="192">
        <v>1653</v>
      </c>
      <c r="T853" s="189">
        <v>399</v>
      </c>
      <c r="U853" s="193">
        <v>1071</v>
      </c>
      <c r="V853" s="191">
        <v>697</v>
      </c>
      <c r="W853" s="192">
        <v>2533</v>
      </c>
      <c r="X853" s="189">
        <v>1075</v>
      </c>
      <c r="Y853" s="193">
        <v>1360</v>
      </c>
      <c r="Z853" s="191">
        <v>3581</v>
      </c>
      <c r="AA853" s="189">
        <v>2518</v>
      </c>
      <c r="AB853" s="169">
        <f t="shared" si="1341"/>
        <v>19371</v>
      </c>
      <c r="AC853" s="170">
        <f t="shared" si="1336"/>
        <v>22175</v>
      </c>
      <c r="AE853" s="303"/>
      <c r="AF853" s="113" t="s">
        <v>17</v>
      </c>
      <c r="AG853" s="114" t="s">
        <v>18</v>
      </c>
      <c r="AH853" s="115" t="s">
        <v>17</v>
      </c>
      <c r="AI853" s="116" t="s">
        <v>18</v>
      </c>
      <c r="AJ853" s="113" t="s">
        <v>17</v>
      </c>
      <c r="AK853" s="114" t="s">
        <v>18</v>
      </c>
      <c r="AL853" s="115" t="s">
        <v>17</v>
      </c>
      <c r="AM853" s="116" t="s">
        <v>18</v>
      </c>
      <c r="AN853" s="113" t="s">
        <v>17</v>
      </c>
      <c r="AO853" s="114" t="s">
        <v>18</v>
      </c>
      <c r="AP853" s="115" t="s">
        <v>17</v>
      </c>
      <c r="AQ853" s="113" t="s">
        <v>18</v>
      </c>
      <c r="AR853" s="117" t="s">
        <v>17</v>
      </c>
      <c r="AS853" s="118" t="s">
        <v>18</v>
      </c>
      <c r="AT853" s="113" t="s">
        <v>17</v>
      </c>
      <c r="AU853" s="114" t="s">
        <v>18</v>
      </c>
      <c r="AV853" s="115" t="s">
        <v>17</v>
      </c>
      <c r="AW853" s="116" t="s">
        <v>18</v>
      </c>
      <c r="AX853" s="113" t="s">
        <v>17</v>
      </c>
      <c r="AY853" s="114" t="s">
        <v>18</v>
      </c>
      <c r="AZ853" s="115" t="s">
        <v>17</v>
      </c>
      <c r="BA853" s="116" t="s">
        <v>18</v>
      </c>
      <c r="BB853" s="113" t="s">
        <v>17</v>
      </c>
      <c r="BC853" s="114" t="s">
        <v>18</v>
      </c>
      <c r="BD853" s="26" t="s">
        <v>17</v>
      </c>
      <c r="BE853" s="119" t="s">
        <v>18</v>
      </c>
      <c r="BF853" s="173" t="s">
        <v>17</v>
      </c>
      <c r="BG853" s="174" t="s">
        <v>18</v>
      </c>
      <c r="BI853" s="134" t="s">
        <v>28</v>
      </c>
      <c r="BJ853" s="126">
        <f t="shared" ref="BJ853:CK853" si="1345">B853/B870</f>
        <v>7.4312983379957218E-2</v>
      </c>
      <c r="BK853" s="127">
        <f t="shared" si="1345"/>
        <v>3.6848203939745076E-2</v>
      </c>
      <c r="BL853" s="128">
        <f t="shared" si="1345"/>
        <v>7.2730271295456422E-2</v>
      </c>
      <c r="BM853" s="129">
        <f t="shared" si="1345"/>
        <v>4.8506926137180655E-2</v>
      </c>
      <c r="BN853" s="126">
        <f t="shared" si="1345"/>
        <v>8.8773403573716811E-2</v>
      </c>
      <c r="BO853" s="127">
        <f t="shared" si="1345"/>
        <v>7.6673866090712736E-2</v>
      </c>
      <c r="BP853" s="128">
        <f t="shared" si="1345"/>
        <v>5.6060970167187342E-2</v>
      </c>
      <c r="BQ853" s="129">
        <f t="shared" si="1345"/>
        <v>5.019941897680831E-2</v>
      </c>
      <c r="BR853" s="126">
        <f t="shared" si="1345"/>
        <v>5.027932960893855E-2</v>
      </c>
      <c r="BS853" s="127">
        <f t="shared" si="1345"/>
        <v>0.12209436133486766</v>
      </c>
      <c r="BT853" s="128">
        <f t="shared" si="1345"/>
        <v>3.7771099017139147E-2</v>
      </c>
      <c r="BU853" s="126">
        <f t="shared" si="1345"/>
        <v>9.8636763412489004E-2</v>
      </c>
      <c r="BV853" s="130">
        <f t="shared" si="1345"/>
        <v>5.0541911469547132E-2</v>
      </c>
      <c r="BW853" s="131">
        <f t="shared" si="1345"/>
        <v>8.9499252615844543E-2</v>
      </c>
      <c r="BX853" s="126">
        <f t="shared" si="1345"/>
        <v>5.0466165413533833E-2</v>
      </c>
      <c r="BY853" s="127">
        <f t="shared" si="1345"/>
        <v>6.6551142750093661E-2</v>
      </c>
      <c r="BZ853" s="128">
        <f t="shared" si="1345"/>
        <v>6.5175187205324947E-2</v>
      </c>
      <c r="CA853" s="129">
        <f t="shared" si="1345"/>
        <v>6.5007078810759789E-2</v>
      </c>
      <c r="CB853" s="126">
        <f t="shared" si="1345"/>
        <v>4.3200519705500214E-2</v>
      </c>
      <c r="CC853" s="127">
        <f t="shared" si="1345"/>
        <v>8.5427135678391955E-2</v>
      </c>
      <c r="CD853" s="128">
        <f t="shared" si="1345"/>
        <v>2.9717745373923424E-2</v>
      </c>
      <c r="CE853" s="129">
        <f t="shared" si="1345"/>
        <v>8.2168229149771302E-2</v>
      </c>
      <c r="CF853" s="126">
        <f t="shared" si="1345"/>
        <v>4.4711558457763173E-2</v>
      </c>
      <c r="CG853" s="127">
        <f t="shared" si="1345"/>
        <v>8.0525786014565698E-2</v>
      </c>
      <c r="CH853" s="128">
        <f t="shared" si="1345"/>
        <v>6.1254511554711691E-2</v>
      </c>
      <c r="CI853" s="126">
        <f t="shared" si="1345"/>
        <v>5.2710906426627589E-2</v>
      </c>
      <c r="CJ853" s="132">
        <f t="shared" si="1345"/>
        <v>5.8963190240071593E-2</v>
      </c>
      <c r="CK853" s="133">
        <f t="shared" si="1345"/>
        <v>6.760011218417715E-2</v>
      </c>
    </row>
    <row r="854" spans="1:89" ht="13.5" thickTop="1" x14ac:dyDescent="0.2">
      <c r="A854" s="143" t="s">
        <v>29</v>
      </c>
      <c r="B854" s="203">
        <v>3904</v>
      </c>
      <c r="C854" s="197">
        <v>1246</v>
      </c>
      <c r="D854" s="198">
        <v>1634</v>
      </c>
      <c r="E854" s="199">
        <v>822</v>
      </c>
      <c r="F854" s="196">
        <v>1119</v>
      </c>
      <c r="G854" s="200">
        <v>488</v>
      </c>
      <c r="H854" s="198">
        <v>2266</v>
      </c>
      <c r="I854" s="199">
        <v>2184</v>
      </c>
      <c r="J854" s="196">
        <v>404</v>
      </c>
      <c r="K854" s="200">
        <v>650</v>
      </c>
      <c r="L854" s="198">
        <v>502</v>
      </c>
      <c r="M854" s="196">
        <v>1648</v>
      </c>
      <c r="N854" s="201">
        <v>1370</v>
      </c>
      <c r="O854" s="204">
        <v>2472</v>
      </c>
      <c r="P854" s="196">
        <v>863</v>
      </c>
      <c r="Q854" s="200">
        <v>1143</v>
      </c>
      <c r="R854" s="198">
        <v>1303</v>
      </c>
      <c r="S854" s="199">
        <v>1362</v>
      </c>
      <c r="T854" s="196">
        <v>368</v>
      </c>
      <c r="U854" s="200">
        <v>715</v>
      </c>
      <c r="V854" s="198">
        <v>837</v>
      </c>
      <c r="W854" s="205">
        <v>2184</v>
      </c>
      <c r="X854" s="196">
        <v>1007</v>
      </c>
      <c r="Y854" s="200">
        <v>933</v>
      </c>
      <c r="Z854" s="198">
        <v>3436</v>
      </c>
      <c r="AA854" s="196">
        <v>2723</v>
      </c>
      <c r="AB854" s="169">
        <f t="shared" si="1341"/>
        <v>19013</v>
      </c>
      <c r="AC854" s="170">
        <f t="shared" si="1336"/>
        <v>18570</v>
      </c>
      <c r="AE854" s="249" t="str">
        <f>$AE$17</f>
        <v>17:00 - 17:59</v>
      </c>
      <c r="AF854" s="123">
        <f t="shared" ref="AF854:AO856" si="1346">SUMIF($A$9:$A$32,$AE854,B$846:B$869)</f>
        <v>2551</v>
      </c>
      <c r="AG854" s="186">
        <f t="shared" si="1346"/>
        <v>3383</v>
      </c>
      <c r="AH854" s="124">
        <f t="shared" si="1346"/>
        <v>1961</v>
      </c>
      <c r="AI854" s="177">
        <f t="shared" si="1346"/>
        <v>1836</v>
      </c>
      <c r="AJ854" s="123">
        <f t="shared" si="1346"/>
        <v>1156</v>
      </c>
      <c r="AK854" s="125">
        <f t="shared" si="1346"/>
        <v>541</v>
      </c>
      <c r="AL854" s="124">
        <f t="shared" si="1346"/>
        <v>2166</v>
      </c>
      <c r="AM854" s="177">
        <f t="shared" si="1346"/>
        <v>4174</v>
      </c>
      <c r="AN854" s="123">
        <f t="shared" si="1346"/>
        <v>839</v>
      </c>
      <c r="AO854" s="125">
        <f t="shared" si="1346"/>
        <v>356</v>
      </c>
      <c r="AP854" s="124">
        <f t="shared" ref="AP854:AY856" si="1347">SUMIF($A$9:$A$32,$AE854,L$846:L$869)</f>
        <v>1533</v>
      </c>
      <c r="AQ854" s="123">
        <f t="shared" si="1347"/>
        <v>1075</v>
      </c>
      <c r="AR854" s="176">
        <f t="shared" si="1347"/>
        <v>2324</v>
      </c>
      <c r="AS854" s="178">
        <f t="shared" si="1347"/>
        <v>2337</v>
      </c>
      <c r="AT854" s="123">
        <f t="shared" si="1347"/>
        <v>1354</v>
      </c>
      <c r="AU854" s="125">
        <f t="shared" si="1347"/>
        <v>1380</v>
      </c>
      <c r="AV854" s="124">
        <f t="shared" si="1347"/>
        <v>1464</v>
      </c>
      <c r="AW854" s="177">
        <f t="shared" si="1347"/>
        <v>1891</v>
      </c>
      <c r="AX854" s="123">
        <f t="shared" si="1347"/>
        <v>1332</v>
      </c>
      <c r="AY854" s="125">
        <f t="shared" si="1347"/>
        <v>436</v>
      </c>
      <c r="AZ854" s="124">
        <f t="shared" ref="AZ854:BE856" si="1348">SUMIF($A$9:$A$32,$AE854,V$846:V$869)</f>
        <v>2801</v>
      </c>
      <c r="BA854" s="177">
        <f t="shared" si="1348"/>
        <v>1411</v>
      </c>
      <c r="BB854" s="123">
        <f t="shared" si="1348"/>
        <v>2778</v>
      </c>
      <c r="BC854" s="125">
        <f t="shared" si="1348"/>
        <v>718</v>
      </c>
      <c r="BD854" s="183">
        <f t="shared" si="1348"/>
        <v>4150</v>
      </c>
      <c r="BE854" s="184">
        <f t="shared" si="1348"/>
        <v>3955</v>
      </c>
      <c r="BF854" s="167">
        <f>AF854+AH854+AJ854+AL854+AN854+AP854+AR854+AT854+AV854+AX854+AZ854+BB854+BD854</f>
        <v>26409</v>
      </c>
      <c r="BG854" s="168">
        <f>AG854+AI854+AK854+AM854+AO854+AQ854+AS854+AU854+AW854+AY854+BA854+BC854+BE854</f>
        <v>23493</v>
      </c>
      <c r="BI854" s="143" t="s">
        <v>29</v>
      </c>
      <c r="BJ854" s="126">
        <f t="shared" ref="BJ854:CK854" si="1349">B854/B870</f>
        <v>6.4242224781964785E-2</v>
      </c>
      <c r="BK854" s="127">
        <f t="shared" si="1349"/>
        <v>3.6095017381228271E-2</v>
      </c>
      <c r="BL854" s="128">
        <f t="shared" si="1349"/>
        <v>6.7370330667106459E-2</v>
      </c>
      <c r="BM854" s="129">
        <f t="shared" si="1349"/>
        <v>3.9399894550160575E-2</v>
      </c>
      <c r="BN854" s="126">
        <f t="shared" si="1349"/>
        <v>7.966113760945398E-2</v>
      </c>
      <c r="BO854" s="127">
        <f t="shared" si="1349"/>
        <v>5.8555315574754019E-2</v>
      </c>
      <c r="BP854" s="128">
        <f t="shared" si="1349"/>
        <v>7.7791891242404473E-2</v>
      </c>
      <c r="BQ854" s="129">
        <f t="shared" si="1349"/>
        <v>5.3769264857944754E-2</v>
      </c>
      <c r="BR854" s="126">
        <f t="shared" si="1349"/>
        <v>5.6424581005586595E-2</v>
      </c>
      <c r="BS854" s="127">
        <f t="shared" si="1349"/>
        <v>7.4798619102416572E-2</v>
      </c>
      <c r="BT854" s="128">
        <f t="shared" si="1349"/>
        <v>4.0776541304524412E-2</v>
      </c>
      <c r="BU854" s="126">
        <f t="shared" si="1349"/>
        <v>7.2471416007036063E-2</v>
      </c>
      <c r="BV854" s="130">
        <f t="shared" si="1349"/>
        <v>4.9994526146772252E-2</v>
      </c>
      <c r="BW854" s="131">
        <f t="shared" si="1349"/>
        <v>6.5983344010249842E-2</v>
      </c>
      <c r="BX854" s="126">
        <f t="shared" si="1349"/>
        <v>5.1909774436090225E-2</v>
      </c>
      <c r="BY854" s="127">
        <f t="shared" si="1349"/>
        <v>5.3531285125515173E-2</v>
      </c>
      <c r="BZ854" s="128">
        <f t="shared" si="1349"/>
        <v>6.0229268743644267E-2</v>
      </c>
      <c r="CA854" s="129">
        <f t="shared" si="1349"/>
        <v>5.3563001415762153E-2</v>
      </c>
      <c r="CB854" s="126">
        <f t="shared" si="1349"/>
        <v>3.9844088349935039E-2</v>
      </c>
      <c r="CC854" s="127">
        <f t="shared" si="1349"/>
        <v>5.7031187684454018E-2</v>
      </c>
      <c r="CD854" s="128">
        <f t="shared" si="1349"/>
        <v>3.568687643898695E-2</v>
      </c>
      <c r="CE854" s="129">
        <f t="shared" si="1349"/>
        <v>7.084698478606416E-2</v>
      </c>
      <c r="CF854" s="126">
        <f t="shared" si="1349"/>
        <v>4.1883292434388389E-2</v>
      </c>
      <c r="CG854" s="127">
        <f t="shared" si="1349"/>
        <v>5.524305761146308E-2</v>
      </c>
      <c r="CH854" s="128">
        <f t="shared" si="1349"/>
        <v>5.8774225552077453E-2</v>
      </c>
      <c r="CI854" s="126">
        <f t="shared" si="1349"/>
        <v>5.7002302700439607E-2</v>
      </c>
      <c r="CJ854" s="132">
        <f t="shared" si="1349"/>
        <v>5.7873477674589911E-2</v>
      </c>
      <c r="CK854" s="133">
        <f t="shared" si="1349"/>
        <v>5.6610330699443955E-2</v>
      </c>
    </row>
    <row r="855" spans="1:89" x14ac:dyDescent="0.2">
      <c r="A855" s="134" t="s">
        <v>31</v>
      </c>
      <c r="B855" s="206">
        <v>3927</v>
      </c>
      <c r="C855" s="190">
        <v>1644</v>
      </c>
      <c r="D855" s="191">
        <v>1514</v>
      </c>
      <c r="E855" s="192">
        <v>982</v>
      </c>
      <c r="F855" s="189">
        <v>956</v>
      </c>
      <c r="G855" s="193">
        <v>430</v>
      </c>
      <c r="H855" s="191">
        <v>2070</v>
      </c>
      <c r="I855" s="192">
        <v>2156</v>
      </c>
      <c r="J855" s="189">
        <v>389</v>
      </c>
      <c r="K855" s="190">
        <v>578</v>
      </c>
      <c r="L855" s="191">
        <v>563</v>
      </c>
      <c r="M855" s="189">
        <v>1677</v>
      </c>
      <c r="N855" s="194">
        <v>1554</v>
      </c>
      <c r="O855" s="207">
        <v>2536</v>
      </c>
      <c r="P855" s="189">
        <v>861</v>
      </c>
      <c r="Q855" s="190">
        <v>1289</v>
      </c>
      <c r="R855" s="191">
        <v>1329</v>
      </c>
      <c r="S855" s="192">
        <v>1537</v>
      </c>
      <c r="T855" s="198">
        <v>498</v>
      </c>
      <c r="U855" s="189">
        <v>732</v>
      </c>
      <c r="V855" s="191">
        <v>944</v>
      </c>
      <c r="W855" s="208">
        <v>2165</v>
      </c>
      <c r="X855" s="189">
        <v>1114</v>
      </c>
      <c r="Y855" s="193">
        <v>862</v>
      </c>
      <c r="Z855" s="191">
        <v>3238</v>
      </c>
      <c r="AA855" s="189">
        <v>2604</v>
      </c>
      <c r="AB855" s="169">
        <f t="shared" si="1341"/>
        <v>18957</v>
      </c>
      <c r="AC855" s="170">
        <f t="shared" si="1336"/>
        <v>19192</v>
      </c>
      <c r="AE855" s="250" t="str">
        <f>$AE$18</f>
        <v>18:00 - 18:59</v>
      </c>
      <c r="AF855" s="123">
        <f t="shared" si="1346"/>
        <v>2852</v>
      </c>
      <c r="AG855" s="190">
        <f t="shared" si="1346"/>
        <v>5357</v>
      </c>
      <c r="AH855" s="191">
        <f t="shared" si="1346"/>
        <v>1788</v>
      </c>
      <c r="AI855" s="192">
        <f t="shared" si="1346"/>
        <v>2368</v>
      </c>
      <c r="AJ855" s="189">
        <f t="shared" si="1346"/>
        <v>979</v>
      </c>
      <c r="AK855" s="193">
        <f t="shared" si="1346"/>
        <v>650</v>
      </c>
      <c r="AL855" s="191">
        <f t="shared" si="1346"/>
        <v>2448</v>
      </c>
      <c r="AM855" s="192">
        <f t="shared" si="1346"/>
        <v>4091</v>
      </c>
      <c r="AN855" s="189">
        <f t="shared" si="1346"/>
        <v>674</v>
      </c>
      <c r="AO855" s="193">
        <f t="shared" si="1346"/>
        <v>243</v>
      </c>
      <c r="AP855" s="191">
        <f t="shared" si="1347"/>
        <v>1668</v>
      </c>
      <c r="AQ855" s="189">
        <f t="shared" si="1347"/>
        <v>968</v>
      </c>
      <c r="AR855" s="194">
        <f t="shared" si="1347"/>
        <v>2523</v>
      </c>
      <c r="AS855" s="195">
        <f t="shared" si="1347"/>
        <v>2043</v>
      </c>
      <c r="AT855" s="189">
        <f t="shared" si="1347"/>
        <v>1306</v>
      </c>
      <c r="AU855" s="193">
        <f t="shared" si="1347"/>
        <v>1537</v>
      </c>
      <c r="AV855" s="191">
        <f t="shared" si="1347"/>
        <v>1361</v>
      </c>
      <c r="AW855" s="192">
        <f t="shared" si="1347"/>
        <v>2110</v>
      </c>
      <c r="AX855" s="189">
        <f t="shared" si="1347"/>
        <v>972</v>
      </c>
      <c r="AY855" s="193">
        <f t="shared" si="1347"/>
        <v>376</v>
      </c>
      <c r="AZ855" s="191">
        <f t="shared" si="1348"/>
        <v>2000</v>
      </c>
      <c r="BA855" s="192">
        <f t="shared" si="1348"/>
        <v>1528</v>
      </c>
      <c r="BB855" s="189">
        <f t="shared" si="1348"/>
        <v>2425</v>
      </c>
      <c r="BC855" s="193">
        <f t="shared" si="1348"/>
        <v>859</v>
      </c>
      <c r="BD855" s="191">
        <f t="shared" si="1348"/>
        <v>3481</v>
      </c>
      <c r="BE855" s="189">
        <f t="shared" si="1348"/>
        <v>4455</v>
      </c>
      <c r="BF855" s="169">
        <f>SUM(AF855,AH855,AJ855,AL855,AN855,AP855,AR855,AT855,AV855,AX855,AZ855,BB855,BD855)</f>
        <v>24477</v>
      </c>
      <c r="BG855" s="170">
        <f>SUM(AG855,AI855,AK855,AM855,AO855,AQ855,AS855,AU855,AW855,AY855,BA855,BC855,BE855)</f>
        <v>26585</v>
      </c>
      <c r="BI855" s="134" t="s">
        <v>31</v>
      </c>
      <c r="BJ855" s="126">
        <f t="shared" ref="BJ855:CK855" si="1350">B855/B870</f>
        <v>6.4620701003784767E-2</v>
      </c>
      <c r="BK855" s="127">
        <f t="shared" si="1350"/>
        <v>4.7624565469293161E-2</v>
      </c>
      <c r="BL855" s="128">
        <f t="shared" si="1350"/>
        <v>6.2422693164014185E-2</v>
      </c>
      <c r="BM855" s="129">
        <f t="shared" si="1350"/>
        <v>4.7068973781335378E-2</v>
      </c>
      <c r="BN855" s="126">
        <f t="shared" si="1350"/>
        <v>6.805723642058803E-2</v>
      </c>
      <c r="BO855" s="127">
        <f t="shared" si="1350"/>
        <v>5.159587233021358E-2</v>
      </c>
      <c r="BP855" s="128">
        <f t="shared" si="1350"/>
        <v>7.1063201620378311E-2</v>
      </c>
      <c r="BQ855" s="129">
        <f t="shared" si="1350"/>
        <v>5.3079915308483924E-2</v>
      </c>
      <c r="BR855" s="126">
        <f t="shared" si="1350"/>
        <v>5.4329608938547484E-2</v>
      </c>
      <c r="BS855" s="127">
        <f t="shared" si="1350"/>
        <v>6.6513233601841193E-2</v>
      </c>
      <c r="BT855" s="128">
        <f t="shared" si="1350"/>
        <v>4.573145967021363E-2</v>
      </c>
      <c r="BU855" s="126">
        <f t="shared" si="1350"/>
        <v>7.3746701846965704E-2</v>
      </c>
      <c r="BV855" s="130">
        <f t="shared" si="1350"/>
        <v>5.6709119439477429E-2</v>
      </c>
      <c r="BW855" s="131">
        <f t="shared" si="1350"/>
        <v>6.7691650651291901E-2</v>
      </c>
      <c r="BX855" s="126">
        <f t="shared" si="1350"/>
        <v>5.1789473684210524E-2</v>
      </c>
      <c r="BY855" s="127">
        <f t="shared" si="1350"/>
        <v>6.0369052079430496E-2</v>
      </c>
      <c r="BZ855" s="128">
        <f t="shared" si="1350"/>
        <v>6.1431080706295646E-2</v>
      </c>
      <c r="CA855" s="129">
        <f t="shared" si="1350"/>
        <v>6.044517854333805E-2</v>
      </c>
      <c r="CB855" s="126">
        <f t="shared" si="1350"/>
        <v>5.3919445647466438E-2</v>
      </c>
      <c r="CC855" s="127">
        <f t="shared" si="1350"/>
        <v>5.8387173965063412E-2</v>
      </c>
      <c r="CD855" s="128">
        <f t="shared" si="1350"/>
        <v>4.0248998038714082E-2</v>
      </c>
      <c r="CE855" s="129">
        <f t="shared" si="1350"/>
        <v>7.0230641969701885E-2</v>
      </c>
      <c r="CF855" s="126">
        <f t="shared" si="1350"/>
        <v>4.6333652206463419E-2</v>
      </c>
      <c r="CG855" s="127">
        <f t="shared" si="1350"/>
        <v>5.1039137900408552E-2</v>
      </c>
      <c r="CH855" s="128">
        <f t="shared" si="1350"/>
        <v>5.5387352251928638E-2</v>
      </c>
      <c r="CI855" s="126">
        <f t="shared" si="1350"/>
        <v>5.451119949759263E-2</v>
      </c>
      <c r="CJ855" s="132">
        <f t="shared" si="1350"/>
        <v>5.7703019843117917E-2</v>
      </c>
      <c r="CK855" s="133">
        <f t="shared" si="1350"/>
        <v>5.8506487171983222E-2</v>
      </c>
    </row>
    <row r="856" spans="1:89" ht="13.5" thickBot="1" x14ac:dyDescent="0.25">
      <c r="A856" s="143" t="s">
        <v>33</v>
      </c>
      <c r="B856" s="203">
        <v>3381</v>
      </c>
      <c r="C856" s="197">
        <v>1423</v>
      </c>
      <c r="D856" s="198">
        <v>1316</v>
      </c>
      <c r="E856" s="199">
        <v>945</v>
      </c>
      <c r="F856" s="196">
        <v>754</v>
      </c>
      <c r="G856" s="200">
        <v>483</v>
      </c>
      <c r="H856" s="198">
        <v>2039</v>
      </c>
      <c r="I856" s="199">
        <v>2264</v>
      </c>
      <c r="J856" s="196">
        <v>410</v>
      </c>
      <c r="K856" s="197">
        <v>537</v>
      </c>
      <c r="L856" s="198">
        <v>581</v>
      </c>
      <c r="M856" s="196">
        <v>1440</v>
      </c>
      <c r="N856" s="201">
        <v>1427</v>
      </c>
      <c r="O856" s="204">
        <v>2246</v>
      </c>
      <c r="P856" s="196">
        <v>897</v>
      </c>
      <c r="Q856" s="197">
        <v>1327</v>
      </c>
      <c r="R856" s="198">
        <v>1198</v>
      </c>
      <c r="S856" s="199">
        <v>1578</v>
      </c>
      <c r="T856" s="196">
        <v>472</v>
      </c>
      <c r="U856" s="200">
        <v>717</v>
      </c>
      <c r="V856" s="198">
        <v>1195</v>
      </c>
      <c r="W856" s="205">
        <v>1882</v>
      </c>
      <c r="X856" s="196">
        <v>1088</v>
      </c>
      <c r="Y856" s="200">
        <v>878</v>
      </c>
      <c r="Z856" s="198">
        <v>3248</v>
      </c>
      <c r="AA856" s="196">
        <v>3004</v>
      </c>
      <c r="AB856" s="169">
        <f t="shared" si="1341"/>
        <v>18006</v>
      </c>
      <c r="AC856" s="170">
        <f t="shared" si="1336"/>
        <v>18724</v>
      </c>
      <c r="AE856" s="249" t="str">
        <f>$AE$19</f>
        <v>19:00 - 19:59</v>
      </c>
      <c r="AF856" s="123">
        <f t="shared" si="1346"/>
        <v>1690</v>
      </c>
      <c r="AG856" s="197">
        <f t="shared" si="1346"/>
        <v>2534</v>
      </c>
      <c r="AH856" s="198">
        <f t="shared" si="1346"/>
        <v>1199</v>
      </c>
      <c r="AI856" s="199">
        <f t="shared" si="1346"/>
        <v>1168</v>
      </c>
      <c r="AJ856" s="196">
        <f t="shared" si="1346"/>
        <v>760</v>
      </c>
      <c r="AK856" s="200">
        <f t="shared" si="1346"/>
        <v>309</v>
      </c>
      <c r="AL856" s="198">
        <f t="shared" si="1346"/>
        <v>2055</v>
      </c>
      <c r="AM856" s="199">
        <f t="shared" si="1346"/>
        <v>2646</v>
      </c>
      <c r="AN856" s="196">
        <f t="shared" si="1346"/>
        <v>436</v>
      </c>
      <c r="AO856" s="200">
        <f t="shared" si="1346"/>
        <v>211</v>
      </c>
      <c r="AP856" s="198">
        <f t="shared" si="1347"/>
        <v>1123</v>
      </c>
      <c r="AQ856" s="196">
        <f t="shared" si="1347"/>
        <v>746</v>
      </c>
      <c r="AR856" s="201">
        <f t="shared" si="1347"/>
        <v>1890</v>
      </c>
      <c r="AS856" s="202">
        <f t="shared" si="1347"/>
        <v>1915</v>
      </c>
      <c r="AT856" s="196">
        <f t="shared" si="1347"/>
        <v>1088</v>
      </c>
      <c r="AU856" s="200">
        <f t="shared" si="1347"/>
        <v>1470</v>
      </c>
      <c r="AV856" s="198">
        <f t="shared" si="1347"/>
        <v>1201</v>
      </c>
      <c r="AW856" s="199">
        <f t="shared" si="1347"/>
        <v>1601</v>
      </c>
      <c r="AX856" s="196">
        <f t="shared" si="1347"/>
        <v>836</v>
      </c>
      <c r="AY856" s="200">
        <f t="shared" si="1347"/>
        <v>364</v>
      </c>
      <c r="AZ856" s="198">
        <f t="shared" si="1348"/>
        <v>2690</v>
      </c>
      <c r="BA856" s="199">
        <f t="shared" si="1348"/>
        <v>1229</v>
      </c>
      <c r="BB856" s="196">
        <f t="shared" si="1348"/>
        <v>2298</v>
      </c>
      <c r="BC856" s="200">
        <f t="shared" si="1348"/>
        <v>763</v>
      </c>
      <c r="BD856" s="198">
        <f t="shared" si="1348"/>
        <v>3424</v>
      </c>
      <c r="BE856" s="196">
        <f t="shared" si="1348"/>
        <v>4083</v>
      </c>
      <c r="BF856" s="169">
        <f>SUM(AF856,AH856,AJ856,AL856,AN856,AP856,AR856,AT856,AV856,AX856,AZ856,BB856,BD856)</f>
        <v>20690</v>
      </c>
      <c r="BG856" s="170">
        <f>SUM(AG856,AI856,AK856,AM856,AO856,AQ856,AS856,AU856,AW856,AY856,BA856,BC856,BE856)</f>
        <v>19039</v>
      </c>
      <c r="BI856" s="143" t="s">
        <v>33</v>
      </c>
      <c r="BJ856" s="126">
        <f t="shared" ref="BJ856:CK856" si="1351">B856/B870</f>
        <v>5.5636004607536614E-2</v>
      </c>
      <c r="BK856" s="127">
        <f t="shared" si="1351"/>
        <v>4.1222479721900344E-2</v>
      </c>
      <c r="BL856" s="128">
        <f t="shared" si="1351"/>
        <v>5.4259091283911931E-2</v>
      </c>
      <c r="BM856" s="129">
        <f t="shared" si="1351"/>
        <v>4.5295499209126205E-2</v>
      </c>
      <c r="BN856" s="126">
        <f t="shared" si="1351"/>
        <v>5.3676941695735746E-2</v>
      </c>
      <c r="BO856" s="127">
        <f t="shared" si="1351"/>
        <v>5.7955363570914326E-2</v>
      </c>
      <c r="BP856" s="128">
        <f t="shared" si="1351"/>
        <v>6.9998970098527236E-2</v>
      </c>
      <c r="BQ856" s="129">
        <f t="shared" si="1351"/>
        <v>5.5738834999261411E-2</v>
      </c>
      <c r="BR856" s="126">
        <f t="shared" si="1351"/>
        <v>5.7262569832402237E-2</v>
      </c>
      <c r="BS856" s="127">
        <f t="shared" si="1351"/>
        <v>6.1795166858457998E-2</v>
      </c>
      <c r="BT856" s="128">
        <f t="shared" si="1351"/>
        <v>4.7193566728941594E-2</v>
      </c>
      <c r="BU856" s="126">
        <f t="shared" si="1351"/>
        <v>6.3324538258575203E-2</v>
      </c>
      <c r="BV856" s="130">
        <f t="shared" si="1351"/>
        <v>5.2074590373316791E-2</v>
      </c>
      <c r="BW856" s="131">
        <f t="shared" si="1351"/>
        <v>5.9950886184070039E-2</v>
      </c>
      <c r="BX856" s="126">
        <f t="shared" si="1351"/>
        <v>5.395488721804511E-2</v>
      </c>
      <c r="BY856" s="127">
        <f t="shared" si="1351"/>
        <v>6.2148744848257775E-2</v>
      </c>
      <c r="BZ856" s="128">
        <f t="shared" si="1351"/>
        <v>5.5375797356013681E-2</v>
      </c>
      <c r="CA856" s="129">
        <f t="shared" si="1351"/>
        <v>6.2057574327512979E-2</v>
      </c>
      <c r="CB856" s="126">
        <f t="shared" si="1351"/>
        <v>5.1104374187960155E-2</v>
      </c>
      <c r="CC856" s="127">
        <f t="shared" si="1351"/>
        <v>5.719071548217277E-2</v>
      </c>
      <c r="CD856" s="128">
        <f t="shared" si="1351"/>
        <v>5.0950797305363692E-2</v>
      </c>
      <c r="CE856" s="129">
        <f t="shared" si="1351"/>
        <v>6.1050377915463715E-2</v>
      </c>
      <c r="CF856" s="126">
        <f t="shared" si="1351"/>
        <v>4.5252256373996588E-2</v>
      </c>
      <c r="CG856" s="127">
        <f t="shared" si="1351"/>
        <v>5.1986500088815203E-2</v>
      </c>
      <c r="CH856" s="128">
        <f t="shared" si="1351"/>
        <v>5.5558406459006858E-2</v>
      </c>
      <c r="CI856" s="126">
        <f t="shared" si="1351"/>
        <v>6.2884655641616077E-2</v>
      </c>
      <c r="CJ856" s="132">
        <f t="shared" si="1351"/>
        <v>5.4808280597941725E-2</v>
      </c>
      <c r="CK856" s="133">
        <f t="shared" si="1351"/>
        <v>5.7079797092966539E-2</v>
      </c>
    </row>
    <row r="857" spans="1:89" ht="14.25" thickTop="1" thickBot="1" x14ac:dyDescent="0.25">
      <c r="A857" s="134" t="s">
        <v>35</v>
      </c>
      <c r="B857" s="206">
        <v>2765</v>
      </c>
      <c r="C857" s="190">
        <v>1454</v>
      </c>
      <c r="D857" s="191">
        <v>1111</v>
      </c>
      <c r="E857" s="192">
        <v>1045</v>
      </c>
      <c r="F857" s="189">
        <v>679</v>
      </c>
      <c r="G857" s="193">
        <v>464</v>
      </c>
      <c r="H857" s="191">
        <v>1914</v>
      </c>
      <c r="I857" s="192">
        <v>2353</v>
      </c>
      <c r="J857" s="189">
        <v>453</v>
      </c>
      <c r="K857" s="190">
        <v>411</v>
      </c>
      <c r="L857" s="191">
        <v>695</v>
      </c>
      <c r="M857" s="189">
        <v>1073</v>
      </c>
      <c r="N857" s="194">
        <v>1708</v>
      </c>
      <c r="O857" s="207">
        <v>1782</v>
      </c>
      <c r="P857" s="189">
        <v>863</v>
      </c>
      <c r="Q857" s="190">
        <v>1027</v>
      </c>
      <c r="R857" s="191">
        <v>1196</v>
      </c>
      <c r="S857" s="192">
        <v>1372</v>
      </c>
      <c r="T857" s="189">
        <v>580</v>
      </c>
      <c r="U857" s="193">
        <v>699</v>
      </c>
      <c r="V857" s="191">
        <v>1380</v>
      </c>
      <c r="W857" s="208">
        <v>1836</v>
      </c>
      <c r="X857" s="189">
        <v>1208</v>
      </c>
      <c r="Y857" s="193">
        <v>781</v>
      </c>
      <c r="Z857" s="191">
        <v>3216</v>
      </c>
      <c r="AA857" s="189">
        <v>3141</v>
      </c>
      <c r="AB857" s="169">
        <f t="shared" si="1341"/>
        <v>17768</v>
      </c>
      <c r="AC857" s="170">
        <f t="shared" si="1336"/>
        <v>17438</v>
      </c>
      <c r="AE857" s="299" t="s">
        <v>26</v>
      </c>
      <c r="AF857" s="18">
        <f t="shared" ref="AF857:BG857" si="1352">SUM(AF854:AF856)</f>
        <v>7093</v>
      </c>
      <c r="AG857" s="19">
        <f t="shared" si="1352"/>
        <v>11274</v>
      </c>
      <c r="AH857" s="18">
        <f t="shared" si="1352"/>
        <v>4948</v>
      </c>
      <c r="AI857" s="19">
        <f t="shared" si="1352"/>
        <v>5372</v>
      </c>
      <c r="AJ857" s="18">
        <f t="shared" si="1352"/>
        <v>2895</v>
      </c>
      <c r="AK857" s="19">
        <f t="shared" si="1352"/>
        <v>1500</v>
      </c>
      <c r="AL857" s="18">
        <f t="shared" si="1352"/>
        <v>6669</v>
      </c>
      <c r="AM857" s="19">
        <f t="shared" si="1352"/>
        <v>10911</v>
      </c>
      <c r="AN857" s="18">
        <f t="shared" si="1352"/>
        <v>1949</v>
      </c>
      <c r="AO857" s="19">
        <f t="shared" si="1352"/>
        <v>810</v>
      </c>
      <c r="AP857" s="18">
        <f t="shared" si="1352"/>
        <v>4324</v>
      </c>
      <c r="AQ857" s="19">
        <f t="shared" si="1352"/>
        <v>2789</v>
      </c>
      <c r="AR857" s="18">
        <f t="shared" si="1352"/>
        <v>6737</v>
      </c>
      <c r="AS857" s="19">
        <f t="shared" si="1352"/>
        <v>6295</v>
      </c>
      <c r="AT857" s="18">
        <f t="shared" si="1352"/>
        <v>3748</v>
      </c>
      <c r="AU857" s="19">
        <f t="shared" si="1352"/>
        <v>4387</v>
      </c>
      <c r="AV857" s="18">
        <f t="shared" si="1352"/>
        <v>4026</v>
      </c>
      <c r="AW857" s="19">
        <f t="shared" si="1352"/>
        <v>5602</v>
      </c>
      <c r="AX857" s="18">
        <f t="shared" si="1352"/>
        <v>3140</v>
      </c>
      <c r="AY857" s="19">
        <f t="shared" si="1352"/>
        <v>1176</v>
      </c>
      <c r="AZ857" s="18">
        <f t="shared" si="1352"/>
        <v>7491</v>
      </c>
      <c r="BA857" s="19">
        <f t="shared" si="1352"/>
        <v>4168</v>
      </c>
      <c r="BB857" s="18">
        <f t="shared" si="1352"/>
        <v>7501</v>
      </c>
      <c r="BC857" s="19">
        <f t="shared" si="1352"/>
        <v>2340</v>
      </c>
      <c r="BD857" s="18">
        <f t="shared" si="1352"/>
        <v>11055</v>
      </c>
      <c r="BE857" s="19">
        <f t="shared" si="1352"/>
        <v>12493</v>
      </c>
      <c r="BF857" s="171">
        <f t="shared" si="1352"/>
        <v>71576</v>
      </c>
      <c r="BG857" s="172">
        <f t="shared" si="1352"/>
        <v>69117</v>
      </c>
      <c r="BI857" s="134" t="s">
        <v>35</v>
      </c>
      <c r="BJ857" s="126">
        <f t="shared" ref="BJ857:CK857" si="1353">B857/B870</f>
        <v>4.5499424057923316E-2</v>
      </c>
      <c r="BK857" s="127">
        <f t="shared" si="1353"/>
        <v>4.2120509849362692E-2</v>
      </c>
      <c r="BL857" s="128">
        <f t="shared" si="1353"/>
        <v>4.5806877216129298E-2</v>
      </c>
      <c r="BM857" s="129">
        <f t="shared" si="1353"/>
        <v>5.0088673728610457E-2</v>
      </c>
      <c r="BN857" s="126">
        <f t="shared" si="1353"/>
        <v>4.8337723357300494E-2</v>
      </c>
      <c r="BO857" s="127">
        <f t="shared" si="1353"/>
        <v>5.5675545956323493E-2</v>
      </c>
      <c r="BP857" s="128">
        <f t="shared" si="1353"/>
        <v>6.570771396203097E-2</v>
      </c>
      <c r="BQ857" s="129">
        <f t="shared" si="1353"/>
        <v>5.7929981781476195E-2</v>
      </c>
      <c r="BR857" s="126">
        <f t="shared" si="1353"/>
        <v>6.3268156424581001E-2</v>
      </c>
      <c r="BS857" s="127">
        <f t="shared" si="1353"/>
        <v>4.7295742232451095E-2</v>
      </c>
      <c r="BT857" s="128">
        <f t="shared" si="1353"/>
        <v>5.6453578100885388E-2</v>
      </c>
      <c r="BU857" s="126">
        <f t="shared" si="1353"/>
        <v>4.7185576077396658E-2</v>
      </c>
      <c r="BV857" s="130">
        <f t="shared" si="1353"/>
        <v>6.2328942086632852E-2</v>
      </c>
      <c r="BW857" s="131">
        <f t="shared" si="1353"/>
        <v>4.7565663036515056E-2</v>
      </c>
      <c r="BX857" s="126">
        <f t="shared" si="1353"/>
        <v>5.1909774436090225E-2</v>
      </c>
      <c r="BY857" s="127">
        <f t="shared" si="1353"/>
        <v>4.8098538778568754E-2</v>
      </c>
      <c r="BZ857" s="128">
        <f t="shared" si="1353"/>
        <v>5.5283350281963572E-2</v>
      </c>
      <c r="CA857" s="129">
        <f t="shared" si="1353"/>
        <v>5.3956268680195062E-2</v>
      </c>
      <c r="CB857" s="126">
        <f t="shared" si="1353"/>
        <v>6.2797747942832396E-2</v>
      </c>
      <c r="CC857" s="127">
        <f t="shared" si="1353"/>
        <v>5.5754965302703997E-2</v>
      </c>
      <c r="CD857" s="128">
        <f t="shared" si="1353"/>
        <v>5.8838577641340498E-2</v>
      </c>
      <c r="CE857" s="129">
        <f t="shared" si="1353"/>
        <v>5.9558179517955043E-2</v>
      </c>
      <c r="CF857" s="126">
        <f t="shared" si="1353"/>
        <v>5.0243314062305033E-2</v>
      </c>
      <c r="CG857" s="127">
        <f t="shared" si="1353"/>
        <v>4.6243116821599858E-2</v>
      </c>
      <c r="CH857" s="128">
        <f t="shared" si="1353"/>
        <v>5.5011032996356547E-2</v>
      </c>
      <c r="CI857" s="126">
        <f t="shared" si="1353"/>
        <v>6.5752564370944108E-2</v>
      </c>
      <c r="CJ857" s="132">
        <f t="shared" si="1353"/>
        <v>5.4083834814185744E-2</v>
      </c>
      <c r="CK857" s="133">
        <f t="shared" si="1353"/>
        <v>5.315944785874549E-2</v>
      </c>
    </row>
    <row r="858" spans="1:89" ht="13.5" thickTop="1" x14ac:dyDescent="0.2">
      <c r="A858" s="143" t="s">
        <v>36</v>
      </c>
      <c r="B858" s="203">
        <v>2395</v>
      </c>
      <c r="C858" s="197">
        <v>2018</v>
      </c>
      <c r="D858" s="198">
        <v>1089</v>
      </c>
      <c r="E858" s="199">
        <v>1187</v>
      </c>
      <c r="F858" s="196">
        <v>667</v>
      </c>
      <c r="G858" s="200">
        <v>450</v>
      </c>
      <c r="H858" s="198">
        <v>1824</v>
      </c>
      <c r="I858" s="199">
        <v>2999</v>
      </c>
      <c r="J858" s="196">
        <v>481</v>
      </c>
      <c r="K858" s="197">
        <v>433</v>
      </c>
      <c r="L858" s="198">
        <v>911</v>
      </c>
      <c r="M858" s="196">
        <v>1074</v>
      </c>
      <c r="N858" s="201">
        <v>1766</v>
      </c>
      <c r="O858" s="204">
        <v>1839</v>
      </c>
      <c r="P858" s="196">
        <v>1008</v>
      </c>
      <c r="Q858" s="197">
        <v>1022</v>
      </c>
      <c r="R858" s="198">
        <v>1256</v>
      </c>
      <c r="S858" s="199">
        <v>1358</v>
      </c>
      <c r="T858" s="196">
        <v>731</v>
      </c>
      <c r="U858" s="200">
        <v>415</v>
      </c>
      <c r="V858" s="198">
        <v>1837</v>
      </c>
      <c r="W858" s="205">
        <v>1225</v>
      </c>
      <c r="X858" s="196">
        <v>1374</v>
      </c>
      <c r="Y858" s="200">
        <v>531</v>
      </c>
      <c r="Z858" s="198">
        <v>3403</v>
      </c>
      <c r="AA858" s="196">
        <v>2583</v>
      </c>
      <c r="AB858" s="169">
        <f t="shared" si="1341"/>
        <v>18742</v>
      </c>
      <c r="AC858" s="170">
        <f t="shared" si="1336"/>
        <v>17134</v>
      </c>
      <c r="BI858" s="143" t="s">
        <v>36</v>
      </c>
      <c r="BJ858" s="126">
        <f t="shared" ref="BJ858:CK858" si="1354">B858/B870</f>
        <v>3.9410893532993256E-2</v>
      </c>
      <c r="BK858" s="127">
        <f t="shared" si="1354"/>
        <v>5.8458864426419468E-2</v>
      </c>
      <c r="BL858" s="128">
        <f t="shared" si="1354"/>
        <v>4.4899810340562382E-2</v>
      </c>
      <c r="BM858" s="129">
        <f t="shared" si="1354"/>
        <v>5.6894981546278103E-2</v>
      </c>
      <c r="BN858" s="126">
        <f t="shared" si="1354"/>
        <v>4.7483448423150852E-2</v>
      </c>
      <c r="BO858" s="127">
        <f t="shared" si="1354"/>
        <v>5.3995680345572353E-2</v>
      </c>
      <c r="BP858" s="128">
        <f t="shared" si="1354"/>
        <v>6.2618009543753642E-2</v>
      </c>
      <c r="BQ858" s="129">
        <f t="shared" si="1354"/>
        <v>7.3834260672608204E-2</v>
      </c>
      <c r="BR858" s="126">
        <f t="shared" si="1354"/>
        <v>6.7178770949720676E-2</v>
      </c>
      <c r="BS858" s="127">
        <f t="shared" si="1354"/>
        <v>4.9827387802071348E-2</v>
      </c>
      <c r="BT858" s="128">
        <f t="shared" si="1354"/>
        <v>7.3998862805620985E-2</v>
      </c>
      <c r="BU858" s="126">
        <f t="shared" si="1354"/>
        <v>4.7229551451187332E-2</v>
      </c>
      <c r="BV858" s="130">
        <f t="shared" si="1354"/>
        <v>6.4445498668029053E-2</v>
      </c>
      <c r="BW858" s="131">
        <f t="shared" si="1354"/>
        <v>4.9087123638693143E-2</v>
      </c>
      <c r="BX858" s="126">
        <f t="shared" si="1354"/>
        <v>6.0631578947368418E-2</v>
      </c>
      <c r="BY858" s="127">
        <f t="shared" si="1354"/>
        <v>4.7864368677407267E-2</v>
      </c>
      <c r="BZ858" s="128">
        <f t="shared" si="1354"/>
        <v>5.8056762503466766E-2</v>
      </c>
      <c r="CA858" s="129">
        <f t="shared" si="1354"/>
        <v>5.3405694509988985E-2</v>
      </c>
      <c r="CB858" s="126">
        <f t="shared" si="1354"/>
        <v>7.9146816803811179E-2</v>
      </c>
      <c r="CC858" s="127">
        <f t="shared" si="1354"/>
        <v>3.3102018026641145E-2</v>
      </c>
      <c r="CD858" s="128">
        <f t="shared" si="1354"/>
        <v>7.8323526903726445E-2</v>
      </c>
      <c r="CE858" s="129">
        <f t="shared" si="1354"/>
        <v>3.9737892107568042E-2</v>
      </c>
      <c r="CF858" s="126">
        <f t="shared" si="1354"/>
        <v>5.7147610531131723E-2</v>
      </c>
      <c r="CG858" s="127">
        <f t="shared" si="1354"/>
        <v>3.1440582627745871E-2</v>
      </c>
      <c r="CH858" s="128">
        <f t="shared" si="1354"/>
        <v>5.8209746668719316E-2</v>
      </c>
      <c r="CI858" s="126">
        <f t="shared" si="1354"/>
        <v>5.4071593050031404E-2</v>
      </c>
      <c r="CJ858" s="132">
        <f t="shared" si="1354"/>
        <v>5.7048583525859363E-2</v>
      </c>
      <c r="CK858" s="133">
        <f t="shared" si="1354"/>
        <v>5.2232709003999608E-2</v>
      </c>
    </row>
    <row r="859" spans="1:89" x14ac:dyDescent="0.2">
      <c r="A859" s="134" t="s">
        <v>37</v>
      </c>
      <c r="B859" s="206">
        <v>2308</v>
      </c>
      <c r="C859" s="190">
        <v>2728</v>
      </c>
      <c r="D859" s="191">
        <v>1461</v>
      </c>
      <c r="E859" s="192">
        <v>1201</v>
      </c>
      <c r="F859" s="189">
        <v>945</v>
      </c>
      <c r="G859" s="193">
        <v>463</v>
      </c>
      <c r="H859" s="191">
        <v>1934</v>
      </c>
      <c r="I859" s="192">
        <v>2704</v>
      </c>
      <c r="J859" s="189">
        <v>585</v>
      </c>
      <c r="K859" s="190">
        <v>337</v>
      </c>
      <c r="L859" s="191">
        <v>965</v>
      </c>
      <c r="M859" s="189">
        <v>999</v>
      </c>
      <c r="N859" s="194">
        <v>2085</v>
      </c>
      <c r="O859" s="207">
        <v>1878</v>
      </c>
      <c r="P859" s="189">
        <v>970</v>
      </c>
      <c r="Q859" s="190">
        <v>1253</v>
      </c>
      <c r="R859" s="191">
        <v>1299</v>
      </c>
      <c r="S859" s="192">
        <v>1886</v>
      </c>
      <c r="T859" s="189">
        <v>836</v>
      </c>
      <c r="U859" s="193">
        <v>370</v>
      </c>
      <c r="V859" s="191">
        <v>1760</v>
      </c>
      <c r="W859" s="208">
        <v>1372</v>
      </c>
      <c r="X859" s="189">
        <v>2175</v>
      </c>
      <c r="Y859" s="193">
        <v>723</v>
      </c>
      <c r="Z859" s="191">
        <v>3752</v>
      </c>
      <c r="AA859" s="189">
        <v>3479</v>
      </c>
      <c r="AB859" s="169">
        <f t="shared" si="1341"/>
        <v>21075</v>
      </c>
      <c r="AC859" s="170">
        <f t="shared" si="1336"/>
        <v>19393</v>
      </c>
      <c r="BI859" s="134" t="s">
        <v>37</v>
      </c>
      <c r="BJ859" s="126">
        <f t="shared" ref="BJ859:CK859" si="1355">B859/B870</f>
        <v>3.7979266085239424E-2</v>
      </c>
      <c r="BK859" s="127">
        <f t="shared" si="1355"/>
        <v>7.9026651216685978E-2</v>
      </c>
      <c r="BL859" s="128">
        <f t="shared" si="1355"/>
        <v>6.0237486600148431E-2</v>
      </c>
      <c r="BM859" s="129">
        <f t="shared" si="1355"/>
        <v>5.7566025979005897E-2</v>
      </c>
      <c r="BN859" s="126">
        <f t="shared" si="1355"/>
        <v>6.7274151064284193E-2</v>
      </c>
      <c r="BO859" s="127">
        <f t="shared" si="1355"/>
        <v>5.5555555555555552E-2</v>
      </c>
      <c r="BP859" s="128">
        <f t="shared" si="1355"/>
        <v>6.6394314943870367E-2</v>
      </c>
      <c r="BQ859" s="129">
        <f t="shared" si="1355"/>
        <v>6.6571470776503022E-2</v>
      </c>
      <c r="BR859" s="126">
        <f t="shared" si="1355"/>
        <v>8.1703910614525144E-2</v>
      </c>
      <c r="BS859" s="127">
        <f t="shared" si="1355"/>
        <v>3.8780207134637514E-2</v>
      </c>
      <c r="BT859" s="128">
        <f t="shared" si="1355"/>
        <v>7.8385183981804885E-2</v>
      </c>
      <c r="BU859" s="126">
        <f t="shared" si="1355"/>
        <v>4.3931398416886543E-2</v>
      </c>
      <c r="BV859" s="130">
        <f t="shared" si="1355"/>
        <v>7.6086559865708128E-2</v>
      </c>
      <c r="BW859" s="131">
        <f t="shared" si="1355"/>
        <v>5.0128122998078152E-2</v>
      </c>
      <c r="BX859" s="126">
        <f t="shared" si="1355"/>
        <v>5.8345864661654138E-2</v>
      </c>
      <c r="BY859" s="127">
        <f t="shared" si="1355"/>
        <v>5.8683027351067812E-2</v>
      </c>
      <c r="BZ859" s="128">
        <f t="shared" si="1355"/>
        <v>6.0044374595544049E-2</v>
      </c>
      <c r="CA859" s="129">
        <f t="shared" si="1355"/>
        <v>7.4170206072046566E-2</v>
      </c>
      <c r="CB859" s="126">
        <f t="shared" si="1355"/>
        <v>9.051537462104807E-2</v>
      </c>
      <c r="CC859" s="127">
        <f t="shared" si="1355"/>
        <v>2.9512642577969213E-2</v>
      </c>
      <c r="CD859" s="128">
        <f t="shared" si="1355"/>
        <v>7.50405048179415E-2</v>
      </c>
      <c r="CE859" s="129">
        <f t="shared" si="1355"/>
        <v>4.4506439160476204E-2</v>
      </c>
      <c r="CF859" s="126">
        <f t="shared" si="1355"/>
        <v>9.0462920600590607E-2</v>
      </c>
      <c r="CG859" s="127">
        <f t="shared" si="1355"/>
        <v>4.2808928888625732E-2</v>
      </c>
      <c r="CH859" s="128">
        <f t="shared" si="1355"/>
        <v>6.4179538495749297E-2</v>
      </c>
      <c r="CI859" s="126">
        <f t="shared" si="1355"/>
        <v>7.2828134812643913E-2</v>
      </c>
      <c r="CJ859" s="132">
        <f t="shared" si="1355"/>
        <v>6.414997854057658E-2</v>
      </c>
      <c r="CK859" s="133">
        <f t="shared" si="1355"/>
        <v>5.9119232270022436E-2</v>
      </c>
    </row>
    <row r="860" spans="1:89" x14ac:dyDescent="0.2">
      <c r="A860" s="143" t="s">
        <v>30</v>
      </c>
      <c r="B860" s="203">
        <v>2551</v>
      </c>
      <c r="C860" s="197">
        <v>3383</v>
      </c>
      <c r="D860" s="198">
        <v>1961</v>
      </c>
      <c r="E860" s="199">
        <v>1836</v>
      </c>
      <c r="F860" s="196">
        <v>1156</v>
      </c>
      <c r="G860" s="200">
        <v>541</v>
      </c>
      <c r="H860" s="198">
        <v>2166</v>
      </c>
      <c r="I860" s="199">
        <v>4174</v>
      </c>
      <c r="J860" s="196">
        <v>839</v>
      </c>
      <c r="K860" s="197">
        <v>356</v>
      </c>
      <c r="L860" s="198">
        <v>1533</v>
      </c>
      <c r="M860" s="196">
        <v>1075</v>
      </c>
      <c r="N860" s="201">
        <v>2324</v>
      </c>
      <c r="O860" s="204">
        <v>2337</v>
      </c>
      <c r="P860" s="196">
        <v>1354</v>
      </c>
      <c r="Q860" s="197">
        <v>1380</v>
      </c>
      <c r="R860" s="198">
        <v>1464</v>
      </c>
      <c r="S860" s="199">
        <v>1891</v>
      </c>
      <c r="T860" s="196">
        <v>1332</v>
      </c>
      <c r="U860" s="200">
        <v>436</v>
      </c>
      <c r="V860" s="198">
        <v>2801</v>
      </c>
      <c r="W860" s="205">
        <v>1411</v>
      </c>
      <c r="X860" s="196">
        <v>2778</v>
      </c>
      <c r="Y860" s="200">
        <v>718</v>
      </c>
      <c r="Z860" s="198">
        <v>4150</v>
      </c>
      <c r="AA860" s="196">
        <v>3955</v>
      </c>
      <c r="AB860" s="169">
        <f t="shared" si="1341"/>
        <v>26409</v>
      </c>
      <c r="AC860" s="170">
        <f t="shared" si="1336"/>
        <v>23493</v>
      </c>
      <c r="BI860" s="143" t="s">
        <v>30</v>
      </c>
      <c r="BJ860" s="126">
        <f t="shared" ref="BJ860:CK860" si="1356">B860/B870</f>
        <v>4.1977949646207012E-2</v>
      </c>
      <c r="BK860" s="127">
        <f t="shared" si="1356"/>
        <v>9.8001158748551559E-2</v>
      </c>
      <c r="BL860" s="128">
        <f t="shared" si="1356"/>
        <v>8.0852642863032897E-2</v>
      </c>
      <c r="BM860" s="129">
        <f t="shared" si="1356"/>
        <v>8.8002684177730911E-2</v>
      </c>
      <c r="BN860" s="126">
        <f t="shared" si="1356"/>
        <v>8.2295151989748697E-2</v>
      </c>
      <c r="BO860" s="127">
        <f t="shared" si="1356"/>
        <v>6.4914806815454765E-2</v>
      </c>
      <c r="BP860" s="128">
        <f t="shared" si="1356"/>
        <v>7.4358886333207461E-2</v>
      </c>
      <c r="BQ860" s="129">
        <f t="shared" si="1356"/>
        <v>0.10276232212319661</v>
      </c>
      <c r="BR860" s="126">
        <f t="shared" si="1356"/>
        <v>0.11717877094972066</v>
      </c>
      <c r="BS860" s="127">
        <f t="shared" si="1356"/>
        <v>4.0966628308400463E-2</v>
      </c>
      <c r="BT860" s="128">
        <f t="shared" si="1356"/>
        <v>0.12452278450166518</v>
      </c>
      <c r="BU860" s="126">
        <f t="shared" si="1356"/>
        <v>4.7273526824978013E-2</v>
      </c>
      <c r="BV860" s="130">
        <f t="shared" si="1356"/>
        <v>8.480823267525453E-2</v>
      </c>
      <c r="BW860" s="131">
        <f t="shared" si="1356"/>
        <v>6.237988468930173E-2</v>
      </c>
      <c r="BX860" s="126">
        <f t="shared" si="1356"/>
        <v>8.1443609022556387E-2</v>
      </c>
      <c r="BY860" s="127">
        <f t="shared" si="1356"/>
        <v>6.4630947920569504E-2</v>
      </c>
      <c r="BZ860" s="128">
        <f t="shared" si="1356"/>
        <v>6.7671258204677828E-2</v>
      </c>
      <c r="CA860" s="129">
        <f t="shared" si="1356"/>
        <v>7.4366839704263013E-2</v>
      </c>
      <c r="CB860" s="126">
        <f t="shared" si="1356"/>
        <v>0.14421827631009096</v>
      </c>
      <c r="CC860" s="127">
        <f t="shared" si="1356"/>
        <v>3.4777059902688041E-2</v>
      </c>
      <c r="CD860" s="128">
        <f t="shared" si="1356"/>
        <v>0.11942525795173531</v>
      </c>
      <c r="CE860" s="129">
        <f t="shared" si="1356"/>
        <v>4.5771563888798779E-2</v>
      </c>
      <c r="CF860" s="126">
        <f t="shared" si="1356"/>
        <v>0.11554298548434055</v>
      </c>
      <c r="CG860" s="127">
        <f t="shared" si="1356"/>
        <v>4.2512878204748653E-2</v>
      </c>
      <c r="CH860" s="128">
        <f t="shared" si="1356"/>
        <v>7.0987495937462577E-2</v>
      </c>
      <c r="CI860" s="126">
        <f t="shared" si="1356"/>
        <v>8.279254762403182E-2</v>
      </c>
      <c r="CJ860" s="132">
        <f t="shared" si="1356"/>
        <v>8.0386086988284061E-2</v>
      </c>
      <c r="CK860" s="133">
        <f t="shared" si="1356"/>
        <v>7.1618012876792508E-2</v>
      </c>
    </row>
    <row r="861" spans="1:89" x14ac:dyDescent="0.2">
      <c r="A861" s="134" t="s">
        <v>32</v>
      </c>
      <c r="B861" s="206">
        <v>2852</v>
      </c>
      <c r="C861" s="190">
        <v>5357</v>
      </c>
      <c r="D861" s="191">
        <v>1788</v>
      </c>
      <c r="E861" s="192">
        <v>2368</v>
      </c>
      <c r="F861" s="189">
        <v>979</v>
      </c>
      <c r="G861" s="193">
        <v>650</v>
      </c>
      <c r="H861" s="191">
        <v>2448</v>
      </c>
      <c r="I861" s="192">
        <v>4091</v>
      </c>
      <c r="J861" s="189">
        <v>674</v>
      </c>
      <c r="K861" s="190">
        <v>243</v>
      </c>
      <c r="L861" s="191">
        <v>1668</v>
      </c>
      <c r="M861" s="189">
        <v>968</v>
      </c>
      <c r="N861" s="194">
        <v>2523</v>
      </c>
      <c r="O861" s="207">
        <v>2043</v>
      </c>
      <c r="P861" s="189">
        <v>1306</v>
      </c>
      <c r="Q861" s="190">
        <v>1537</v>
      </c>
      <c r="R861" s="191">
        <v>1361</v>
      </c>
      <c r="S861" s="192">
        <v>2110</v>
      </c>
      <c r="T861" s="189">
        <v>972</v>
      </c>
      <c r="U861" s="193">
        <v>376</v>
      </c>
      <c r="V861" s="191">
        <v>2000</v>
      </c>
      <c r="W861" s="208">
        <v>1528</v>
      </c>
      <c r="X861" s="189">
        <v>2425</v>
      </c>
      <c r="Y861" s="193">
        <v>859</v>
      </c>
      <c r="Z861" s="191">
        <v>3481</v>
      </c>
      <c r="AA861" s="189">
        <v>4455</v>
      </c>
      <c r="AB861" s="169">
        <f t="shared" si="1341"/>
        <v>24477</v>
      </c>
      <c r="AC861" s="170">
        <f t="shared" si="1336"/>
        <v>26585</v>
      </c>
      <c r="BI861" s="134" t="s">
        <v>32</v>
      </c>
      <c r="BJ861" s="126">
        <f t="shared" ref="BJ861:CK861" si="1357">B861/B870</f>
        <v>4.693105150567714E-2</v>
      </c>
      <c r="BK861" s="127">
        <f t="shared" si="1357"/>
        <v>0.1551853997682503</v>
      </c>
      <c r="BL861" s="128">
        <f t="shared" si="1357"/>
        <v>7.3719798796074876E-2</v>
      </c>
      <c r="BM861" s="129">
        <f t="shared" si="1357"/>
        <v>0.11350237262138714</v>
      </c>
      <c r="BN861" s="126">
        <f t="shared" si="1357"/>
        <v>6.9694596711041501E-2</v>
      </c>
      <c r="BO861" s="127">
        <f t="shared" si="1357"/>
        <v>7.799376049916007E-2</v>
      </c>
      <c r="BP861" s="128">
        <f t="shared" si="1357"/>
        <v>8.4039960177143047E-2</v>
      </c>
      <c r="BQ861" s="129">
        <f t="shared" si="1357"/>
        <v>0.10071889310158058</v>
      </c>
      <c r="BR861" s="126">
        <f t="shared" si="1357"/>
        <v>9.4134078212290501E-2</v>
      </c>
      <c r="BS861" s="127">
        <f t="shared" si="1357"/>
        <v>2.7963176064441889E-2</v>
      </c>
      <c r="BT861" s="128">
        <f t="shared" si="1357"/>
        <v>0.13548858744212494</v>
      </c>
      <c r="BU861" s="126">
        <f t="shared" si="1357"/>
        <v>4.2568161829375548E-2</v>
      </c>
      <c r="BV861" s="130">
        <f t="shared" si="1357"/>
        <v>9.2070211290734588E-2</v>
      </c>
      <c r="BW861" s="131">
        <f t="shared" si="1357"/>
        <v>5.4532351057014733E-2</v>
      </c>
      <c r="BX861" s="126">
        <f t="shared" si="1357"/>
        <v>7.8556390977443616E-2</v>
      </c>
      <c r="BY861" s="127">
        <f t="shared" si="1357"/>
        <v>7.1983889097040094E-2</v>
      </c>
      <c r="BZ861" s="128">
        <f t="shared" si="1357"/>
        <v>6.2910233891097345E-2</v>
      </c>
      <c r="CA861" s="129">
        <f t="shared" si="1357"/>
        <v>8.297939279534372E-2</v>
      </c>
      <c r="CB861" s="126">
        <f t="shared" si="1357"/>
        <v>0.10524036379385016</v>
      </c>
      <c r="CC861" s="127">
        <f t="shared" si="1357"/>
        <v>2.9991225971125468E-2</v>
      </c>
      <c r="CD861" s="128">
        <f t="shared" si="1357"/>
        <v>8.5273300929478976E-2</v>
      </c>
      <c r="CE861" s="129">
        <f t="shared" si="1357"/>
        <v>4.9566938073766505E-2</v>
      </c>
      <c r="CF861" s="126">
        <f t="shared" si="1357"/>
        <v>0.1008609574512332</v>
      </c>
      <c r="CG861" s="127">
        <f t="shared" si="1357"/>
        <v>5.0861507490082301E-2</v>
      </c>
      <c r="CH861" s="128">
        <f t="shared" si="1357"/>
        <v>5.9543969483929454E-2</v>
      </c>
      <c r="CI861" s="126">
        <f t="shared" si="1357"/>
        <v>9.3259367804061133E-2</v>
      </c>
      <c r="CJ861" s="132">
        <f t="shared" si="1357"/>
        <v>7.4505291802500248E-2</v>
      </c>
      <c r="CK861" s="133">
        <f t="shared" si="1357"/>
        <v>8.1043922544142041E-2</v>
      </c>
    </row>
    <row r="862" spans="1:89" x14ac:dyDescent="0.2">
      <c r="A862" s="143" t="s">
        <v>34</v>
      </c>
      <c r="B862" s="203">
        <v>1690</v>
      </c>
      <c r="C862" s="197">
        <v>2534</v>
      </c>
      <c r="D862" s="198">
        <v>1199</v>
      </c>
      <c r="E862" s="199">
        <v>1168</v>
      </c>
      <c r="F862" s="196">
        <v>760</v>
      </c>
      <c r="G862" s="200">
        <v>309</v>
      </c>
      <c r="H862" s="198">
        <v>2055</v>
      </c>
      <c r="I862" s="199">
        <v>2646</v>
      </c>
      <c r="J862" s="196">
        <v>436</v>
      </c>
      <c r="K862" s="197">
        <v>211</v>
      </c>
      <c r="L862" s="198">
        <v>1123</v>
      </c>
      <c r="M862" s="196">
        <v>746</v>
      </c>
      <c r="N862" s="201">
        <v>1890</v>
      </c>
      <c r="O862" s="204">
        <v>1915</v>
      </c>
      <c r="P862" s="196">
        <v>1088</v>
      </c>
      <c r="Q862" s="197">
        <v>1470</v>
      </c>
      <c r="R862" s="198">
        <v>1201</v>
      </c>
      <c r="S862" s="199">
        <v>1601</v>
      </c>
      <c r="T862" s="196">
        <v>836</v>
      </c>
      <c r="U862" s="200">
        <v>364</v>
      </c>
      <c r="V862" s="198">
        <v>2690</v>
      </c>
      <c r="W862" s="205">
        <v>1229</v>
      </c>
      <c r="X862" s="196">
        <v>2298</v>
      </c>
      <c r="Y862" s="200">
        <v>763</v>
      </c>
      <c r="Z862" s="198">
        <v>3424</v>
      </c>
      <c r="AA862" s="196">
        <v>4083</v>
      </c>
      <c r="AB862" s="169">
        <f t="shared" si="1341"/>
        <v>20690</v>
      </c>
      <c r="AC862" s="170">
        <f t="shared" si="1336"/>
        <v>19039</v>
      </c>
      <c r="BI862" s="143" t="s">
        <v>34</v>
      </c>
      <c r="BJ862" s="126">
        <f t="shared" ref="BJ862:CK862" si="1358">B862/B870</f>
        <v>2.78097745598157E-2</v>
      </c>
      <c r="BK862" s="127">
        <f t="shared" si="1358"/>
        <v>7.3406720741599069E-2</v>
      </c>
      <c r="BL862" s="128">
        <f t="shared" si="1358"/>
        <v>4.9435144718396967E-2</v>
      </c>
      <c r="BM862" s="129">
        <f t="shared" si="1358"/>
        <v>5.5984278387576095E-2</v>
      </c>
      <c r="BN862" s="126">
        <f t="shared" si="1358"/>
        <v>5.4104079162810563E-2</v>
      </c>
      <c r="BO862" s="127">
        <f t="shared" si="1358"/>
        <v>3.7077033837293015E-2</v>
      </c>
      <c r="BP862" s="128">
        <f t="shared" si="1358"/>
        <v>7.054825088399877E-2</v>
      </c>
      <c r="BQ862" s="129">
        <f t="shared" si="1358"/>
        <v>6.5143532424048453E-2</v>
      </c>
      <c r="BR862" s="126">
        <f t="shared" si="1358"/>
        <v>6.089385474860335E-2</v>
      </c>
      <c r="BS862" s="127">
        <f t="shared" si="1358"/>
        <v>2.4280782508630611E-2</v>
      </c>
      <c r="BT862" s="128">
        <f t="shared" si="1358"/>
        <v>9.1219234830639262E-2</v>
      </c>
      <c r="BU862" s="126">
        <f t="shared" si="1358"/>
        <v>3.2805628847845207E-2</v>
      </c>
      <c r="BV862" s="130">
        <f t="shared" si="1358"/>
        <v>6.8970550669634714E-2</v>
      </c>
      <c r="BW862" s="131">
        <f t="shared" si="1358"/>
        <v>5.11157377749306E-2</v>
      </c>
      <c r="BX862" s="126">
        <f t="shared" si="1358"/>
        <v>6.5443609022556387E-2</v>
      </c>
      <c r="BY862" s="127">
        <f t="shared" si="1358"/>
        <v>6.8846009741476213E-2</v>
      </c>
      <c r="BZ862" s="128">
        <f t="shared" si="1358"/>
        <v>5.5514467967088844E-2</v>
      </c>
      <c r="CA862" s="129">
        <f t="shared" si="1358"/>
        <v>6.2962089035708671E-2</v>
      </c>
      <c r="CB862" s="126">
        <f t="shared" si="1358"/>
        <v>9.051537462104807E-2</v>
      </c>
      <c r="CC862" s="127">
        <f t="shared" si="1358"/>
        <v>2.9034059184812954E-2</v>
      </c>
      <c r="CD862" s="128">
        <f t="shared" si="1358"/>
        <v>0.11469258975014923</v>
      </c>
      <c r="CE862" s="129">
        <f t="shared" si="1358"/>
        <v>3.9867648489960099E-2</v>
      </c>
      <c r="CF862" s="126">
        <f t="shared" si="1358"/>
        <v>9.557875473110676E-2</v>
      </c>
      <c r="CG862" s="127">
        <f t="shared" si="1358"/>
        <v>4.5177334359642371E-2</v>
      </c>
      <c r="CH862" s="128">
        <f t="shared" si="1358"/>
        <v>5.8568960503583588E-2</v>
      </c>
      <c r="CI862" s="126">
        <f t="shared" si="1358"/>
        <v>8.5472053590119321E-2</v>
      </c>
      <c r="CJ862" s="132">
        <f t="shared" si="1358"/>
        <v>6.2978080949206608E-2</v>
      </c>
      <c r="CK862" s="133">
        <f t="shared" si="1358"/>
        <v>5.804006926153546E-2</v>
      </c>
    </row>
    <row r="863" spans="1:89" x14ac:dyDescent="0.2">
      <c r="A863" s="134" t="s">
        <v>38</v>
      </c>
      <c r="B863" s="206">
        <v>3025</v>
      </c>
      <c r="C863" s="190">
        <v>4367</v>
      </c>
      <c r="D863" s="191">
        <v>1094</v>
      </c>
      <c r="E863" s="192">
        <v>1954</v>
      </c>
      <c r="F863" s="189">
        <v>520</v>
      </c>
      <c r="G863" s="193">
        <v>697</v>
      </c>
      <c r="H863" s="191">
        <v>1540</v>
      </c>
      <c r="I863" s="192">
        <v>3953</v>
      </c>
      <c r="J863" s="189">
        <v>274</v>
      </c>
      <c r="K863" s="190">
        <v>239</v>
      </c>
      <c r="L863" s="191">
        <v>838</v>
      </c>
      <c r="M863" s="189">
        <v>894</v>
      </c>
      <c r="N863" s="194">
        <v>1535</v>
      </c>
      <c r="O863" s="207">
        <v>1960</v>
      </c>
      <c r="P863" s="189">
        <v>889</v>
      </c>
      <c r="Q863" s="190">
        <v>1839</v>
      </c>
      <c r="R863" s="191">
        <v>985</v>
      </c>
      <c r="S863" s="192">
        <v>1695</v>
      </c>
      <c r="T863" s="189">
        <v>710</v>
      </c>
      <c r="U863" s="193">
        <v>444</v>
      </c>
      <c r="V863" s="191">
        <v>2531</v>
      </c>
      <c r="W863" s="208">
        <v>1703</v>
      </c>
      <c r="X863" s="189">
        <v>1405</v>
      </c>
      <c r="Y863" s="193">
        <v>993</v>
      </c>
      <c r="Z863" s="191">
        <v>2571</v>
      </c>
      <c r="AA863" s="189">
        <v>3555</v>
      </c>
      <c r="AB863" s="169">
        <f t="shared" si="1341"/>
        <v>17917</v>
      </c>
      <c r="AC863" s="170">
        <f t="shared" si="1336"/>
        <v>24293</v>
      </c>
      <c r="BI863" s="134" t="s">
        <v>38</v>
      </c>
      <c r="BJ863" s="126">
        <f t="shared" ref="BJ863:CK863" si="1359">B863/B870</f>
        <v>4.9777850913279575E-2</v>
      </c>
      <c r="BK863" s="127">
        <f t="shared" si="1359"/>
        <v>0.12650637311703361</v>
      </c>
      <c r="BL863" s="128">
        <f t="shared" si="1359"/>
        <v>4.5105961903191223E-2</v>
      </c>
      <c r="BM863" s="129">
        <f t="shared" si="1359"/>
        <v>9.3658630110722327E-2</v>
      </c>
      <c r="BN863" s="126">
        <f t="shared" si="1359"/>
        <v>3.7018580479817757E-2</v>
      </c>
      <c r="BO863" s="127">
        <f t="shared" si="1359"/>
        <v>8.3633309335253175E-2</v>
      </c>
      <c r="BP863" s="128">
        <f t="shared" si="1359"/>
        <v>5.286827560163411E-2</v>
      </c>
      <c r="BQ863" s="129">
        <f t="shared" si="1359"/>
        <v>9.7321384607809341E-2</v>
      </c>
      <c r="BR863" s="126">
        <f t="shared" si="1359"/>
        <v>3.8268156424581007E-2</v>
      </c>
      <c r="BS863" s="127">
        <f t="shared" si="1359"/>
        <v>2.7502876869965477E-2</v>
      </c>
      <c r="BT863" s="128">
        <f t="shared" si="1359"/>
        <v>6.8069206400779791E-2</v>
      </c>
      <c r="BU863" s="126">
        <f t="shared" si="1359"/>
        <v>3.9313984168865439E-2</v>
      </c>
      <c r="BV863" s="130">
        <f t="shared" si="1359"/>
        <v>5.6015764697295918E-2</v>
      </c>
      <c r="BW863" s="131">
        <f t="shared" si="1359"/>
        <v>5.2316890881913304E-2</v>
      </c>
      <c r="BX863" s="126">
        <f t="shared" si="1359"/>
        <v>5.3473684210526319E-2</v>
      </c>
      <c r="BY863" s="127">
        <f t="shared" si="1359"/>
        <v>8.6127763207193703E-2</v>
      </c>
      <c r="BZ863" s="128">
        <f t="shared" si="1359"/>
        <v>4.5530183969677361E-2</v>
      </c>
      <c r="CA863" s="129">
        <f t="shared" si="1359"/>
        <v>6.6658801321378011E-2</v>
      </c>
      <c r="CB863" s="126">
        <f t="shared" si="1359"/>
        <v>7.6873105240363795E-2</v>
      </c>
      <c r="CC863" s="127">
        <f t="shared" si="1359"/>
        <v>3.5415171093563055E-2</v>
      </c>
      <c r="CD863" s="128">
        <f t="shared" si="1359"/>
        <v>0.10791336232625565</v>
      </c>
      <c r="CE863" s="129">
        <f t="shared" si="1359"/>
        <v>5.5243779803419081E-2</v>
      </c>
      <c r="CF863" s="126">
        <f t="shared" si="1359"/>
        <v>5.8436967100611407E-2</v>
      </c>
      <c r="CG863" s="127">
        <f t="shared" si="1359"/>
        <v>5.8795665817988042E-2</v>
      </c>
      <c r="CH863" s="128">
        <f t="shared" si="1359"/>
        <v>4.3978036639811154E-2</v>
      </c>
      <c r="CI863" s="126">
        <f t="shared" si="1359"/>
        <v>7.4419091480008373E-2</v>
      </c>
      <c r="CJ863" s="132">
        <f t="shared" si="1359"/>
        <v>5.4537374401495156E-2</v>
      </c>
      <c r="CK863" s="133">
        <f t="shared" si="1359"/>
        <v>7.4056799336650089E-2</v>
      </c>
    </row>
    <row r="864" spans="1:89" x14ac:dyDescent="0.2">
      <c r="A864" s="143" t="s">
        <v>39</v>
      </c>
      <c r="B864" s="203">
        <v>443</v>
      </c>
      <c r="C864" s="197">
        <v>2332</v>
      </c>
      <c r="D864" s="198">
        <v>228</v>
      </c>
      <c r="E864" s="199">
        <v>1301</v>
      </c>
      <c r="F864" s="196">
        <v>146</v>
      </c>
      <c r="G864" s="200">
        <v>349</v>
      </c>
      <c r="H864" s="198">
        <v>545</v>
      </c>
      <c r="I864" s="199">
        <v>2038</v>
      </c>
      <c r="J864" s="196">
        <v>133</v>
      </c>
      <c r="K864" s="197">
        <v>137</v>
      </c>
      <c r="L864" s="198">
        <v>419</v>
      </c>
      <c r="M864" s="196">
        <v>520</v>
      </c>
      <c r="N864" s="201">
        <v>892</v>
      </c>
      <c r="O864" s="204">
        <v>1440</v>
      </c>
      <c r="P864" s="196">
        <v>571</v>
      </c>
      <c r="Q864" s="197">
        <v>959</v>
      </c>
      <c r="R864" s="198">
        <v>714</v>
      </c>
      <c r="S864" s="199">
        <v>921</v>
      </c>
      <c r="T864" s="196">
        <v>431</v>
      </c>
      <c r="U864" s="200">
        <v>268</v>
      </c>
      <c r="V864" s="198">
        <v>2118</v>
      </c>
      <c r="W864" s="205">
        <v>1030</v>
      </c>
      <c r="X864" s="196">
        <v>903</v>
      </c>
      <c r="Y864" s="200">
        <v>667</v>
      </c>
      <c r="Z864" s="198">
        <v>1807</v>
      </c>
      <c r="AA864" s="196">
        <v>2658</v>
      </c>
      <c r="AB864" s="169">
        <f t="shared" si="1341"/>
        <v>9350</v>
      </c>
      <c r="AC864" s="170">
        <f t="shared" si="1336"/>
        <v>14620</v>
      </c>
      <c r="BI864" s="143" t="s">
        <v>39</v>
      </c>
      <c r="BJ864" s="126">
        <f t="shared" ref="BJ864:CK864" si="1360">B864/B870</f>
        <v>7.2897811420108609E-3</v>
      </c>
      <c r="BK864" s="127">
        <f t="shared" si="1360"/>
        <v>6.7555040556199306E-2</v>
      </c>
      <c r="BL864" s="128">
        <f t="shared" si="1360"/>
        <v>9.4005112558753195E-3</v>
      </c>
      <c r="BM864" s="129">
        <f t="shared" si="1360"/>
        <v>6.2359200498490149E-2</v>
      </c>
      <c r="BN864" s="126">
        <f t="shared" si="1360"/>
        <v>1.0393678365487293E-2</v>
      </c>
      <c r="BO864" s="127">
        <f t="shared" si="1360"/>
        <v>4.1876649868010561E-2</v>
      </c>
      <c r="BP864" s="128">
        <f t="shared" si="1360"/>
        <v>1.8709876755123759E-2</v>
      </c>
      <c r="BQ864" s="129">
        <f t="shared" si="1360"/>
        <v>5.0174799350041856E-2</v>
      </c>
      <c r="BR864" s="126">
        <f t="shared" si="1360"/>
        <v>1.8575418994413409E-2</v>
      </c>
      <c r="BS864" s="127">
        <f t="shared" si="1360"/>
        <v>1.5765247410817033E-2</v>
      </c>
      <c r="BT864" s="128">
        <f t="shared" si="1360"/>
        <v>3.4034603200389896E-2</v>
      </c>
      <c r="BU864" s="126">
        <f t="shared" si="1360"/>
        <v>2.2867194371152155E-2</v>
      </c>
      <c r="BV864" s="130">
        <f t="shared" si="1360"/>
        <v>3.2551180527679448E-2</v>
      </c>
      <c r="BW864" s="131">
        <f t="shared" si="1360"/>
        <v>3.8436899423446511E-2</v>
      </c>
      <c r="BX864" s="126">
        <f t="shared" si="1360"/>
        <v>3.4345864661654138E-2</v>
      </c>
      <c r="BY864" s="127">
        <f t="shared" si="1360"/>
        <v>4.4913825402772577E-2</v>
      </c>
      <c r="BZ864" s="128">
        <f t="shared" si="1360"/>
        <v>3.3003605435887956E-2</v>
      </c>
      <c r="CA864" s="129">
        <f t="shared" si="1360"/>
        <v>3.6219915054270885E-2</v>
      </c>
      <c r="CB864" s="126">
        <f t="shared" si="1360"/>
        <v>4.6665223040277176E-2</v>
      </c>
      <c r="CC864" s="127">
        <f t="shared" si="1360"/>
        <v>2.1376724894312835E-2</v>
      </c>
      <c r="CD864" s="128">
        <f t="shared" si="1360"/>
        <v>9.0304425684318235E-2</v>
      </c>
      <c r="CE864" s="129">
        <f t="shared" si="1360"/>
        <v>3.3412268465955172E-2</v>
      </c>
      <c r="CF864" s="126">
        <f t="shared" si="1360"/>
        <v>3.7557709104521067E-2</v>
      </c>
      <c r="CG864" s="127">
        <f t="shared" si="1360"/>
        <v>3.9493161229202441E-2</v>
      </c>
      <c r="CH864" s="128">
        <f t="shared" si="1360"/>
        <v>3.0909495219034914E-2</v>
      </c>
      <c r="CI864" s="126">
        <f t="shared" si="1360"/>
        <v>5.5641616077035799E-2</v>
      </c>
      <c r="CJ864" s="132">
        <f t="shared" si="1360"/>
        <v>2.8460370076127686E-2</v>
      </c>
      <c r="CK864" s="133">
        <f t="shared" si="1360"/>
        <v>4.4568822553897179E-2</v>
      </c>
    </row>
    <row r="865" spans="1:89" x14ac:dyDescent="0.2">
      <c r="A865" s="134" t="s">
        <v>40</v>
      </c>
      <c r="B865" s="206">
        <v>0</v>
      </c>
      <c r="C865" s="190">
        <v>1306</v>
      </c>
      <c r="D865" s="191">
        <v>5</v>
      </c>
      <c r="E865" s="192">
        <v>439</v>
      </c>
      <c r="F865" s="189">
        <v>5</v>
      </c>
      <c r="G865" s="193">
        <v>145</v>
      </c>
      <c r="H865" s="191">
        <v>17</v>
      </c>
      <c r="I865" s="192">
        <v>811</v>
      </c>
      <c r="J865" s="189">
        <v>20</v>
      </c>
      <c r="K865" s="190">
        <v>50</v>
      </c>
      <c r="L865" s="191">
        <v>59</v>
      </c>
      <c r="M865" s="189">
        <v>92</v>
      </c>
      <c r="N865" s="194">
        <v>94</v>
      </c>
      <c r="O865" s="207">
        <v>212</v>
      </c>
      <c r="P865" s="189">
        <v>146</v>
      </c>
      <c r="Q865" s="190">
        <v>123</v>
      </c>
      <c r="R865" s="191">
        <v>68</v>
      </c>
      <c r="S865" s="192">
        <v>69</v>
      </c>
      <c r="T865" s="189">
        <v>44</v>
      </c>
      <c r="U865" s="193">
        <v>10</v>
      </c>
      <c r="V865" s="191">
        <v>59</v>
      </c>
      <c r="W865" s="208">
        <v>30</v>
      </c>
      <c r="X865" s="189">
        <v>87</v>
      </c>
      <c r="Y865" s="193">
        <v>29</v>
      </c>
      <c r="Z865" s="191">
        <v>14</v>
      </c>
      <c r="AA865" s="189">
        <v>0</v>
      </c>
      <c r="AB865" s="169">
        <f t="shared" si="1341"/>
        <v>618</v>
      </c>
      <c r="AC865" s="170">
        <f t="shared" si="1336"/>
        <v>3316</v>
      </c>
      <c r="BI865" s="134" t="s">
        <v>40</v>
      </c>
      <c r="BJ865" s="126">
        <f t="shared" ref="BJ865:CK865" si="1361">B865/B870</f>
        <v>0</v>
      </c>
      <c r="BK865" s="127">
        <f t="shared" si="1361"/>
        <v>3.7833140208574742E-2</v>
      </c>
      <c r="BL865" s="128">
        <f t="shared" si="1361"/>
        <v>2.0615156262884473E-4</v>
      </c>
      <c r="BM865" s="129">
        <f t="shared" si="1361"/>
        <v>2.1042036140535878E-2</v>
      </c>
      <c r="BN865" s="126">
        <f t="shared" si="1361"/>
        <v>3.5594788922901688E-4</v>
      </c>
      <c r="BO865" s="127">
        <f t="shared" si="1361"/>
        <v>1.7398608111351091E-2</v>
      </c>
      <c r="BP865" s="128">
        <f t="shared" si="1361"/>
        <v>5.8361083456349343E-4</v>
      </c>
      <c r="BQ865" s="129">
        <f t="shared" si="1361"/>
        <v>1.9966517307597617E-2</v>
      </c>
      <c r="BR865" s="126">
        <f t="shared" si="1361"/>
        <v>2.7932960893854749E-3</v>
      </c>
      <c r="BS865" s="127">
        <f t="shared" si="1361"/>
        <v>5.7537399309551211E-3</v>
      </c>
      <c r="BT865" s="128">
        <f t="shared" si="1361"/>
        <v>4.7924620258305581E-3</v>
      </c>
      <c r="BU865" s="126">
        <f t="shared" si="1361"/>
        <v>4.0457343887423045E-3</v>
      </c>
      <c r="BV865" s="130">
        <f t="shared" si="1361"/>
        <v>3.4302813560559064E-3</v>
      </c>
      <c r="BW865" s="131">
        <f t="shared" si="1361"/>
        <v>5.658765748451847E-3</v>
      </c>
      <c r="BX865" s="126">
        <f t="shared" si="1361"/>
        <v>8.7819548872180454E-3</v>
      </c>
      <c r="BY865" s="127">
        <f t="shared" si="1361"/>
        <v>5.7605844885724993E-3</v>
      </c>
      <c r="BZ865" s="128">
        <f t="shared" si="1361"/>
        <v>3.1432005177036149E-3</v>
      </c>
      <c r="CA865" s="129">
        <f t="shared" si="1361"/>
        <v>2.7135441245870694E-3</v>
      </c>
      <c r="CB865" s="126">
        <f t="shared" si="1361"/>
        <v>4.7639670853183193E-3</v>
      </c>
      <c r="CC865" s="127">
        <f t="shared" si="1361"/>
        <v>7.9763898859376244E-4</v>
      </c>
      <c r="CD865" s="128">
        <f t="shared" si="1361"/>
        <v>2.5155623774196301E-3</v>
      </c>
      <c r="CE865" s="129">
        <f t="shared" si="1361"/>
        <v>9.7317286794044186E-4</v>
      </c>
      <c r="CF865" s="126">
        <f t="shared" si="1361"/>
        <v>3.6185168240236245E-3</v>
      </c>
      <c r="CG865" s="127">
        <f t="shared" si="1361"/>
        <v>1.7170939664870625E-3</v>
      </c>
      <c r="CH865" s="128">
        <f t="shared" si="1361"/>
        <v>2.3947588990951233E-4</v>
      </c>
      <c r="CI865" s="126">
        <f t="shared" si="1361"/>
        <v>0</v>
      </c>
      <c r="CJ865" s="132">
        <f t="shared" si="1361"/>
        <v>1.88112392588737E-3</v>
      </c>
      <c r="CK865" s="133">
        <f t="shared" si="1361"/>
        <v>1.0108769876109648E-2</v>
      </c>
    </row>
    <row r="866" spans="1:89" x14ac:dyDescent="0.2">
      <c r="A866" s="143" t="s">
        <v>41</v>
      </c>
      <c r="B866" s="203">
        <v>0</v>
      </c>
      <c r="C866" s="197">
        <v>0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69">
        <f t="shared" si="1341"/>
        <v>0</v>
      </c>
      <c r="AC866" s="170">
        <f t="shared" si="1336"/>
        <v>0</v>
      </c>
      <c r="BI866" s="143" t="s">
        <v>41</v>
      </c>
      <c r="BJ866" s="126">
        <f t="shared" ref="BJ866:CK866" si="1362">B866/B870</f>
        <v>0</v>
      </c>
      <c r="BK866" s="127">
        <f t="shared" si="1362"/>
        <v>0</v>
      </c>
      <c r="BL866" s="128">
        <f t="shared" si="1362"/>
        <v>0</v>
      </c>
      <c r="BM866" s="129">
        <f t="shared" si="1362"/>
        <v>0</v>
      </c>
      <c r="BN866" s="126">
        <f t="shared" si="1362"/>
        <v>0</v>
      </c>
      <c r="BO866" s="127">
        <f t="shared" si="1362"/>
        <v>0</v>
      </c>
      <c r="BP866" s="128">
        <f t="shared" si="1362"/>
        <v>0</v>
      </c>
      <c r="BQ866" s="129">
        <f t="shared" si="1362"/>
        <v>0</v>
      </c>
      <c r="BR866" s="126">
        <f t="shared" si="1362"/>
        <v>0</v>
      </c>
      <c r="BS866" s="127">
        <f t="shared" si="1362"/>
        <v>0</v>
      </c>
      <c r="BT866" s="128">
        <f t="shared" si="1362"/>
        <v>0</v>
      </c>
      <c r="BU866" s="126">
        <f t="shared" si="1362"/>
        <v>0</v>
      </c>
      <c r="BV866" s="130">
        <f t="shared" si="1362"/>
        <v>0</v>
      </c>
      <c r="BW866" s="131">
        <f t="shared" si="1362"/>
        <v>0</v>
      </c>
      <c r="BX866" s="126">
        <f t="shared" si="1362"/>
        <v>0</v>
      </c>
      <c r="BY866" s="127">
        <f t="shared" si="1362"/>
        <v>0</v>
      </c>
      <c r="BZ866" s="128">
        <f t="shared" si="1362"/>
        <v>0</v>
      </c>
      <c r="CA866" s="129">
        <f t="shared" si="1362"/>
        <v>0</v>
      </c>
      <c r="CB866" s="126">
        <f t="shared" si="1362"/>
        <v>0</v>
      </c>
      <c r="CC866" s="127">
        <f t="shared" si="1362"/>
        <v>0</v>
      </c>
      <c r="CD866" s="128">
        <f t="shared" si="1362"/>
        <v>0</v>
      </c>
      <c r="CE866" s="129">
        <f t="shared" si="1362"/>
        <v>0</v>
      </c>
      <c r="CF866" s="126">
        <f t="shared" si="1362"/>
        <v>0</v>
      </c>
      <c r="CG866" s="127">
        <f t="shared" si="1362"/>
        <v>0</v>
      </c>
      <c r="CH866" s="128">
        <f t="shared" si="1362"/>
        <v>0</v>
      </c>
      <c r="CI866" s="126">
        <f t="shared" si="1362"/>
        <v>0</v>
      </c>
      <c r="CJ866" s="132">
        <f t="shared" si="1362"/>
        <v>0</v>
      </c>
      <c r="CK866" s="133">
        <f t="shared" si="1362"/>
        <v>0</v>
      </c>
    </row>
    <row r="867" spans="1:89" x14ac:dyDescent="0.2">
      <c r="A867" s="134" t="s">
        <v>42</v>
      </c>
      <c r="B867" s="58"/>
      <c r="C867" s="59"/>
      <c r="D867" s="136"/>
      <c r="E867" s="137"/>
      <c r="F867" s="135"/>
      <c r="G867" s="138"/>
      <c r="H867" s="136"/>
      <c r="I867" s="137"/>
      <c r="J867" s="135"/>
      <c r="K867" s="138"/>
      <c r="L867" s="136"/>
      <c r="M867" s="135"/>
      <c r="N867" s="139"/>
      <c r="O867" s="140"/>
      <c r="P867" s="135"/>
      <c r="Q867" s="138"/>
      <c r="R867" s="136"/>
      <c r="S867" s="137"/>
      <c r="T867" s="135"/>
      <c r="U867" s="138"/>
      <c r="V867" s="136"/>
      <c r="W867" s="137"/>
      <c r="X867" s="135"/>
      <c r="Y867" s="138"/>
      <c r="Z867" s="141"/>
      <c r="AA867" s="142"/>
      <c r="AB867" s="169"/>
      <c r="AC867" s="170"/>
      <c r="BI867" s="134" t="s">
        <v>42</v>
      </c>
      <c r="BJ867" s="126">
        <f t="shared" ref="BJ867:CK867" si="1363">B867/B870</f>
        <v>0</v>
      </c>
      <c r="BK867" s="127">
        <f t="shared" si="1363"/>
        <v>0</v>
      </c>
      <c r="BL867" s="128">
        <f t="shared" si="1363"/>
        <v>0</v>
      </c>
      <c r="BM867" s="129">
        <f t="shared" si="1363"/>
        <v>0</v>
      </c>
      <c r="BN867" s="126">
        <f t="shared" si="1363"/>
        <v>0</v>
      </c>
      <c r="BO867" s="127">
        <f t="shared" si="1363"/>
        <v>0</v>
      </c>
      <c r="BP867" s="128">
        <f t="shared" si="1363"/>
        <v>0</v>
      </c>
      <c r="BQ867" s="129">
        <f t="shared" si="1363"/>
        <v>0</v>
      </c>
      <c r="BR867" s="126">
        <f t="shared" si="1363"/>
        <v>0</v>
      </c>
      <c r="BS867" s="127">
        <f t="shared" si="1363"/>
        <v>0</v>
      </c>
      <c r="BT867" s="128">
        <f t="shared" si="1363"/>
        <v>0</v>
      </c>
      <c r="BU867" s="126">
        <f t="shared" si="1363"/>
        <v>0</v>
      </c>
      <c r="BV867" s="130">
        <f t="shared" si="1363"/>
        <v>0</v>
      </c>
      <c r="BW867" s="131">
        <f t="shared" si="1363"/>
        <v>0</v>
      </c>
      <c r="BX867" s="126">
        <f t="shared" si="1363"/>
        <v>0</v>
      </c>
      <c r="BY867" s="127">
        <f t="shared" si="1363"/>
        <v>0</v>
      </c>
      <c r="BZ867" s="128">
        <f t="shared" si="1363"/>
        <v>0</v>
      </c>
      <c r="CA867" s="129">
        <f t="shared" si="1363"/>
        <v>0</v>
      </c>
      <c r="CB867" s="126">
        <f t="shared" si="1363"/>
        <v>0</v>
      </c>
      <c r="CC867" s="127">
        <f t="shared" si="1363"/>
        <v>0</v>
      </c>
      <c r="CD867" s="128">
        <f t="shared" si="1363"/>
        <v>0</v>
      </c>
      <c r="CE867" s="129">
        <f t="shared" si="1363"/>
        <v>0</v>
      </c>
      <c r="CF867" s="126">
        <f t="shared" si="1363"/>
        <v>0</v>
      </c>
      <c r="CG867" s="127">
        <f t="shared" si="1363"/>
        <v>0</v>
      </c>
      <c r="CH867" s="128">
        <f t="shared" si="1363"/>
        <v>0</v>
      </c>
      <c r="CI867" s="126">
        <f t="shared" si="1363"/>
        <v>0</v>
      </c>
      <c r="CJ867" s="132">
        <f t="shared" si="1363"/>
        <v>0</v>
      </c>
      <c r="CK867" s="133">
        <f t="shared" si="1363"/>
        <v>0</v>
      </c>
    </row>
    <row r="868" spans="1:89" x14ac:dyDescent="0.2">
      <c r="A868" s="143" t="s">
        <v>43</v>
      </c>
      <c r="B868" s="56"/>
      <c r="C868" s="57"/>
      <c r="D868" s="149"/>
      <c r="E868" s="146"/>
      <c r="F868" s="147"/>
      <c r="G868" s="148"/>
      <c r="H868" s="149"/>
      <c r="I868" s="146"/>
      <c r="J868" s="147"/>
      <c r="K868" s="148"/>
      <c r="L868" s="149"/>
      <c r="M868" s="147"/>
      <c r="N868" s="151"/>
      <c r="O868" s="150"/>
      <c r="P868" s="147"/>
      <c r="Q868" s="148"/>
      <c r="R868" s="149"/>
      <c r="S868" s="146"/>
      <c r="T868" s="147"/>
      <c r="U868" s="148"/>
      <c r="V868" s="149"/>
      <c r="W868" s="146"/>
      <c r="X868" s="147"/>
      <c r="Y868" s="148"/>
      <c r="Z868" s="145"/>
      <c r="AA868" s="144"/>
      <c r="AB868" s="169"/>
      <c r="AC868" s="170"/>
      <c r="BI868" s="143" t="s">
        <v>43</v>
      </c>
      <c r="BJ868" s="126">
        <f t="shared" ref="BJ868:CK868" si="1364">B868/B870</f>
        <v>0</v>
      </c>
      <c r="BK868" s="127">
        <f t="shared" si="1364"/>
        <v>0</v>
      </c>
      <c r="BL868" s="128">
        <f t="shared" si="1364"/>
        <v>0</v>
      </c>
      <c r="BM868" s="129">
        <f t="shared" si="1364"/>
        <v>0</v>
      </c>
      <c r="BN868" s="126">
        <f t="shared" si="1364"/>
        <v>0</v>
      </c>
      <c r="BO868" s="127">
        <f t="shared" si="1364"/>
        <v>0</v>
      </c>
      <c r="BP868" s="128">
        <f t="shared" si="1364"/>
        <v>0</v>
      </c>
      <c r="BQ868" s="129">
        <f t="shared" si="1364"/>
        <v>0</v>
      </c>
      <c r="BR868" s="126">
        <f t="shared" si="1364"/>
        <v>0</v>
      </c>
      <c r="BS868" s="127">
        <f t="shared" si="1364"/>
        <v>0</v>
      </c>
      <c r="BT868" s="128">
        <f t="shared" si="1364"/>
        <v>0</v>
      </c>
      <c r="BU868" s="126">
        <f t="shared" si="1364"/>
        <v>0</v>
      </c>
      <c r="BV868" s="130">
        <f t="shared" si="1364"/>
        <v>0</v>
      </c>
      <c r="BW868" s="131">
        <f t="shared" si="1364"/>
        <v>0</v>
      </c>
      <c r="BX868" s="126">
        <f t="shared" si="1364"/>
        <v>0</v>
      </c>
      <c r="BY868" s="127">
        <f t="shared" si="1364"/>
        <v>0</v>
      </c>
      <c r="BZ868" s="128">
        <f t="shared" si="1364"/>
        <v>0</v>
      </c>
      <c r="CA868" s="129">
        <f t="shared" si="1364"/>
        <v>0</v>
      </c>
      <c r="CB868" s="126">
        <f t="shared" si="1364"/>
        <v>0</v>
      </c>
      <c r="CC868" s="127">
        <f t="shared" si="1364"/>
        <v>0</v>
      </c>
      <c r="CD868" s="128">
        <f t="shared" si="1364"/>
        <v>0</v>
      </c>
      <c r="CE868" s="129">
        <f t="shared" si="1364"/>
        <v>0</v>
      </c>
      <c r="CF868" s="126">
        <f t="shared" si="1364"/>
        <v>0</v>
      </c>
      <c r="CG868" s="127">
        <f t="shared" si="1364"/>
        <v>0</v>
      </c>
      <c r="CH868" s="128">
        <f t="shared" si="1364"/>
        <v>0</v>
      </c>
      <c r="CI868" s="126">
        <f t="shared" si="1364"/>
        <v>0</v>
      </c>
      <c r="CJ868" s="132">
        <f t="shared" si="1364"/>
        <v>0</v>
      </c>
      <c r="CK868" s="133">
        <f t="shared" si="1364"/>
        <v>0</v>
      </c>
    </row>
    <row r="869" spans="1:89" ht="13.5" thickBot="1" x14ac:dyDescent="0.25">
      <c r="A869" s="134" t="s">
        <v>44</v>
      </c>
      <c r="B869" s="58"/>
      <c r="C869" s="59"/>
      <c r="D869" s="136"/>
      <c r="E869" s="137"/>
      <c r="F869" s="135"/>
      <c r="G869" s="138"/>
      <c r="H869" s="136"/>
      <c r="I869" s="137"/>
      <c r="J869" s="135"/>
      <c r="K869" s="138"/>
      <c r="L869" s="136"/>
      <c r="M869" s="135"/>
      <c r="N869" s="139"/>
      <c r="O869" s="140"/>
      <c r="P869" s="135"/>
      <c r="Q869" s="138"/>
      <c r="R869" s="136"/>
      <c r="S869" s="137"/>
      <c r="T869" s="135"/>
      <c r="U869" s="138"/>
      <c r="V869" s="136"/>
      <c r="W869" s="137"/>
      <c r="X869" s="135"/>
      <c r="Y869" s="138"/>
      <c r="Z869" s="141"/>
      <c r="AA869" s="142"/>
      <c r="AB869" s="169"/>
      <c r="AC869" s="170"/>
      <c r="BI869" s="134" t="s">
        <v>44</v>
      </c>
      <c r="BJ869" s="126">
        <f t="shared" ref="BJ869:CK869" si="1365">B869/B870</f>
        <v>0</v>
      </c>
      <c r="BK869" s="127">
        <f t="shared" si="1365"/>
        <v>0</v>
      </c>
      <c r="BL869" s="128">
        <f t="shared" si="1365"/>
        <v>0</v>
      </c>
      <c r="BM869" s="129">
        <f t="shared" si="1365"/>
        <v>0</v>
      </c>
      <c r="BN869" s="126">
        <f t="shared" si="1365"/>
        <v>0</v>
      </c>
      <c r="BO869" s="127">
        <f t="shared" si="1365"/>
        <v>0</v>
      </c>
      <c r="BP869" s="128">
        <f t="shared" si="1365"/>
        <v>0</v>
      </c>
      <c r="BQ869" s="129">
        <f t="shared" si="1365"/>
        <v>0</v>
      </c>
      <c r="BR869" s="126">
        <f t="shared" si="1365"/>
        <v>0</v>
      </c>
      <c r="BS869" s="127">
        <f t="shared" si="1365"/>
        <v>0</v>
      </c>
      <c r="BT869" s="128">
        <f t="shared" si="1365"/>
        <v>0</v>
      </c>
      <c r="BU869" s="126">
        <f t="shared" si="1365"/>
        <v>0</v>
      </c>
      <c r="BV869" s="130">
        <f t="shared" si="1365"/>
        <v>0</v>
      </c>
      <c r="BW869" s="131">
        <f t="shared" si="1365"/>
        <v>0</v>
      </c>
      <c r="BX869" s="126">
        <f t="shared" si="1365"/>
        <v>0</v>
      </c>
      <c r="BY869" s="127">
        <f t="shared" si="1365"/>
        <v>0</v>
      </c>
      <c r="BZ869" s="128">
        <f t="shared" si="1365"/>
        <v>0</v>
      </c>
      <c r="CA869" s="129">
        <f t="shared" si="1365"/>
        <v>0</v>
      </c>
      <c r="CB869" s="126">
        <f t="shared" si="1365"/>
        <v>0</v>
      </c>
      <c r="CC869" s="127">
        <f t="shared" si="1365"/>
        <v>0</v>
      </c>
      <c r="CD869" s="128">
        <f t="shared" si="1365"/>
        <v>0</v>
      </c>
      <c r="CE869" s="129">
        <f t="shared" si="1365"/>
        <v>0</v>
      </c>
      <c r="CF869" s="126">
        <f t="shared" si="1365"/>
        <v>0</v>
      </c>
      <c r="CG869" s="127">
        <f t="shared" si="1365"/>
        <v>0</v>
      </c>
      <c r="CH869" s="128">
        <f t="shared" si="1365"/>
        <v>0</v>
      </c>
      <c r="CI869" s="126">
        <f t="shared" si="1365"/>
        <v>0</v>
      </c>
      <c r="CJ869" s="132">
        <f t="shared" si="1365"/>
        <v>0</v>
      </c>
      <c r="CK869" s="133">
        <f t="shared" si="1365"/>
        <v>0</v>
      </c>
    </row>
    <row r="870" spans="1:89" ht="14.25" thickTop="1" thickBot="1" x14ac:dyDescent="0.25">
      <c r="A870" s="299" t="s">
        <v>26</v>
      </c>
      <c r="B870" s="275">
        <f>SUM(B846:B869)</f>
        <v>60770</v>
      </c>
      <c r="C870" s="270">
        <f t="shared" ref="C870" si="1366">SUM(C846:C869)</f>
        <v>34520</v>
      </c>
      <c r="D870" s="18">
        <f t="shared" ref="D870" si="1367">SUM(D846:D869)</f>
        <v>24254</v>
      </c>
      <c r="E870" s="271">
        <f t="shared" ref="E870" si="1368">SUM(E846:E869)</f>
        <v>20863</v>
      </c>
      <c r="F870" s="272">
        <f t="shared" ref="F870" si="1369">SUM(F846:F869)</f>
        <v>14047</v>
      </c>
      <c r="G870" s="273">
        <f t="shared" ref="G870" si="1370">SUM(G846:G869)</f>
        <v>8334</v>
      </c>
      <c r="H870" s="18">
        <f t="shared" ref="H870" si="1371">SUM(H846:H869)</f>
        <v>29129</v>
      </c>
      <c r="I870" s="271">
        <f t="shared" ref="I870" si="1372">SUM(I846:I869)</f>
        <v>40618</v>
      </c>
      <c r="J870" s="272">
        <f t="shared" ref="J870" si="1373">SUM(J846:J869)</f>
        <v>7160</v>
      </c>
      <c r="K870" s="273">
        <f t="shared" ref="K870" si="1374">SUM(K846:K869)</f>
        <v>8690</v>
      </c>
      <c r="L870" s="18">
        <f t="shared" ref="L870" si="1375">SUM(L846:L869)</f>
        <v>12311</v>
      </c>
      <c r="M870" s="272">
        <f t="shared" ref="M870" si="1376">SUM(M846:M869)</f>
        <v>22740</v>
      </c>
      <c r="N870" s="20">
        <f t="shared" ref="N870" si="1377">SUM(N846:N869)</f>
        <v>27403</v>
      </c>
      <c r="O870" s="19">
        <f t="shared" ref="O870" si="1378">SUM(O846:O869)</f>
        <v>37464</v>
      </c>
      <c r="P870" s="272">
        <f t="shared" ref="P870" si="1379">SUM(P846:P869)</f>
        <v>16625</v>
      </c>
      <c r="Q870" s="273">
        <f t="shared" ref="Q870" si="1380">SUM(Q846:Q869)</f>
        <v>21352</v>
      </c>
      <c r="R870" s="18">
        <f t="shared" ref="R870" si="1381">SUM(R846:R869)</f>
        <v>21634</v>
      </c>
      <c r="S870" s="271">
        <f t="shared" ref="S870" si="1382">SUM(S846:S869)</f>
        <v>25428</v>
      </c>
      <c r="T870" s="272">
        <f t="shared" ref="T870" si="1383">SUM(T846:T869)</f>
        <v>9236</v>
      </c>
      <c r="U870" s="273">
        <f t="shared" ref="U870" si="1384">SUM(U846:U869)</f>
        <v>12537</v>
      </c>
      <c r="V870" s="18">
        <f t="shared" ref="V870" si="1385">SUM(V846:V869)</f>
        <v>23454</v>
      </c>
      <c r="W870" s="271">
        <f t="shared" ref="W870" si="1386">SUM(W846:W869)</f>
        <v>30827</v>
      </c>
      <c r="X870" s="272">
        <f t="shared" ref="X870" si="1387">SUM(X846:X869)</f>
        <v>24043</v>
      </c>
      <c r="Y870" s="273">
        <f t="shared" ref="Y870" si="1388">SUM(Y846:Y869)</f>
        <v>16889</v>
      </c>
      <c r="Z870" s="18">
        <f t="shared" ref="Z870" si="1389">SUM(Z846:Z869)</f>
        <v>58461</v>
      </c>
      <c r="AA870" s="271">
        <f t="shared" ref="AA870" si="1390">SUM(AA846:AA869)</f>
        <v>47770</v>
      </c>
      <c r="AB870" s="171">
        <f>SUM(AB846:AB869)</f>
        <v>328527</v>
      </c>
      <c r="AC870" s="172">
        <f>SUM(AC846:AC869)</f>
        <v>328032</v>
      </c>
      <c r="BI870" s="299" t="s">
        <v>26</v>
      </c>
      <c r="BJ870" s="152">
        <f>SUM(BJ846:BJ869)</f>
        <v>0.99999999999999978</v>
      </c>
      <c r="BK870" s="153">
        <f t="shared" ref="BK870:CK870" si="1391">SUM(BK846:BK869)</f>
        <v>1</v>
      </c>
      <c r="BL870" s="152">
        <f t="shared" si="1391"/>
        <v>1</v>
      </c>
      <c r="BM870" s="153">
        <f t="shared" si="1391"/>
        <v>1.0000000000000002</v>
      </c>
      <c r="BN870" s="152">
        <f t="shared" si="1391"/>
        <v>1</v>
      </c>
      <c r="BO870" s="153">
        <f t="shared" si="1391"/>
        <v>1</v>
      </c>
      <c r="BP870" s="152">
        <f t="shared" si="1391"/>
        <v>1</v>
      </c>
      <c r="BQ870" s="153">
        <f t="shared" si="1391"/>
        <v>1</v>
      </c>
      <c r="BR870" s="152">
        <f t="shared" si="1391"/>
        <v>1</v>
      </c>
      <c r="BS870" s="153">
        <f t="shared" si="1391"/>
        <v>1</v>
      </c>
      <c r="BT870" s="152">
        <f t="shared" si="1391"/>
        <v>1</v>
      </c>
      <c r="BU870" s="153">
        <f t="shared" si="1391"/>
        <v>1</v>
      </c>
      <c r="BV870" s="152">
        <f t="shared" si="1391"/>
        <v>1</v>
      </c>
      <c r="BW870" s="153">
        <f t="shared" si="1391"/>
        <v>1</v>
      </c>
      <c r="BX870" s="152">
        <f t="shared" si="1391"/>
        <v>1</v>
      </c>
      <c r="BY870" s="153">
        <f t="shared" si="1391"/>
        <v>1</v>
      </c>
      <c r="BZ870" s="152">
        <f t="shared" si="1391"/>
        <v>0.99999999999999978</v>
      </c>
      <c r="CA870" s="153">
        <f t="shared" si="1391"/>
        <v>1</v>
      </c>
      <c r="CB870" s="152">
        <f t="shared" si="1391"/>
        <v>1</v>
      </c>
      <c r="CC870" s="153">
        <f t="shared" si="1391"/>
        <v>1.0000000000000002</v>
      </c>
      <c r="CD870" s="152">
        <f t="shared" si="1391"/>
        <v>0.99999999999999989</v>
      </c>
      <c r="CE870" s="153">
        <f t="shared" si="1391"/>
        <v>1</v>
      </c>
      <c r="CF870" s="152">
        <f t="shared" si="1391"/>
        <v>0.99999999999999989</v>
      </c>
      <c r="CG870" s="153">
        <f t="shared" si="1391"/>
        <v>1</v>
      </c>
      <c r="CH870" s="152">
        <f t="shared" si="1391"/>
        <v>1.0000000000000002</v>
      </c>
      <c r="CI870" s="153">
        <f t="shared" si="1391"/>
        <v>1.0000000000000002</v>
      </c>
      <c r="CJ870" s="152">
        <f t="shared" si="1391"/>
        <v>1</v>
      </c>
      <c r="CK870" s="153">
        <f t="shared" si="1391"/>
        <v>1</v>
      </c>
    </row>
    <row r="871" spans="1:89" ht="13.5" thickTop="1" x14ac:dyDescent="0.2">
      <c r="A871" s="187"/>
    </row>
    <row r="873" spans="1:89" x14ac:dyDescent="0.2">
      <c r="A873" s="306">
        <f>+A842+1</f>
        <v>43494</v>
      </c>
      <c r="B873" s="306"/>
      <c r="C873" s="306"/>
      <c r="D873" s="306"/>
      <c r="BI873" s="311">
        <f>+BI811+2</f>
        <v>43494</v>
      </c>
      <c r="BJ873" s="311"/>
      <c r="BK873" s="311"/>
      <c r="BL873" s="311"/>
    </row>
    <row r="874" spans="1:89" ht="13.5" thickBot="1" x14ac:dyDescent="0.25">
      <c r="AE874" s="242" t="s">
        <v>1</v>
      </c>
    </row>
    <row r="875" spans="1:89" ht="14.25" thickTop="1" thickBot="1" x14ac:dyDescent="0.25">
      <c r="A875" s="302" t="s">
        <v>2</v>
      </c>
      <c r="B875" s="304" t="s">
        <v>3</v>
      </c>
      <c r="C875" s="305"/>
      <c r="D875" s="304" t="s">
        <v>4</v>
      </c>
      <c r="E875" s="305"/>
      <c r="F875" s="304" t="s">
        <v>5</v>
      </c>
      <c r="G875" s="305"/>
      <c r="H875" s="304" t="s">
        <v>6</v>
      </c>
      <c r="I875" s="305"/>
      <c r="J875" s="304" t="s">
        <v>7</v>
      </c>
      <c r="K875" s="305"/>
      <c r="L875" s="304" t="s">
        <v>8</v>
      </c>
      <c r="M875" s="305"/>
      <c r="N875" s="304" t="s">
        <v>9</v>
      </c>
      <c r="O875" s="305"/>
      <c r="P875" s="304" t="s">
        <v>10</v>
      </c>
      <c r="Q875" s="305"/>
      <c r="R875" s="304" t="s">
        <v>11</v>
      </c>
      <c r="S875" s="305"/>
      <c r="T875" s="304" t="s">
        <v>12</v>
      </c>
      <c r="U875" s="305"/>
      <c r="V875" s="304" t="s">
        <v>13</v>
      </c>
      <c r="W875" s="305"/>
      <c r="X875" s="304" t="s">
        <v>14</v>
      </c>
      <c r="Y875" s="305"/>
      <c r="Z875" s="307" t="s">
        <v>15</v>
      </c>
      <c r="AA875" s="308"/>
      <c r="AB875" s="309" t="s">
        <v>16</v>
      </c>
      <c r="AC875" s="310"/>
      <c r="AE875" s="302" t="s">
        <v>2</v>
      </c>
      <c r="AF875" s="304" t="s">
        <v>3</v>
      </c>
      <c r="AG875" s="305"/>
      <c r="AH875" s="304" t="s">
        <v>4</v>
      </c>
      <c r="AI875" s="305"/>
      <c r="AJ875" s="304" t="s">
        <v>5</v>
      </c>
      <c r="AK875" s="305"/>
      <c r="AL875" s="304" t="s">
        <v>6</v>
      </c>
      <c r="AM875" s="305"/>
      <c r="AN875" s="304" t="s">
        <v>7</v>
      </c>
      <c r="AO875" s="305"/>
      <c r="AP875" s="304" t="s">
        <v>8</v>
      </c>
      <c r="AQ875" s="305"/>
      <c r="AR875" s="304" t="s">
        <v>9</v>
      </c>
      <c r="AS875" s="305"/>
      <c r="AT875" s="304" t="s">
        <v>10</v>
      </c>
      <c r="AU875" s="305"/>
      <c r="AV875" s="304" t="s">
        <v>11</v>
      </c>
      <c r="AW875" s="305"/>
      <c r="AX875" s="304" t="s">
        <v>12</v>
      </c>
      <c r="AY875" s="305"/>
      <c r="AZ875" s="304" t="s">
        <v>13</v>
      </c>
      <c r="BA875" s="305"/>
      <c r="BB875" s="304" t="s">
        <v>14</v>
      </c>
      <c r="BC875" s="305"/>
      <c r="BD875" s="307" t="s">
        <v>15</v>
      </c>
      <c r="BE875" s="308"/>
      <c r="BF875" s="309" t="s">
        <v>16</v>
      </c>
      <c r="BG875" s="310"/>
      <c r="BI875" s="302" t="s">
        <v>2</v>
      </c>
      <c r="BJ875" s="304" t="s">
        <v>3</v>
      </c>
      <c r="BK875" s="305"/>
      <c r="BL875" s="304" t="s">
        <v>4</v>
      </c>
      <c r="BM875" s="305"/>
      <c r="BN875" s="304" t="s">
        <v>5</v>
      </c>
      <c r="BO875" s="305"/>
      <c r="BP875" s="304" t="s">
        <v>6</v>
      </c>
      <c r="BQ875" s="305"/>
      <c r="BR875" s="304" t="s">
        <v>7</v>
      </c>
      <c r="BS875" s="305"/>
      <c r="BT875" s="304" t="s">
        <v>8</v>
      </c>
      <c r="BU875" s="305"/>
      <c r="BV875" s="304" t="s">
        <v>9</v>
      </c>
      <c r="BW875" s="305"/>
      <c r="BX875" s="304" t="s">
        <v>10</v>
      </c>
      <c r="BY875" s="305"/>
      <c r="BZ875" s="304" t="s">
        <v>11</v>
      </c>
      <c r="CA875" s="305"/>
      <c r="CB875" s="304" t="s">
        <v>12</v>
      </c>
      <c r="CC875" s="305"/>
      <c r="CD875" s="304" t="s">
        <v>13</v>
      </c>
      <c r="CE875" s="305"/>
      <c r="CF875" s="304" t="s">
        <v>14</v>
      </c>
      <c r="CG875" s="305"/>
      <c r="CH875" s="307" t="s">
        <v>15</v>
      </c>
      <c r="CI875" s="308"/>
      <c r="CJ875" s="304" t="s">
        <v>16</v>
      </c>
      <c r="CK875" s="305"/>
    </row>
    <row r="876" spans="1:89" ht="15" thickTop="1" thickBot="1" x14ac:dyDescent="0.3">
      <c r="A876" s="303"/>
      <c r="B876" s="113" t="s">
        <v>17</v>
      </c>
      <c r="C876" s="114" t="s">
        <v>18</v>
      </c>
      <c r="D876" s="115" t="s">
        <v>17</v>
      </c>
      <c r="E876" s="116" t="s">
        <v>18</v>
      </c>
      <c r="F876" s="113" t="s">
        <v>17</v>
      </c>
      <c r="G876" s="114" t="s">
        <v>18</v>
      </c>
      <c r="H876" s="115" t="s">
        <v>17</v>
      </c>
      <c r="I876" s="116" t="s">
        <v>18</v>
      </c>
      <c r="J876" s="113" t="s">
        <v>17</v>
      </c>
      <c r="K876" s="114" t="s">
        <v>18</v>
      </c>
      <c r="L876" s="115" t="s">
        <v>17</v>
      </c>
      <c r="M876" s="113" t="s">
        <v>18</v>
      </c>
      <c r="N876" s="117" t="s">
        <v>17</v>
      </c>
      <c r="O876" s="118" t="s">
        <v>18</v>
      </c>
      <c r="P876" s="113" t="s">
        <v>17</v>
      </c>
      <c r="Q876" s="114" t="s">
        <v>18</v>
      </c>
      <c r="R876" s="115" t="s">
        <v>17</v>
      </c>
      <c r="S876" s="116" t="s">
        <v>18</v>
      </c>
      <c r="T876" s="113" t="s">
        <v>17</v>
      </c>
      <c r="U876" s="114" t="s">
        <v>18</v>
      </c>
      <c r="V876" s="115" t="s">
        <v>17</v>
      </c>
      <c r="W876" s="116" t="s">
        <v>18</v>
      </c>
      <c r="X876" s="113" t="s">
        <v>17</v>
      </c>
      <c r="Y876" s="114" t="s">
        <v>18</v>
      </c>
      <c r="Z876" s="26" t="s">
        <v>17</v>
      </c>
      <c r="AA876" s="119" t="s">
        <v>18</v>
      </c>
      <c r="AB876" s="173" t="s">
        <v>17</v>
      </c>
      <c r="AC876" s="174" t="s">
        <v>18</v>
      </c>
      <c r="AE876" s="303"/>
      <c r="AF876" s="113" t="s">
        <v>17</v>
      </c>
      <c r="AG876" s="114" t="s">
        <v>18</v>
      </c>
      <c r="AH876" s="115" t="s">
        <v>17</v>
      </c>
      <c r="AI876" s="116" t="s">
        <v>18</v>
      </c>
      <c r="AJ876" s="113" t="s">
        <v>17</v>
      </c>
      <c r="AK876" s="114" t="s">
        <v>18</v>
      </c>
      <c r="AL876" s="115" t="s">
        <v>17</v>
      </c>
      <c r="AM876" s="116" t="s">
        <v>18</v>
      </c>
      <c r="AN876" s="113" t="s">
        <v>17</v>
      </c>
      <c r="AO876" s="114" t="s">
        <v>18</v>
      </c>
      <c r="AP876" s="115" t="s">
        <v>17</v>
      </c>
      <c r="AQ876" s="113" t="s">
        <v>18</v>
      </c>
      <c r="AR876" s="117" t="s">
        <v>17</v>
      </c>
      <c r="AS876" s="118" t="s">
        <v>18</v>
      </c>
      <c r="AT876" s="113" t="s">
        <v>17</v>
      </c>
      <c r="AU876" s="114" t="s">
        <v>18</v>
      </c>
      <c r="AV876" s="115" t="s">
        <v>17</v>
      </c>
      <c r="AW876" s="116" t="s">
        <v>18</v>
      </c>
      <c r="AX876" s="113" t="s">
        <v>17</v>
      </c>
      <c r="AY876" s="114" t="s">
        <v>18</v>
      </c>
      <c r="AZ876" s="115" t="s">
        <v>17</v>
      </c>
      <c r="BA876" s="116" t="s">
        <v>18</v>
      </c>
      <c r="BB876" s="113" t="s">
        <v>17</v>
      </c>
      <c r="BC876" s="114" t="s">
        <v>18</v>
      </c>
      <c r="BD876" s="26" t="s">
        <v>17</v>
      </c>
      <c r="BE876" s="119" t="s">
        <v>18</v>
      </c>
      <c r="BF876" s="173" t="s">
        <v>17</v>
      </c>
      <c r="BG876" s="174" t="s">
        <v>18</v>
      </c>
      <c r="BI876" s="303"/>
      <c r="BJ876" s="113" t="s">
        <v>17</v>
      </c>
      <c r="BK876" s="114" t="s">
        <v>18</v>
      </c>
      <c r="BL876" s="115" t="s">
        <v>17</v>
      </c>
      <c r="BM876" s="116" t="s">
        <v>18</v>
      </c>
      <c r="BN876" s="113" t="s">
        <v>17</v>
      </c>
      <c r="BO876" s="114" t="s">
        <v>18</v>
      </c>
      <c r="BP876" s="115" t="s">
        <v>17</v>
      </c>
      <c r="BQ876" s="116" t="s">
        <v>18</v>
      </c>
      <c r="BR876" s="113" t="s">
        <v>17</v>
      </c>
      <c r="BS876" s="114" t="s">
        <v>18</v>
      </c>
      <c r="BT876" s="115" t="s">
        <v>17</v>
      </c>
      <c r="BU876" s="113" t="s">
        <v>18</v>
      </c>
      <c r="BV876" s="117" t="s">
        <v>17</v>
      </c>
      <c r="BW876" s="118" t="s">
        <v>18</v>
      </c>
      <c r="BX876" s="113" t="s">
        <v>17</v>
      </c>
      <c r="BY876" s="114" t="s">
        <v>18</v>
      </c>
      <c r="BZ876" s="115" t="s">
        <v>17</v>
      </c>
      <c r="CA876" s="116" t="s">
        <v>18</v>
      </c>
      <c r="CB876" s="113" t="s">
        <v>17</v>
      </c>
      <c r="CC876" s="114" t="s">
        <v>18</v>
      </c>
      <c r="CD876" s="115" t="s">
        <v>17</v>
      </c>
      <c r="CE876" s="116" t="s">
        <v>18</v>
      </c>
      <c r="CF876" s="113" t="s">
        <v>17</v>
      </c>
      <c r="CG876" s="114" t="s">
        <v>18</v>
      </c>
      <c r="CH876" s="26" t="s">
        <v>17</v>
      </c>
      <c r="CI876" s="119" t="s">
        <v>18</v>
      </c>
      <c r="CJ876" s="117" t="s">
        <v>17</v>
      </c>
      <c r="CK876" s="118" t="s">
        <v>18</v>
      </c>
    </row>
    <row r="877" spans="1:89" ht="13.5" thickTop="1" x14ac:dyDescent="0.2">
      <c r="A877" s="122" t="s">
        <v>19</v>
      </c>
      <c r="B877" s="123"/>
      <c r="C877" s="186"/>
      <c r="D877" s="124"/>
      <c r="E877" s="177"/>
      <c r="F877" s="123"/>
      <c r="G877" s="125"/>
      <c r="H877" s="124"/>
      <c r="I877" s="177"/>
      <c r="J877" s="123"/>
      <c r="K877" s="125"/>
      <c r="L877" s="124"/>
      <c r="M877" s="123"/>
      <c r="N877" s="176"/>
      <c r="O877" s="178"/>
      <c r="P877" s="123"/>
      <c r="Q877" s="125"/>
      <c r="R877" s="124"/>
      <c r="S877" s="177"/>
      <c r="T877" s="123"/>
      <c r="U877" s="125"/>
      <c r="V877" s="124"/>
      <c r="W877" s="177"/>
      <c r="X877" s="123"/>
      <c r="Y877" s="125"/>
      <c r="Z877" s="183"/>
      <c r="AA877" s="184"/>
      <c r="AB877" s="167">
        <f>B877+D877+F877+H877+J877+L877+N877+P877+R877+T877+V877+X877+Z877</f>
        <v>0</v>
      </c>
      <c r="AC877" s="168">
        <f>C877+E877+G877+I877+K877+M877+O877+Q877+S877+U877+W877+Y877+AA877</f>
        <v>0</v>
      </c>
      <c r="AE877" s="249" t="str">
        <f>$AE$9</f>
        <v>07:00 - 07:59</v>
      </c>
      <c r="AF877" s="123">
        <f>SUMIF($A$9:$A$32,$AE877,B$877:B$900)</f>
        <v>6007</v>
      </c>
      <c r="AG877" s="186">
        <f t="shared" ref="AG877:BE879" si="1392">SUMIF($A$9:$A$32,$AE877,C$877:C$900)</f>
        <v>1070</v>
      </c>
      <c r="AH877" s="124">
        <f t="shared" si="1392"/>
        <v>1850</v>
      </c>
      <c r="AI877" s="177">
        <f t="shared" si="1392"/>
        <v>1535</v>
      </c>
      <c r="AJ877" s="123">
        <f t="shared" si="1392"/>
        <v>1064</v>
      </c>
      <c r="AK877" s="125">
        <f t="shared" si="1392"/>
        <v>575</v>
      </c>
      <c r="AL877" s="124">
        <f t="shared" si="1392"/>
        <v>1432</v>
      </c>
      <c r="AM877" s="177">
        <f t="shared" si="1392"/>
        <v>1809</v>
      </c>
      <c r="AN877" s="123">
        <f t="shared" si="1392"/>
        <v>500</v>
      </c>
      <c r="AO877" s="125">
        <f t="shared" si="1392"/>
        <v>949</v>
      </c>
      <c r="AP877" s="124">
        <f t="shared" si="1392"/>
        <v>548</v>
      </c>
      <c r="AQ877" s="123">
        <f t="shared" si="1392"/>
        <v>2243</v>
      </c>
      <c r="AR877" s="176">
        <f t="shared" si="1392"/>
        <v>1960</v>
      </c>
      <c r="AS877" s="178">
        <f t="shared" si="1392"/>
        <v>3019</v>
      </c>
      <c r="AT877" s="123">
        <f t="shared" si="1392"/>
        <v>1769</v>
      </c>
      <c r="AU877" s="125">
        <f t="shared" si="1392"/>
        <v>1652</v>
      </c>
      <c r="AV877" s="124">
        <f t="shared" si="1392"/>
        <v>1955</v>
      </c>
      <c r="AW877" s="177">
        <f t="shared" si="1392"/>
        <v>1775</v>
      </c>
      <c r="AX877" s="123">
        <f t="shared" si="1392"/>
        <v>382</v>
      </c>
      <c r="AY877" s="125">
        <f t="shared" si="1392"/>
        <v>1677</v>
      </c>
      <c r="AZ877" s="124">
        <f t="shared" si="1392"/>
        <v>1146</v>
      </c>
      <c r="BA877" s="177">
        <f t="shared" si="1392"/>
        <v>2882</v>
      </c>
      <c r="BB877" s="123">
        <f t="shared" si="1392"/>
        <v>1587</v>
      </c>
      <c r="BC877" s="125">
        <f t="shared" si="1392"/>
        <v>1804</v>
      </c>
      <c r="BD877" s="183">
        <f t="shared" si="1392"/>
        <v>5130</v>
      </c>
      <c r="BE877" s="184">
        <f t="shared" si="1392"/>
        <v>2447</v>
      </c>
      <c r="BF877" s="167">
        <f>AF877+AH877+AJ877+AL877+AN877+AP877+AR877+AT877+AV877+AX877+AZ877+BB877+BD877</f>
        <v>25330</v>
      </c>
      <c r="BG877" s="168">
        <f>AG877+AI877+AK877+AM877+AO877+AQ877+AS877+AU877+AW877+AY877+BA877+BC877+BE877</f>
        <v>23437</v>
      </c>
      <c r="BI877" s="122" t="s">
        <v>19</v>
      </c>
      <c r="BJ877" s="126">
        <f t="shared" ref="BJ877:CK877" si="1393">B877/B901</f>
        <v>0</v>
      </c>
      <c r="BK877" s="127">
        <f t="shared" si="1393"/>
        <v>0</v>
      </c>
      <c r="BL877" s="128">
        <f t="shared" si="1393"/>
        <v>0</v>
      </c>
      <c r="BM877" s="129">
        <f t="shared" si="1393"/>
        <v>0</v>
      </c>
      <c r="BN877" s="126">
        <f t="shared" si="1393"/>
        <v>0</v>
      </c>
      <c r="BO877" s="127">
        <f t="shared" si="1393"/>
        <v>0</v>
      </c>
      <c r="BP877" s="128">
        <f t="shared" si="1393"/>
        <v>0</v>
      </c>
      <c r="BQ877" s="129">
        <f t="shared" si="1393"/>
        <v>0</v>
      </c>
      <c r="BR877" s="126">
        <f t="shared" si="1393"/>
        <v>0</v>
      </c>
      <c r="BS877" s="127">
        <f t="shared" si="1393"/>
        <v>0</v>
      </c>
      <c r="BT877" s="128">
        <f t="shared" si="1393"/>
        <v>0</v>
      </c>
      <c r="BU877" s="126">
        <f t="shared" si="1393"/>
        <v>0</v>
      </c>
      <c r="BV877" s="130">
        <f t="shared" si="1393"/>
        <v>0</v>
      </c>
      <c r="BW877" s="131">
        <f t="shared" si="1393"/>
        <v>0</v>
      </c>
      <c r="BX877" s="126">
        <f t="shared" si="1393"/>
        <v>0</v>
      </c>
      <c r="BY877" s="127">
        <f t="shared" si="1393"/>
        <v>0</v>
      </c>
      <c r="BZ877" s="128">
        <f t="shared" si="1393"/>
        <v>0</v>
      </c>
      <c r="CA877" s="129">
        <f t="shared" si="1393"/>
        <v>0</v>
      </c>
      <c r="CB877" s="126">
        <f t="shared" si="1393"/>
        <v>0</v>
      </c>
      <c r="CC877" s="127">
        <f t="shared" si="1393"/>
        <v>0</v>
      </c>
      <c r="CD877" s="128">
        <f t="shared" si="1393"/>
        <v>0</v>
      </c>
      <c r="CE877" s="129">
        <f t="shared" si="1393"/>
        <v>0</v>
      </c>
      <c r="CF877" s="126">
        <f t="shared" si="1393"/>
        <v>0</v>
      </c>
      <c r="CG877" s="127">
        <f t="shared" si="1393"/>
        <v>0</v>
      </c>
      <c r="CH877" s="128">
        <f t="shared" si="1393"/>
        <v>0</v>
      </c>
      <c r="CI877" s="126">
        <f t="shared" si="1393"/>
        <v>0</v>
      </c>
      <c r="CJ877" s="132">
        <f t="shared" si="1393"/>
        <v>0</v>
      </c>
      <c r="CK877" s="133">
        <f t="shared" si="1393"/>
        <v>0</v>
      </c>
    </row>
    <row r="878" spans="1:89" x14ac:dyDescent="0.2">
      <c r="A878" s="134" t="s">
        <v>21</v>
      </c>
      <c r="B878" s="189">
        <v>642</v>
      </c>
      <c r="C878" s="190">
        <v>0</v>
      </c>
      <c r="D878" s="191">
        <v>218</v>
      </c>
      <c r="E878" s="192">
        <v>0</v>
      </c>
      <c r="F878" s="189">
        <v>120</v>
      </c>
      <c r="G878" s="193">
        <v>0</v>
      </c>
      <c r="H878" s="191">
        <v>317</v>
      </c>
      <c r="I878" s="192">
        <v>6</v>
      </c>
      <c r="J878" s="189">
        <v>10</v>
      </c>
      <c r="K878" s="193">
        <v>4</v>
      </c>
      <c r="L878" s="191">
        <v>4</v>
      </c>
      <c r="M878" s="189">
        <v>15</v>
      </c>
      <c r="N878" s="194">
        <v>65</v>
      </c>
      <c r="O878" s="195">
        <v>28</v>
      </c>
      <c r="P878" s="189">
        <v>20</v>
      </c>
      <c r="Q878" s="193">
        <v>17</v>
      </c>
      <c r="R878" s="191">
        <v>18</v>
      </c>
      <c r="S878" s="192">
        <v>26</v>
      </c>
      <c r="T878" s="189">
        <v>0</v>
      </c>
      <c r="U878" s="193">
        <v>7</v>
      </c>
      <c r="V878" s="191">
        <v>4</v>
      </c>
      <c r="W878" s="192">
        <v>0</v>
      </c>
      <c r="X878" s="189">
        <v>2</v>
      </c>
      <c r="Y878" s="193">
        <v>0</v>
      </c>
      <c r="Z878" s="191">
        <v>0</v>
      </c>
      <c r="AA878" s="189">
        <v>0</v>
      </c>
      <c r="AB878" s="169">
        <f>B878+D878+F878+H878+J878+L878+N878+P878+R878+T878+V878+X878+Z878</f>
        <v>1420</v>
      </c>
      <c r="AC878" s="170">
        <f t="shared" ref="AC878:AC897" si="1394">C878+E878+G878+I878+K878+M878+O878+Q878+S878+U878+W878+Y878+AA878</f>
        <v>103</v>
      </c>
      <c r="AE878" s="250" t="str">
        <f>$AE$10</f>
        <v>08:00 - 08:59</v>
      </c>
      <c r="AF878" s="123">
        <f>SUMIF($A$9:$A$32,$AE878,B$877:B$900)</f>
        <v>6583</v>
      </c>
      <c r="AG878" s="190">
        <f t="shared" si="1392"/>
        <v>1343</v>
      </c>
      <c r="AH878" s="191">
        <f t="shared" si="1392"/>
        <v>1680</v>
      </c>
      <c r="AI878" s="192">
        <f t="shared" si="1392"/>
        <v>1466</v>
      </c>
      <c r="AJ878" s="189">
        <f t="shared" si="1392"/>
        <v>855</v>
      </c>
      <c r="AK878" s="193">
        <f t="shared" si="1392"/>
        <v>771</v>
      </c>
      <c r="AL878" s="191">
        <f t="shared" si="1392"/>
        <v>1583</v>
      </c>
      <c r="AM878" s="192">
        <f t="shared" si="1392"/>
        <v>2197</v>
      </c>
      <c r="AN878" s="189">
        <f t="shared" si="1392"/>
        <v>445</v>
      </c>
      <c r="AO878" s="193">
        <f t="shared" si="1392"/>
        <v>1163</v>
      </c>
      <c r="AP878" s="191">
        <f t="shared" si="1392"/>
        <v>545</v>
      </c>
      <c r="AQ878" s="189">
        <f t="shared" si="1392"/>
        <v>3135</v>
      </c>
      <c r="AR878" s="194">
        <f t="shared" si="1392"/>
        <v>1706</v>
      </c>
      <c r="AS878" s="195">
        <f t="shared" si="1392"/>
        <v>3683</v>
      </c>
      <c r="AT878" s="189">
        <f t="shared" si="1392"/>
        <v>1522</v>
      </c>
      <c r="AU878" s="193">
        <f t="shared" si="1392"/>
        <v>1811</v>
      </c>
      <c r="AV878" s="191">
        <f t="shared" si="1392"/>
        <v>2065</v>
      </c>
      <c r="AW878" s="192">
        <f t="shared" si="1392"/>
        <v>1645</v>
      </c>
      <c r="AX878" s="189">
        <f t="shared" si="1392"/>
        <v>384</v>
      </c>
      <c r="AY878" s="193">
        <f t="shared" si="1392"/>
        <v>1907</v>
      </c>
      <c r="AZ878" s="191">
        <f t="shared" si="1392"/>
        <v>981</v>
      </c>
      <c r="BA878" s="192">
        <f t="shared" si="1392"/>
        <v>3041</v>
      </c>
      <c r="BB878" s="189">
        <f t="shared" si="1392"/>
        <v>1478</v>
      </c>
      <c r="BC878" s="193">
        <f t="shared" si="1392"/>
        <v>1914</v>
      </c>
      <c r="BD878" s="191">
        <f t="shared" si="1392"/>
        <v>4839</v>
      </c>
      <c r="BE878" s="189">
        <f t="shared" si="1392"/>
        <v>2803</v>
      </c>
      <c r="BF878" s="169">
        <f>SUM(AF878,AH878,AJ878,AL878,AN878,AP878,AR878,AT878,AV878,AX878,AZ878,BB878,BD878)</f>
        <v>24666</v>
      </c>
      <c r="BG878" s="170">
        <f>SUM(AG878,AI878,AK878,AM878,AO878,AQ878,AS878,AU878,AW878,AY878,BA878,BC878,BE878)</f>
        <v>26879</v>
      </c>
      <c r="BI878" s="134" t="s">
        <v>21</v>
      </c>
      <c r="BJ878" s="126">
        <f t="shared" ref="BJ878:CK878" si="1395">B878/B901</f>
        <v>1.0397097881712768E-2</v>
      </c>
      <c r="BK878" s="127">
        <f t="shared" si="1395"/>
        <v>0</v>
      </c>
      <c r="BL878" s="128">
        <f t="shared" si="1395"/>
        <v>8.4532164876497725E-3</v>
      </c>
      <c r="BM878" s="129">
        <f t="shared" si="1395"/>
        <v>0</v>
      </c>
      <c r="BN878" s="126">
        <f t="shared" si="1395"/>
        <v>8.9279071497656431E-3</v>
      </c>
      <c r="BO878" s="127">
        <f t="shared" si="1395"/>
        <v>0</v>
      </c>
      <c r="BP878" s="128">
        <f t="shared" si="1395"/>
        <v>1.0267871603018819E-2</v>
      </c>
      <c r="BQ878" s="129">
        <f t="shared" si="1395"/>
        <v>1.3859373556315255E-4</v>
      </c>
      <c r="BR878" s="126">
        <f t="shared" si="1395"/>
        <v>1.4190435646374343E-3</v>
      </c>
      <c r="BS878" s="127">
        <f t="shared" si="1395"/>
        <v>4.4508734839212194E-4</v>
      </c>
      <c r="BT878" s="128">
        <f t="shared" si="1395"/>
        <v>3.0938200943615127E-4</v>
      </c>
      <c r="BU878" s="126">
        <f t="shared" si="1395"/>
        <v>6.0933501238981196E-4</v>
      </c>
      <c r="BV878" s="130">
        <f t="shared" si="1395"/>
        <v>2.2901839193855259E-3</v>
      </c>
      <c r="BW878" s="131">
        <f t="shared" si="1395"/>
        <v>7.2036841699040367E-4</v>
      </c>
      <c r="BX878" s="126">
        <f t="shared" si="1395"/>
        <v>1.0984786071291262E-3</v>
      </c>
      <c r="BY878" s="127">
        <f t="shared" si="1395"/>
        <v>7.5508572443812739E-4</v>
      </c>
      <c r="BZ878" s="128">
        <f t="shared" si="1395"/>
        <v>7.7336197636949521E-4</v>
      </c>
      <c r="CA878" s="129">
        <f t="shared" si="1395"/>
        <v>1.0133291760854315E-3</v>
      </c>
      <c r="CB878" s="126">
        <f t="shared" si="1395"/>
        <v>0</v>
      </c>
      <c r="CC878" s="127">
        <f t="shared" si="1395"/>
        <v>5.4385828606945852E-4</v>
      </c>
      <c r="CD878" s="128">
        <f t="shared" si="1395"/>
        <v>1.4180877087247848E-4</v>
      </c>
      <c r="CE878" s="129">
        <f t="shared" si="1395"/>
        <v>0</v>
      </c>
      <c r="CF878" s="126">
        <f t="shared" si="1395"/>
        <v>7.5035641929916709E-5</v>
      </c>
      <c r="CG878" s="127">
        <f t="shared" si="1395"/>
        <v>0</v>
      </c>
      <c r="CH878" s="128">
        <f t="shared" si="1395"/>
        <v>0</v>
      </c>
      <c r="CI878" s="126">
        <f t="shared" si="1395"/>
        <v>0</v>
      </c>
      <c r="CJ878" s="132">
        <f t="shared" si="1395"/>
        <v>4.1095692187477391E-3</v>
      </c>
      <c r="CK878" s="133">
        <f t="shared" si="1395"/>
        <v>2.9839331135458978E-4</v>
      </c>
    </row>
    <row r="879" spans="1:89" ht="13.5" thickBot="1" x14ac:dyDescent="0.25">
      <c r="A879" s="143" t="s">
        <v>23</v>
      </c>
      <c r="B879" s="196">
        <v>3618</v>
      </c>
      <c r="C879" s="197">
        <v>64</v>
      </c>
      <c r="D879" s="198">
        <v>1272</v>
      </c>
      <c r="E879" s="199">
        <v>60</v>
      </c>
      <c r="F879" s="196">
        <v>522</v>
      </c>
      <c r="G879" s="200">
        <v>48</v>
      </c>
      <c r="H879" s="198">
        <v>1362</v>
      </c>
      <c r="I879" s="199">
        <v>281</v>
      </c>
      <c r="J879" s="196">
        <v>92</v>
      </c>
      <c r="K879" s="200">
        <v>103</v>
      </c>
      <c r="L879" s="198">
        <v>69</v>
      </c>
      <c r="M879" s="196">
        <v>489</v>
      </c>
      <c r="N879" s="201">
        <v>550</v>
      </c>
      <c r="O879" s="202">
        <v>783</v>
      </c>
      <c r="P879" s="196">
        <v>367</v>
      </c>
      <c r="Q879" s="200">
        <v>454</v>
      </c>
      <c r="R879" s="198">
        <v>530</v>
      </c>
      <c r="S879" s="199">
        <v>545</v>
      </c>
      <c r="T879" s="196">
        <v>94</v>
      </c>
      <c r="U879" s="200">
        <v>380</v>
      </c>
      <c r="V879" s="198">
        <v>267</v>
      </c>
      <c r="W879" s="199">
        <v>939</v>
      </c>
      <c r="X879" s="196">
        <v>387</v>
      </c>
      <c r="Y879" s="200">
        <v>582</v>
      </c>
      <c r="Z879" s="198">
        <v>1404</v>
      </c>
      <c r="AA879" s="196">
        <v>813</v>
      </c>
      <c r="AB879" s="169">
        <f>B879+D879+F879+H879+J879+L879+N879+P879+R879+T879+V879+X879+Z879</f>
        <v>10534</v>
      </c>
      <c r="AC879" s="170">
        <f t="shared" si="1394"/>
        <v>5541</v>
      </c>
      <c r="AE879" s="249" t="str">
        <f>$AE$11</f>
        <v>09:00 - 09:59</v>
      </c>
      <c r="AF879" s="123">
        <f>SUMIF($A$9:$A$32,$AE879,B$877:B$900)</f>
        <v>4938</v>
      </c>
      <c r="AG879" s="197">
        <f t="shared" si="1392"/>
        <v>1142</v>
      </c>
      <c r="AH879" s="198">
        <f t="shared" si="1392"/>
        <v>1880</v>
      </c>
      <c r="AI879" s="199">
        <f t="shared" si="1392"/>
        <v>1177</v>
      </c>
      <c r="AJ879" s="196">
        <f t="shared" si="1392"/>
        <v>840</v>
      </c>
      <c r="AK879" s="200">
        <f t="shared" si="1392"/>
        <v>500</v>
      </c>
      <c r="AL879" s="198">
        <f t="shared" si="1392"/>
        <v>1804</v>
      </c>
      <c r="AM879" s="199">
        <f t="shared" si="1392"/>
        <v>1797</v>
      </c>
      <c r="AN879" s="196">
        <f t="shared" si="1392"/>
        <v>397</v>
      </c>
      <c r="AO879" s="200">
        <f t="shared" si="1392"/>
        <v>1052</v>
      </c>
      <c r="AP879" s="198">
        <f t="shared" si="1392"/>
        <v>488</v>
      </c>
      <c r="AQ879" s="196">
        <f t="shared" si="1392"/>
        <v>2848</v>
      </c>
      <c r="AR879" s="201">
        <f t="shared" si="1392"/>
        <v>1552</v>
      </c>
      <c r="AS879" s="202">
        <f t="shared" si="1392"/>
        <v>3372</v>
      </c>
      <c r="AT879" s="196">
        <f t="shared" si="1392"/>
        <v>1097</v>
      </c>
      <c r="AU879" s="200">
        <f t="shared" si="1392"/>
        <v>1728</v>
      </c>
      <c r="AV879" s="198">
        <f t="shared" si="1392"/>
        <v>1763</v>
      </c>
      <c r="AW879" s="199">
        <f t="shared" si="1392"/>
        <v>1551</v>
      </c>
      <c r="AX879" s="196">
        <f t="shared" si="1392"/>
        <v>319</v>
      </c>
      <c r="AY879" s="200">
        <f t="shared" si="1392"/>
        <v>1287</v>
      </c>
      <c r="AZ879" s="198">
        <f t="shared" si="1392"/>
        <v>863</v>
      </c>
      <c r="BA879" s="199">
        <f t="shared" si="1392"/>
        <v>2802</v>
      </c>
      <c r="BB879" s="196">
        <f t="shared" si="1392"/>
        <v>1317</v>
      </c>
      <c r="BC879" s="200">
        <f t="shared" si="1392"/>
        <v>1562</v>
      </c>
      <c r="BD879" s="198">
        <f t="shared" si="1392"/>
        <v>4258</v>
      </c>
      <c r="BE879" s="196">
        <f t="shared" si="1392"/>
        <v>2498</v>
      </c>
      <c r="BF879" s="169">
        <f>SUM(AF879,AH879,AJ879,AL879,AN879,AP879,AR879,AT879,AV879,AX879,AZ879,BB879,BD879)</f>
        <v>21516</v>
      </c>
      <c r="BG879" s="170">
        <f>SUM(AG879,AI879,AK879,AM879,AO879,AQ879,AS879,AU879,AW879,AY879,BA879,BC879,BE879)</f>
        <v>23316</v>
      </c>
      <c r="BI879" s="143" t="s">
        <v>23</v>
      </c>
      <c r="BJ879" s="126">
        <f t="shared" ref="BJ879:CK879" si="1396">B879/B901</f>
        <v>5.8592990866100925E-2</v>
      </c>
      <c r="BK879" s="127">
        <f t="shared" si="1396"/>
        <v>1.7197828774117268E-3</v>
      </c>
      <c r="BL879" s="128">
        <f t="shared" si="1396"/>
        <v>4.9323354918763815E-2</v>
      </c>
      <c r="BM879" s="129">
        <f t="shared" si="1396"/>
        <v>2.6945704405622671E-3</v>
      </c>
      <c r="BN879" s="126">
        <f t="shared" si="1396"/>
        <v>3.8836396101480541E-2</v>
      </c>
      <c r="BO879" s="127">
        <f t="shared" si="1396"/>
        <v>5.3962900505902193E-3</v>
      </c>
      <c r="BP879" s="128">
        <f t="shared" si="1396"/>
        <v>4.4116218054610828E-2</v>
      </c>
      <c r="BQ879" s="129">
        <f t="shared" si="1396"/>
        <v>6.4908066155409776E-3</v>
      </c>
      <c r="BR879" s="126">
        <f t="shared" si="1396"/>
        <v>1.3055200794664396E-2</v>
      </c>
      <c r="BS879" s="127">
        <f t="shared" si="1396"/>
        <v>1.146099922109714E-2</v>
      </c>
      <c r="BT879" s="128">
        <f t="shared" si="1396"/>
        <v>5.3368396627736098E-3</v>
      </c>
      <c r="BU879" s="126">
        <f t="shared" si="1396"/>
        <v>1.986432140390787E-2</v>
      </c>
      <c r="BV879" s="130">
        <f t="shared" si="1396"/>
        <v>1.9378479317877527E-2</v>
      </c>
      <c r="BW879" s="131">
        <f t="shared" si="1396"/>
        <v>2.014458823226736E-2</v>
      </c>
      <c r="BX879" s="126">
        <f t="shared" si="1396"/>
        <v>2.0157082440819464E-2</v>
      </c>
      <c r="BY879" s="127">
        <f t="shared" si="1396"/>
        <v>2.016523052322999E-2</v>
      </c>
      <c r="BZ879" s="128">
        <f t="shared" si="1396"/>
        <v>2.2771213748657357E-2</v>
      </c>
      <c r="CA879" s="129">
        <f t="shared" si="1396"/>
        <v>2.1240938498713852E-2</v>
      </c>
      <c r="CB879" s="126">
        <f t="shared" si="1396"/>
        <v>8.9660434948492934E-3</v>
      </c>
      <c r="CC879" s="127">
        <f t="shared" si="1396"/>
        <v>2.9523735529484889E-2</v>
      </c>
      <c r="CD879" s="128">
        <f t="shared" si="1396"/>
        <v>9.4657354557379381E-3</v>
      </c>
      <c r="CE879" s="129">
        <f t="shared" si="1396"/>
        <v>2.908921933085502E-2</v>
      </c>
      <c r="CF879" s="126">
        <f t="shared" si="1396"/>
        <v>1.4519396713438883E-2</v>
      </c>
      <c r="CG879" s="127">
        <f t="shared" si="1396"/>
        <v>3.4003271792474879E-2</v>
      </c>
      <c r="CH879" s="128">
        <f t="shared" si="1396"/>
        <v>2.4000410263423307E-2</v>
      </c>
      <c r="CI879" s="126">
        <f t="shared" si="1396"/>
        <v>1.6066558634046085E-2</v>
      </c>
      <c r="CJ879" s="132">
        <f t="shared" si="1396"/>
        <v>3.0486057852315975E-2</v>
      </c>
      <c r="CK879" s="133">
        <f t="shared" si="1396"/>
        <v>1.6052401341900793E-2</v>
      </c>
    </row>
    <row r="880" spans="1:89" ht="14.25" thickTop="1" thickBot="1" x14ac:dyDescent="0.25">
      <c r="A880" s="134" t="s">
        <v>25</v>
      </c>
      <c r="B880" s="189">
        <v>7200</v>
      </c>
      <c r="C880" s="190">
        <v>602</v>
      </c>
      <c r="D880" s="191">
        <v>2515</v>
      </c>
      <c r="E880" s="192">
        <v>745</v>
      </c>
      <c r="F880" s="189">
        <v>934</v>
      </c>
      <c r="G880" s="193">
        <v>359</v>
      </c>
      <c r="H880" s="191">
        <v>1317</v>
      </c>
      <c r="I880" s="192">
        <v>1039</v>
      </c>
      <c r="J880" s="189">
        <v>229</v>
      </c>
      <c r="K880" s="193">
        <v>466</v>
      </c>
      <c r="L880" s="191">
        <v>359</v>
      </c>
      <c r="M880" s="189">
        <v>1253</v>
      </c>
      <c r="N880" s="194">
        <v>1325</v>
      </c>
      <c r="O880" s="195">
        <v>2099</v>
      </c>
      <c r="P880" s="189">
        <v>1100</v>
      </c>
      <c r="Q880" s="193">
        <v>1038</v>
      </c>
      <c r="R880" s="191">
        <v>1312</v>
      </c>
      <c r="S880" s="192">
        <v>1219</v>
      </c>
      <c r="T880" s="189">
        <v>249</v>
      </c>
      <c r="U880" s="193">
        <v>1056</v>
      </c>
      <c r="V880" s="191">
        <v>775</v>
      </c>
      <c r="W880" s="192">
        <v>2040</v>
      </c>
      <c r="X880" s="189">
        <v>1116</v>
      </c>
      <c r="Y880" s="193">
        <v>1219</v>
      </c>
      <c r="Z880" s="191">
        <v>3291</v>
      </c>
      <c r="AA880" s="189">
        <v>1936</v>
      </c>
      <c r="AB880" s="169">
        <f>B880+D880+F880+H880+J880+L880+N880+P880+R880+T880+V880+X880+Z880</f>
        <v>21722</v>
      </c>
      <c r="AC880" s="170">
        <f t="shared" si="1394"/>
        <v>15071</v>
      </c>
      <c r="AE880" s="299" t="s">
        <v>26</v>
      </c>
      <c r="AF880" s="18">
        <f t="shared" ref="AF880:BG880" si="1397">SUM(AF877:AF879)</f>
        <v>17528</v>
      </c>
      <c r="AG880" s="19">
        <f t="shared" si="1397"/>
        <v>3555</v>
      </c>
      <c r="AH880" s="18">
        <f t="shared" si="1397"/>
        <v>5410</v>
      </c>
      <c r="AI880" s="19">
        <f t="shared" si="1397"/>
        <v>4178</v>
      </c>
      <c r="AJ880" s="18">
        <f t="shared" si="1397"/>
        <v>2759</v>
      </c>
      <c r="AK880" s="19">
        <f t="shared" si="1397"/>
        <v>1846</v>
      </c>
      <c r="AL880" s="18">
        <f t="shared" si="1397"/>
        <v>4819</v>
      </c>
      <c r="AM880" s="19">
        <f t="shared" si="1397"/>
        <v>5803</v>
      </c>
      <c r="AN880" s="18">
        <f t="shared" si="1397"/>
        <v>1342</v>
      </c>
      <c r="AO880" s="19">
        <f t="shared" si="1397"/>
        <v>3164</v>
      </c>
      <c r="AP880" s="18">
        <f t="shared" si="1397"/>
        <v>1581</v>
      </c>
      <c r="AQ880" s="19">
        <f t="shared" si="1397"/>
        <v>8226</v>
      </c>
      <c r="AR880" s="18">
        <f t="shared" si="1397"/>
        <v>5218</v>
      </c>
      <c r="AS880" s="19">
        <f t="shared" si="1397"/>
        <v>10074</v>
      </c>
      <c r="AT880" s="18">
        <f t="shared" si="1397"/>
        <v>4388</v>
      </c>
      <c r="AU880" s="19">
        <f t="shared" si="1397"/>
        <v>5191</v>
      </c>
      <c r="AV880" s="18">
        <f t="shared" si="1397"/>
        <v>5783</v>
      </c>
      <c r="AW880" s="19">
        <f t="shared" si="1397"/>
        <v>4971</v>
      </c>
      <c r="AX880" s="18">
        <f t="shared" si="1397"/>
        <v>1085</v>
      </c>
      <c r="AY880" s="19">
        <f t="shared" si="1397"/>
        <v>4871</v>
      </c>
      <c r="AZ880" s="18">
        <f t="shared" si="1397"/>
        <v>2990</v>
      </c>
      <c r="BA880" s="19">
        <f t="shared" si="1397"/>
        <v>8725</v>
      </c>
      <c r="BB880" s="18">
        <f t="shared" si="1397"/>
        <v>4382</v>
      </c>
      <c r="BC880" s="19">
        <f t="shared" si="1397"/>
        <v>5280</v>
      </c>
      <c r="BD880" s="18">
        <f t="shared" si="1397"/>
        <v>14227</v>
      </c>
      <c r="BE880" s="19">
        <f t="shared" si="1397"/>
        <v>7748</v>
      </c>
      <c r="BF880" s="171">
        <f t="shared" si="1397"/>
        <v>71512</v>
      </c>
      <c r="BG880" s="172">
        <f t="shared" si="1397"/>
        <v>73632</v>
      </c>
      <c r="BI880" s="134" t="s">
        <v>25</v>
      </c>
      <c r="BJ880" s="126">
        <f t="shared" ref="BJ880:CK880" si="1398">B880/B901</f>
        <v>0.11660296689771328</v>
      </c>
      <c r="BK880" s="127">
        <f t="shared" si="1398"/>
        <v>1.6176707690654053E-2</v>
      </c>
      <c r="BL880" s="128">
        <f t="shared" si="1398"/>
        <v>9.7522199387335681E-2</v>
      </c>
      <c r="BM880" s="129">
        <f t="shared" si="1398"/>
        <v>3.3457582970314814E-2</v>
      </c>
      <c r="BN880" s="126">
        <f t="shared" si="1398"/>
        <v>6.948887731567592E-2</v>
      </c>
      <c r="BO880" s="127">
        <f t="shared" si="1398"/>
        <v>4.0359752670039349E-2</v>
      </c>
      <c r="BP880" s="128">
        <f t="shared" si="1398"/>
        <v>4.2658633757652317E-2</v>
      </c>
      <c r="BQ880" s="129">
        <f t="shared" si="1398"/>
        <v>2.3999815208352582E-2</v>
      </c>
      <c r="BR880" s="126">
        <f t="shared" si="1398"/>
        <v>3.249609763019725E-2</v>
      </c>
      <c r="BS880" s="127">
        <f t="shared" si="1398"/>
        <v>5.1852676087682209E-2</v>
      </c>
      <c r="BT880" s="128">
        <f t="shared" si="1398"/>
        <v>2.7767035346894578E-2</v>
      </c>
      <c r="BU880" s="126">
        <f t="shared" si="1398"/>
        <v>5.0899784701628953E-2</v>
      </c>
      <c r="BV880" s="130">
        <f t="shared" si="1398"/>
        <v>4.6684518356704952E-2</v>
      </c>
      <c r="BW880" s="131">
        <f t="shared" si="1398"/>
        <v>5.4001903830816329E-2</v>
      </c>
      <c r="BX880" s="126">
        <f t="shared" si="1398"/>
        <v>6.0416323392101942E-2</v>
      </c>
      <c r="BY880" s="127">
        <f t="shared" si="1398"/>
        <v>4.610464599804566E-2</v>
      </c>
      <c r="BZ880" s="128">
        <f t="shared" si="1398"/>
        <v>5.6369495166487649E-2</v>
      </c>
      <c r="CA880" s="129">
        <f t="shared" si="1398"/>
        <v>4.7509548678774653E-2</v>
      </c>
      <c r="CB880" s="126">
        <f t="shared" si="1398"/>
        <v>2.3750476917207174E-2</v>
      </c>
      <c r="CC880" s="127">
        <f t="shared" si="1398"/>
        <v>8.2044907155621169E-2</v>
      </c>
      <c r="CD880" s="128">
        <f t="shared" si="1398"/>
        <v>2.7475449356542701E-2</v>
      </c>
      <c r="CE880" s="129">
        <f t="shared" si="1398"/>
        <v>6.3197026022304828E-2</v>
      </c>
      <c r="CF880" s="126">
        <f t="shared" si="1398"/>
        <v>4.1869888196893523E-2</v>
      </c>
      <c r="CG880" s="127">
        <f t="shared" si="1398"/>
        <v>7.1219911194204247E-2</v>
      </c>
      <c r="CH880" s="128">
        <f t="shared" si="1398"/>
        <v>5.6257371920887533E-2</v>
      </c>
      <c r="CI880" s="126">
        <f t="shared" si="1398"/>
        <v>3.8259357337654641E-2</v>
      </c>
      <c r="CJ880" s="132">
        <f t="shared" si="1398"/>
        <v>6.2864832795519993E-2</v>
      </c>
      <c r="CK880" s="133">
        <f t="shared" si="1398"/>
        <v>4.3661025198301187E-2</v>
      </c>
    </row>
    <row r="881" spans="1:89" ht="13.5" thickTop="1" x14ac:dyDescent="0.2">
      <c r="A881" s="143" t="s">
        <v>20</v>
      </c>
      <c r="B881" s="196">
        <v>6007</v>
      </c>
      <c r="C881" s="197">
        <v>1070</v>
      </c>
      <c r="D881" s="198">
        <v>1850</v>
      </c>
      <c r="E881" s="199">
        <v>1535</v>
      </c>
      <c r="F881" s="196">
        <v>1064</v>
      </c>
      <c r="G881" s="200">
        <v>575</v>
      </c>
      <c r="H881" s="198">
        <v>1432</v>
      </c>
      <c r="I881" s="199">
        <v>1809</v>
      </c>
      <c r="J881" s="196">
        <v>500</v>
      </c>
      <c r="K881" s="200">
        <v>949</v>
      </c>
      <c r="L881" s="198">
        <v>548</v>
      </c>
      <c r="M881" s="196">
        <v>2243</v>
      </c>
      <c r="N881" s="201">
        <v>1960</v>
      </c>
      <c r="O881" s="202">
        <v>3019</v>
      </c>
      <c r="P881" s="196">
        <v>1769</v>
      </c>
      <c r="Q881" s="200">
        <v>1652</v>
      </c>
      <c r="R881" s="198">
        <v>1955</v>
      </c>
      <c r="S881" s="199">
        <v>1775</v>
      </c>
      <c r="T881" s="196">
        <v>382</v>
      </c>
      <c r="U881" s="200">
        <v>1677</v>
      </c>
      <c r="V881" s="198">
        <v>1146</v>
      </c>
      <c r="W881" s="199">
        <v>2882</v>
      </c>
      <c r="X881" s="196">
        <v>1587</v>
      </c>
      <c r="Y881" s="200">
        <v>1804</v>
      </c>
      <c r="Z881" s="198">
        <v>5130</v>
      </c>
      <c r="AA881" s="196">
        <v>2447</v>
      </c>
      <c r="AB881" s="169">
        <f t="shared" ref="AB881:AB897" si="1399">B881+D881+F881+H881+J881+L881+N881+P881+R881+T881+V881+X881+Z881</f>
        <v>25330</v>
      </c>
      <c r="AC881" s="170">
        <f t="shared" si="1394"/>
        <v>23437</v>
      </c>
      <c r="BI881" s="143" t="s">
        <v>20</v>
      </c>
      <c r="BJ881" s="126">
        <f t="shared" ref="BJ881:CK881" si="1400">B881/B901</f>
        <v>9.7282503077022742E-2</v>
      </c>
      <c r="BK881" s="127">
        <f t="shared" si="1400"/>
        <v>2.8752619981727307E-2</v>
      </c>
      <c r="BL881" s="128">
        <f t="shared" si="1400"/>
        <v>7.1736011477761832E-2</v>
      </c>
      <c r="BM881" s="129">
        <f t="shared" si="1400"/>
        <v>6.8936093771051338E-2</v>
      </c>
      <c r="BN881" s="126">
        <f t="shared" si="1400"/>
        <v>7.916077672792203E-2</v>
      </c>
      <c r="BO881" s="127">
        <f t="shared" si="1400"/>
        <v>6.4643057897695338E-2</v>
      </c>
      <c r="BP881" s="128">
        <f t="shared" si="1400"/>
        <v>4.638357140543517E-2</v>
      </c>
      <c r="BQ881" s="129">
        <f t="shared" si="1400"/>
        <v>4.1786011272290494E-2</v>
      </c>
      <c r="BR881" s="126">
        <f t="shared" si="1400"/>
        <v>7.0952178231871721E-2</v>
      </c>
      <c r="BS881" s="127">
        <f t="shared" si="1400"/>
        <v>0.10559697340603093</v>
      </c>
      <c r="BT881" s="128">
        <f t="shared" si="1400"/>
        <v>4.2385335292752728E-2</v>
      </c>
      <c r="BU881" s="126">
        <f t="shared" si="1400"/>
        <v>9.1115895519356546E-2</v>
      </c>
      <c r="BV881" s="130">
        <f t="shared" si="1400"/>
        <v>6.9057853569163552E-2</v>
      </c>
      <c r="BW881" s="131">
        <f t="shared" si="1400"/>
        <v>7.7671151817643877E-2</v>
      </c>
      <c r="BX881" s="126">
        <f t="shared" si="1400"/>
        <v>9.7160432800571211E-2</v>
      </c>
      <c r="BY881" s="127">
        <f t="shared" si="1400"/>
        <v>7.3376565692458026E-2</v>
      </c>
      <c r="BZ881" s="128">
        <f t="shared" si="1400"/>
        <v>8.3995703544575723E-2</v>
      </c>
      <c r="CA881" s="129">
        <f t="shared" si="1400"/>
        <v>6.9179203367370795E-2</v>
      </c>
      <c r="CB881" s="126">
        <f t="shared" si="1400"/>
        <v>3.6436474628004575E-2</v>
      </c>
      <c r="CC881" s="127">
        <f t="shared" si="1400"/>
        <v>0.13029290653406883</v>
      </c>
      <c r="CD881" s="128">
        <f t="shared" si="1400"/>
        <v>4.0628212854965082E-2</v>
      </c>
      <c r="CE881" s="129">
        <f t="shared" si="1400"/>
        <v>8.9281288723667904E-2</v>
      </c>
      <c r="CF881" s="126">
        <f t="shared" si="1400"/>
        <v>5.9540781871388906E-2</v>
      </c>
      <c r="CG881" s="127">
        <f t="shared" si="1400"/>
        <v>0.10539845758354756</v>
      </c>
      <c r="CH881" s="128">
        <f t="shared" si="1400"/>
        <v>8.7693806731739002E-2</v>
      </c>
      <c r="CI881" s="126">
        <f t="shared" si="1400"/>
        <v>4.835777242006245E-2</v>
      </c>
      <c r="CJ881" s="132">
        <f t="shared" si="1400"/>
        <v>7.3306611486535375E-2</v>
      </c>
      <c r="CK881" s="133">
        <f t="shared" si="1400"/>
        <v>6.789751493415068E-2</v>
      </c>
    </row>
    <row r="882" spans="1:89" ht="13.5" thickBot="1" x14ac:dyDescent="0.25">
      <c r="A882" s="134" t="s">
        <v>22</v>
      </c>
      <c r="B882" s="189">
        <v>6583</v>
      </c>
      <c r="C882" s="190">
        <v>1343</v>
      </c>
      <c r="D882" s="191">
        <v>1680</v>
      </c>
      <c r="E882" s="192">
        <v>1466</v>
      </c>
      <c r="F882" s="189">
        <v>855</v>
      </c>
      <c r="G882" s="193">
        <v>771</v>
      </c>
      <c r="H882" s="191">
        <v>1583</v>
      </c>
      <c r="I882" s="192">
        <v>2197</v>
      </c>
      <c r="J882" s="189">
        <v>445</v>
      </c>
      <c r="K882" s="193">
        <v>1163</v>
      </c>
      <c r="L882" s="191">
        <v>545</v>
      </c>
      <c r="M882" s="189">
        <v>3135</v>
      </c>
      <c r="N882" s="194">
        <v>1706</v>
      </c>
      <c r="O882" s="195">
        <v>3683</v>
      </c>
      <c r="P882" s="189">
        <v>1522</v>
      </c>
      <c r="Q882" s="193">
        <v>1811</v>
      </c>
      <c r="R882" s="191">
        <v>2065</v>
      </c>
      <c r="S882" s="192">
        <v>1645</v>
      </c>
      <c r="T882" s="189">
        <v>384</v>
      </c>
      <c r="U882" s="193">
        <v>1907</v>
      </c>
      <c r="V882" s="191">
        <v>981</v>
      </c>
      <c r="W882" s="192">
        <v>3041</v>
      </c>
      <c r="X882" s="189">
        <v>1478</v>
      </c>
      <c r="Y882" s="193">
        <v>1914</v>
      </c>
      <c r="Z882" s="191">
        <v>4839</v>
      </c>
      <c r="AA882" s="189">
        <v>2803</v>
      </c>
      <c r="AB882" s="169">
        <f t="shared" si="1399"/>
        <v>24666</v>
      </c>
      <c r="AC882" s="170">
        <f t="shared" si="1394"/>
        <v>26879</v>
      </c>
      <c r="AE882" s="242" t="s">
        <v>27</v>
      </c>
      <c r="BI882" s="134" t="s">
        <v>22</v>
      </c>
      <c r="BJ882" s="126">
        <f t="shared" ref="BJ882:CK882" si="1401">B882/B901</f>
        <v>0.10661074042883981</v>
      </c>
      <c r="BK882" s="127">
        <f t="shared" si="1401"/>
        <v>3.6088568818186707E-2</v>
      </c>
      <c r="BL882" s="128">
        <f t="shared" si="1401"/>
        <v>6.5144053666291835E-2</v>
      </c>
      <c r="BM882" s="129">
        <f t="shared" si="1401"/>
        <v>6.583733776440473E-2</v>
      </c>
      <c r="BN882" s="126">
        <f t="shared" si="1401"/>
        <v>6.3611338442080209E-2</v>
      </c>
      <c r="BO882" s="127">
        <f t="shared" si="1401"/>
        <v>8.6677908937605394E-2</v>
      </c>
      <c r="BP882" s="128">
        <f t="shared" si="1401"/>
        <v>5.1274576490784825E-2</v>
      </c>
      <c r="BQ882" s="129">
        <f t="shared" si="1401"/>
        <v>5.0748406172041023E-2</v>
      </c>
      <c r="BR882" s="126">
        <f t="shared" si="1401"/>
        <v>6.3147438626365834E-2</v>
      </c>
      <c r="BS882" s="127">
        <f t="shared" si="1401"/>
        <v>0.12940914654500946</v>
      </c>
      <c r="BT882" s="128">
        <f t="shared" si="1401"/>
        <v>4.2153298785675614E-2</v>
      </c>
      <c r="BU882" s="126">
        <f t="shared" si="1401"/>
        <v>0.12735101758947068</v>
      </c>
      <c r="BV882" s="130">
        <f t="shared" si="1401"/>
        <v>6.0108519484180112E-2</v>
      </c>
      <c r="BW882" s="131">
        <f t="shared" si="1401"/>
        <v>9.4754174277702025E-2</v>
      </c>
      <c r="BX882" s="126">
        <f t="shared" si="1401"/>
        <v>8.3594222002526503E-2</v>
      </c>
      <c r="BY882" s="127">
        <f t="shared" si="1401"/>
        <v>8.0438838056320516E-2</v>
      </c>
      <c r="BZ882" s="128">
        <f t="shared" si="1401"/>
        <v>8.8721804511278202E-2</v>
      </c>
      <c r="CA882" s="129">
        <f t="shared" si="1401"/>
        <v>6.4112557486943639E-2</v>
      </c>
      <c r="CB882" s="126">
        <f t="shared" si="1401"/>
        <v>3.6627241510873709E-2</v>
      </c>
      <c r="CC882" s="127">
        <f t="shared" si="1401"/>
        <v>0.14816253593349391</v>
      </c>
      <c r="CD882" s="128">
        <f t="shared" si="1401"/>
        <v>3.4778601056475344E-2</v>
      </c>
      <c r="CE882" s="129">
        <f t="shared" si="1401"/>
        <v>9.4206939281288718E-2</v>
      </c>
      <c r="CF882" s="126">
        <f t="shared" si="1401"/>
        <v>5.5451339386208449E-2</v>
      </c>
      <c r="CG882" s="127">
        <f t="shared" si="1401"/>
        <v>0.11182519280205655</v>
      </c>
      <c r="CH882" s="128">
        <f t="shared" si="1401"/>
        <v>8.2719362724149134E-2</v>
      </c>
      <c r="CI882" s="126">
        <f t="shared" si="1401"/>
        <v>5.5393067467689024E-2</v>
      </c>
      <c r="CJ882" s="132">
        <f t="shared" si="1401"/>
        <v>7.1384953767346285E-2</v>
      </c>
      <c r="CK882" s="133">
        <f t="shared" si="1401"/>
        <v>7.7869066173786583E-2</v>
      </c>
    </row>
    <row r="883" spans="1:89" ht="14.25" thickTop="1" thickBot="1" x14ac:dyDescent="0.25">
      <c r="A883" s="143" t="s">
        <v>24</v>
      </c>
      <c r="B883" s="196">
        <v>4938</v>
      </c>
      <c r="C883" s="197">
        <v>1142</v>
      </c>
      <c r="D883" s="198">
        <v>1880</v>
      </c>
      <c r="E883" s="199">
        <v>1177</v>
      </c>
      <c r="F883" s="196">
        <v>840</v>
      </c>
      <c r="G883" s="200">
        <v>500</v>
      </c>
      <c r="H883" s="198">
        <v>1804</v>
      </c>
      <c r="I883" s="199">
        <v>1797</v>
      </c>
      <c r="J883" s="196">
        <v>397</v>
      </c>
      <c r="K883" s="200">
        <v>1052</v>
      </c>
      <c r="L883" s="198">
        <v>488</v>
      </c>
      <c r="M883" s="196">
        <v>2848</v>
      </c>
      <c r="N883" s="201">
        <v>1552</v>
      </c>
      <c r="O883" s="202">
        <v>3372</v>
      </c>
      <c r="P883" s="196">
        <v>1097</v>
      </c>
      <c r="Q883" s="200">
        <v>1728</v>
      </c>
      <c r="R883" s="198">
        <v>1763</v>
      </c>
      <c r="S883" s="199">
        <v>1551</v>
      </c>
      <c r="T883" s="196">
        <v>319</v>
      </c>
      <c r="U883" s="200">
        <v>1287</v>
      </c>
      <c r="V883" s="198">
        <v>863</v>
      </c>
      <c r="W883" s="199">
        <v>2802</v>
      </c>
      <c r="X883" s="196">
        <v>1317</v>
      </c>
      <c r="Y883" s="200">
        <v>1562</v>
      </c>
      <c r="Z883" s="198">
        <v>4258</v>
      </c>
      <c r="AA883" s="196">
        <v>2498</v>
      </c>
      <c r="AB883" s="169">
        <f t="shared" si="1399"/>
        <v>21516</v>
      </c>
      <c r="AC883" s="170">
        <f t="shared" si="1394"/>
        <v>23316</v>
      </c>
      <c r="AE883" s="302" t="s">
        <v>2</v>
      </c>
      <c r="AF883" s="304" t="s">
        <v>3</v>
      </c>
      <c r="AG883" s="305"/>
      <c r="AH883" s="304" t="s">
        <v>4</v>
      </c>
      <c r="AI883" s="305"/>
      <c r="AJ883" s="304" t="s">
        <v>5</v>
      </c>
      <c r="AK883" s="305"/>
      <c r="AL883" s="304" t="s">
        <v>6</v>
      </c>
      <c r="AM883" s="305"/>
      <c r="AN883" s="304" t="s">
        <v>7</v>
      </c>
      <c r="AO883" s="305"/>
      <c r="AP883" s="304" t="s">
        <v>8</v>
      </c>
      <c r="AQ883" s="305"/>
      <c r="AR883" s="304" t="s">
        <v>9</v>
      </c>
      <c r="AS883" s="305"/>
      <c r="AT883" s="304" t="s">
        <v>10</v>
      </c>
      <c r="AU883" s="305"/>
      <c r="AV883" s="304" t="s">
        <v>11</v>
      </c>
      <c r="AW883" s="305"/>
      <c r="AX883" s="304" t="s">
        <v>12</v>
      </c>
      <c r="AY883" s="305"/>
      <c r="AZ883" s="304" t="s">
        <v>13</v>
      </c>
      <c r="BA883" s="305"/>
      <c r="BB883" s="304" t="s">
        <v>14</v>
      </c>
      <c r="BC883" s="305"/>
      <c r="BD883" s="307" t="s">
        <v>15</v>
      </c>
      <c r="BE883" s="308"/>
      <c r="BF883" s="309" t="s">
        <v>16</v>
      </c>
      <c r="BG883" s="310"/>
      <c r="BI883" s="143" t="s">
        <v>24</v>
      </c>
      <c r="BJ883" s="126">
        <f t="shared" ref="BJ883:CK883" si="1402">B883/B901</f>
        <v>7.9970201464015025E-2</v>
      </c>
      <c r="BK883" s="127">
        <f t="shared" si="1402"/>
        <v>3.06873757188155E-2</v>
      </c>
      <c r="BL883" s="128">
        <f t="shared" si="1402"/>
        <v>7.2899298150374187E-2</v>
      </c>
      <c r="BM883" s="129">
        <f t="shared" si="1402"/>
        <v>5.2858490142363136E-2</v>
      </c>
      <c r="BN883" s="126">
        <f t="shared" si="1402"/>
        <v>6.2495350048359495E-2</v>
      </c>
      <c r="BO883" s="127">
        <f t="shared" si="1402"/>
        <v>5.6211354693648116E-2</v>
      </c>
      <c r="BP883" s="128">
        <f t="shared" si="1402"/>
        <v>5.8432934926958828E-2</v>
      </c>
      <c r="BQ883" s="129">
        <f t="shared" si="1402"/>
        <v>4.1508823801164191E-2</v>
      </c>
      <c r="BR883" s="126">
        <f t="shared" si="1402"/>
        <v>5.6336029516106147E-2</v>
      </c>
      <c r="BS883" s="127">
        <f t="shared" si="1402"/>
        <v>0.11705797262712807</v>
      </c>
      <c r="BT883" s="128">
        <f t="shared" si="1402"/>
        <v>3.7744605151210454E-2</v>
      </c>
      <c r="BU883" s="126">
        <f t="shared" si="1402"/>
        <v>0.11569240768574562</v>
      </c>
      <c r="BV883" s="130">
        <f t="shared" si="1402"/>
        <v>5.4682545275174403E-2</v>
      </c>
      <c r="BW883" s="131">
        <f t="shared" si="1402"/>
        <v>8.6752939360415754E-2</v>
      </c>
      <c r="BX883" s="126">
        <f t="shared" si="1402"/>
        <v>6.0251551601032571E-2</v>
      </c>
      <c r="BY883" s="127">
        <f t="shared" si="1402"/>
        <v>7.6752243048769653E-2</v>
      </c>
      <c r="BZ883" s="128">
        <f t="shared" si="1402"/>
        <v>7.5746509129967776E-2</v>
      </c>
      <c r="CA883" s="129">
        <f t="shared" si="1402"/>
        <v>6.0448982773404006E-2</v>
      </c>
      <c r="CB883" s="126">
        <f t="shared" si="1402"/>
        <v>3.0427317817626861E-2</v>
      </c>
      <c r="CC883" s="127">
        <f t="shared" si="1402"/>
        <v>9.9992230595913292E-2</v>
      </c>
      <c r="CD883" s="128">
        <f t="shared" si="1402"/>
        <v>3.059524231573723E-2</v>
      </c>
      <c r="CE883" s="129">
        <f t="shared" si="1402"/>
        <v>8.6802973977695166E-2</v>
      </c>
      <c r="CF883" s="126">
        <f t="shared" si="1402"/>
        <v>4.9410970210850155E-2</v>
      </c>
      <c r="CG883" s="127">
        <f t="shared" si="1402"/>
        <v>9.1259640102827763E-2</v>
      </c>
      <c r="CH883" s="128">
        <f t="shared" si="1402"/>
        <v>7.2787569018273823E-2</v>
      </c>
      <c r="CI883" s="126">
        <f t="shared" si="1402"/>
        <v>4.9365637721829177E-2</v>
      </c>
      <c r="CJ883" s="132">
        <f t="shared" si="1402"/>
        <v>6.2268655852518555E-2</v>
      </c>
      <c r="CK883" s="133">
        <f t="shared" si="1402"/>
        <v>6.7546975218870042E-2</v>
      </c>
    </row>
    <row r="884" spans="1:89" ht="15" thickTop="1" thickBot="1" x14ac:dyDescent="0.3">
      <c r="A884" s="134" t="s">
        <v>28</v>
      </c>
      <c r="B884" s="189">
        <v>3799</v>
      </c>
      <c r="C884" s="190">
        <v>1430</v>
      </c>
      <c r="D884" s="191">
        <v>1422</v>
      </c>
      <c r="E884" s="192">
        <v>1118</v>
      </c>
      <c r="F884" s="189">
        <v>929</v>
      </c>
      <c r="G884" s="193">
        <v>618</v>
      </c>
      <c r="H884" s="191">
        <v>1802</v>
      </c>
      <c r="I884" s="192">
        <v>2376</v>
      </c>
      <c r="J884" s="189">
        <v>353</v>
      </c>
      <c r="K884" s="193">
        <v>938</v>
      </c>
      <c r="L884" s="191">
        <v>481</v>
      </c>
      <c r="M884" s="189">
        <v>1816</v>
      </c>
      <c r="N884" s="194">
        <v>1450</v>
      </c>
      <c r="O884" s="195">
        <v>2530</v>
      </c>
      <c r="P884" s="189">
        <v>917</v>
      </c>
      <c r="Q884" s="193">
        <v>1128</v>
      </c>
      <c r="R884" s="191">
        <v>1442</v>
      </c>
      <c r="S884" s="192">
        <v>1359</v>
      </c>
      <c r="T884" s="189">
        <v>393</v>
      </c>
      <c r="U884" s="193">
        <v>671</v>
      </c>
      <c r="V884" s="191">
        <v>962</v>
      </c>
      <c r="W884" s="192">
        <v>2070</v>
      </c>
      <c r="X884" s="189">
        <v>1133</v>
      </c>
      <c r="Y884" s="193">
        <v>1072</v>
      </c>
      <c r="Z884" s="191">
        <v>3240</v>
      </c>
      <c r="AA884" s="189">
        <v>2294</v>
      </c>
      <c r="AB884" s="169">
        <f t="shared" si="1399"/>
        <v>18323</v>
      </c>
      <c r="AC884" s="170">
        <f t="shared" si="1394"/>
        <v>19420</v>
      </c>
      <c r="AE884" s="303"/>
      <c r="AF884" s="113" t="s">
        <v>17</v>
      </c>
      <c r="AG884" s="114" t="s">
        <v>18</v>
      </c>
      <c r="AH884" s="115" t="s">
        <v>17</v>
      </c>
      <c r="AI884" s="116" t="s">
        <v>18</v>
      </c>
      <c r="AJ884" s="113" t="s">
        <v>17</v>
      </c>
      <c r="AK884" s="114" t="s">
        <v>18</v>
      </c>
      <c r="AL884" s="115" t="s">
        <v>17</v>
      </c>
      <c r="AM884" s="116" t="s">
        <v>18</v>
      </c>
      <c r="AN884" s="113" t="s">
        <v>17</v>
      </c>
      <c r="AO884" s="114" t="s">
        <v>18</v>
      </c>
      <c r="AP884" s="115" t="s">
        <v>17</v>
      </c>
      <c r="AQ884" s="113" t="s">
        <v>18</v>
      </c>
      <c r="AR884" s="117" t="s">
        <v>17</v>
      </c>
      <c r="AS884" s="118" t="s">
        <v>18</v>
      </c>
      <c r="AT884" s="113" t="s">
        <v>17</v>
      </c>
      <c r="AU884" s="114" t="s">
        <v>18</v>
      </c>
      <c r="AV884" s="115" t="s">
        <v>17</v>
      </c>
      <c r="AW884" s="116" t="s">
        <v>18</v>
      </c>
      <c r="AX884" s="113" t="s">
        <v>17</v>
      </c>
      <c r="AY884" s="114" t="s">
        <v>18</v>
      </c>
      <c r="AZ884" s="115" t="s">
        <v>17</v>
      </c>
      <c r="BA884" s="116" t="s">
        <v>18</v>
      </c>
      <c r="BB884" s="113" t="s">
        <v>17</v>
      </c>
      <c r="BC884" s="114" t="s">
        <v>18</v>
      </c>
      <c r="BD884" s="26" t="s">
        <v>17</v>
      </c>
      <c r="BE884" s="119" t="s">
        <v>18</v>
      </c>
      <c r="BF884" s="173" t="s">
        <v>17</v>
      </c>
      <c r="BG884" s="174" t="s">
        <v>18</v>
      </c>
      <c r="BI884" s="134" t="s">
        <v>28</v>
      </c>
      <c r="BJ884" s="126">
        <f t="shared" ref="BJ884:CK884" si="1403">B884/B901</f>
        <v>6.1524259895057332E-2</v>
      </c>
      <c r="BK884" s="127">
        <f t="shared" si="1403"/>
        <v>3.8426398667168273E-2</v>
      </c>
      <c r="BL884" s="128">
        <f t="shared" si="1403"/>
        <v>5.5139788281825586E-2</v>
      </c>
      <c r="BM884" s="129">
        <f t="shared" si="1403"/>
        <v>5.0208829209143574E-2</v>
      </c>
      <c r="BN884" s="126">
        <f t="shared" si="1403"/>
        <v>6.911688118443568E-2</v>
      </c>
      <c r="BO884" s="127">
        <f t="shared" si="1403"/>
        <v>6.9477234401349078E-2</v>
      </c>
      <c r="BP884" s="128">
        <f t="shared" si="1403"/>
        <v>5.8368153402649565E-2</v>
      </c>
      <c r="BQ884" s="129">
        <f t="shared" si="1403"/>
        <v>5.4883119283008409E-2</v>
      </c>
      <c r="BR884" s="126">
        <f t="shared" si="1403"/>
        <v>5.0092237831701435E-2</v>
      </c>
      <c r="BS884" s="127">
        <f t="shared" si="1403"/>
        <v>0.1043729831979526</v>
      </c>
      <c r="BT884" s="128">
        <f t="shared" si="1403"/>
        <v>3.720318663469719E-2</v>
      </c>
      <c r="BU884" s="126">
        <f t="shared" si="1403"/>
        <v>7.3770158833326563E-2</v>
      </c>
      <c r="BV884" s="130">
        <f t="shared" si="1403"/>
        <v>5.1088718201677118E-2</v>
      </c>
      <c r="BW884" s="131">
        <f t="shared" si="1403"/>
        <v>6.5090431963775758E-2</v>
      </c>
      <c r="BX884" s="126">
        <f t="shared" si="1403"/>
        <v>5.0365244136870435E-2</v>
      </c>
      <c r="BY884" s="127">
        <f t="shared" si="1403"/>
        <v>5.0102158656835746E-2</v>
      </c>
      <c r="BZ884" s="128">
        <f t="shared" si="1403"/>
        <v>6.195488721804511E-2</v>
      </c>
      <c r="CA884" s="129">
        <f t="shared" si="1403"/>
        <v>5.2965936550003895E-2</v>
      </c>
      <c r="CB884" s="126">
        <f t="shared" si="1403"/>
        <v>3.7485692483784812E-2</v>
      </c>
      <c r="CC884" s="127">
        <f t="shared" si="1403"/>
        <v>5.2132701421800945E-2</v>
      </c>
      <c r="CD884" s="128">
        <f t="shared" si="1403"/>
        <v>3.4105009394831069E-2</v>
      </c>
      <c r="CE884" s="129">
        <f t="shared" si="1403"/>
        <v>6.4126394052044608E-2</v>
      </c>
      <c r="CF884" s="126">
        <f t="shared" si="1403"/>
        <v>4.2507691153297819E-2</v>
      </c>
      <c r="CG884" s="127">
        <f t="shared" si="1403"/>
        <v>6.2631455947651321E-2</v>
      </c>
      <c r="CH884" s="128">
        <f t="shared" si="1403"/>
        <v>5.5385562146361478E-2</v>
      </c>
      <c r="CI884" s="126">
        <f t="shared" si="1403"/>
        <v>4.5334176514762264E-2</v>
      </c>
      <c r="CJ884" s="132">
        <f t="shared" si="1403"/>
        <v>5.302791323599635E-2</v>
      </c>
      <c r="CK884" s="133">
        <f t="shared" si="1403"/>
        <v>5.6260175791321677E-2</v>
      </c>
    </row>
    <row r="885" spans="1:89" ht="13.5" thickTop="1" x14ac:dyDescent="0.2">
      <c r="A885" s="143" t="s">
        <v>29</v>
      </c>
      <c r="B885" s="203">
        <v>3778</v>
      </c>
      <c r="C885" s="197">
        <v>1307</v>
      </c>
      <c r="D885" s="198">
        <v>1647</v>
      </c>
      <c r="E885" s="199">
        <v>967</v>
      </c>
      <c r="F885" s="196">
        <v>874</v>
      </c>
      <c r="G885" s="200">
        <v>520</v>
      </c>
      <c r="H885" s="198">
        <v>2140</v>
      </c>
      <c r="I885" s="199">
        <v>2160</v>
      </c>
      <c r="J885" s="196">
        <v>414</v>
      </c>
      <c r="K885" s="200">
        <v>693</v>
      </c>
      <c r="L885" s="198">
        <v>528</v>
      </c>
      <c r="M885" s="196">
        <v>1502</v>
      </c>
      <c r="N885" s="201">
        <v>1541</v>
      </c>
      <c r="O885" s="204">
        <v>2447</v>
      </c>
      <c r="P885" s="196">
        <v>945</v>
      </c>
      <c r="Q885" s="200">
        <v>1133</v>
      </c>
      <c r="R885" s="198">
        <v>1300</v>
      </c>
      <c r="S885" s="199">
        <v>1435</v>
      </c>
      <c r="T885" s="196">
        <v>412</v>
      </c>
      <c r="U885" s="200">
        <v>823</v>
      </c>
      <c r="V885" s="198">
        <v>988</v>
      </c>
      <c r="W885" s="205">
        <v>2676</v>
      </c>
      <c r="X885" s="196">
        <v>1075</v>
      </c>
      <c r="Y885" s="200">
        <v>1038</v>
      </c>
      <c r="Z885" s="198">
        <v>3409</v>
      </c>
      <c r="AA885" s="196">
        <v>2828</v>
      </c>
      <c r="AB885" s="169">
        <f t="shared" si="1399"/>
        <v>19051</v>
      </c>
      <c r="AC885" s="170">
        <f t="shared" si="1394"/>
        <v>19529</v>
      </c>
      <c r="AE885" s="249" t="str">
        <f>$AE$17</f>
        <v>17:00 - 17:59</v>
      </c>
      <c r="AF885" s="123">
        <f t="shared" ref="AF885:AO887" si="1404">SUMIF($A$9:$A$32,$AE885,B$877:B$900)</f>
        <v>2539</v>
      </c>
      <c r="AG885" s="186">
        <f t="shared" si="1404"/>
        <v>4042</v>
      </c>
      <c r="AH885" s="124">
        <f t="shared" si="1404"/>
        <v>1860</v>
      </c>
      <c r="AI885" s="177">
        <f t="shared" si="1404"/>
        <v>1910</v>
      </c>
      <c r="AJ885" s="123">
        <f t="shared" si="1404"/>
        <v>1077</v>
      </c>
      <c r="AK885" s="125">
        <f t="shared" si="1404"/>
        <v>702</v>
      </c>
      <c r="AL885" s="124">
        <f t="shared" si="1404"/>
        <v>2291</v>
      </c>
      <c r="AM885" s="177">
        <f t="shared" si="1404"/>
        <v>4184</v>
      </c>
      <c r="AN885" s="123">
        <f t="shared" si="1404"/>
        <v>823</v>
      </c>
      <c r="AO885" s="125">
        <f t="shared" si="1404"/>
        <v>363</v>
      </c>
      <c r="AP885" s="124">
        <f t="shared" ref="AP885:AY887" si="1405">SUMIF($A$9:$A$32,$AE885,L$877:L$900)</f>
        <v>1595</v>
      </c>
      <c r="AQ885" s="123">
        <f t="shared" si="1405"/>
        <v>1195</v>
      </c>
      <c r="AR885" s="176">
        <f t="shared" si="1405"/>
        <v>2247</v>
      </c>
      <c r="AS885" s="178">
        <f t="shared" si="1405"/>
        <v>2342</v>
      </c>
      <c r="AT885" s="123">
        <f t="shared" si="1405"/>
        <v>1450</v>
      </c>
      <c r="AU885" s="125">
        <f t="shared" si="1405"/>
        <v>1435</v>
      </c>
      <c r="AV885" s="124">
        <f t="shared" si="1405"/>
        <v>1546</v>
      </c>
      <c r="AW885" s="177">
        <f t="shared" si="1405"/>
        <v>2066</v>
      </c>
      <c r="AX885" s="123">
        <f t="shared" si="1405"/>
        <v>1289</v>
      </c>
      <c r="AY885" s="125">
        <f t="shared" si="1405"/>
        <v>447</v>
      </c>
      <c r="AZ885" s="124">
        <f t="shared" ref="AZ885:BE887" si="1406">SUMIF($A$9:$A$32,$AE885,V$877:V$900)</f>
        <v>2716</v>
      </c>
      <c r="BA885" s="177">
        <f t="shared" si="1406"/>
        <v>1608</v>
      </c>
      <c r="BB885" s="123">
        <f t="shared" si="1406"/>
        <v>3128</v>
      </c>
      <c r="BC885" s="125">
        <f t="shared" si="1406"/>
        <v>806</v>
      </c>
      <c r="BD885" s="183">
        <f t="shared" si="1406"/>
        <v>4192</v>
      </c>
      <c r="BE885" s="184">
        <f t="shared" si="1406"/>
        <v>4683</v>
      </c>
      <c r="BF885" s="167">
        <f>AF885+AH885+AJ885+AL885+AN885+AP885+AR885+AT885+AV885+AX885+AZ885+BB885+BD885</f>
        <v>26753</v>
      </c>
      <c r="BG885" s="168">
        <f>AG885+AI885+AK885+AM885+AO885+AQ885+AS885+AU885+AW885+AY885+BA885+BC885+BE885</f>
        <v>25783</v>
      </c>
      <c r="BI885" s="143" t="s">
        <v>29</v>
      </c>
      <c r="BJ885" s="126">
        <f t="shared" ref="BJ885:CK885" si="1407">B885/B901</f>
        <v>6.118416790827233E-2</v>
      </c>
      <c r="BK885" s="127">
        <f t="shared" si="1407"/>
        <v>3.5121190949642604E-2</v>
      </c>
      <c r="BL885" s="128">
        <f t="shared" si="1407"/>
        <v>6.3864438326418235E-2</v>
      </c>
      <c r="BM885" s="129">
        <f t="shared" si="1407"/>
        <v>4.3427493600395203E-2</v>
      </c>
      <c r="BN885" s="126">
        <f t="shared" si="1407"/>
        <v>6.5024923740793092E-2</v>
      </c>
      <c r="BO885" s="127">
        <f t="shared" si="1407"/>
        <v>5.8459808881394043E-2</v>
      </c>
      <c r="BP885" s="128">
        <f t="shared" si="1407"/>
        <v>6.9316231010915691E-2</v>
      </c>
      <c r="BQ885" s="129">
        <f t="shared" si="1407"/>
        <v>4.9893744802734917E-2</v>
      </c>
      <c r="BR885" s="126">
        <f t="shared" si="1407"/>
        <v>5.8748403575989781E-2</v>
      </c>
      <c r="BS885" s="127">
        <f t="shared" si="1407"/>
        <v>7.711138310893513E-2</v>
      </c>
      <c r="BT885" s="128">
        <f t="shared" si="1407"/>
        <v>4.083842524557197E-2</v>
      </c>
      <c r="BU885" s="126">
        <f t="shared" si="1407"/>
        <v>6.1014745907299835E-2</v>
      </c>
      <c r="BV885" s="130">
        <f t="shared" si="1407"/>
        <v>5.4294975688816853E-2</v>
      </c>
      <c r="BW885" s="131">
        <f t="shared" si="1407"/>
        <v>6.2955054156268495E-2</v>
      </c>
      <c r="BX885" s="126">
        <f t="shared" si="1407"/>
        <v>5.1903114186851208E-2</v>
      </c>
      <c r="BY885" s="127">
        <f t="shared" si="1407"/>
        <v>5.0324242693435196E-2</v>
      </c>
      <c r="BZ885" s="128">
        <f t="shared" si="1407"/>
        <v>5.5853920515574654E-2</v>
      </c>
      <c r="CA885" s="129">
        <f t="shared" si="1407"/>
        <v>5.5927975680099773E-2</v>
      </c>
      <c r="CB885" s="126">
        <f t="shared" si="1407"/>
        <v>3.9297977871041584E-2</v>
      </c>
      <c r="CC885" s="127">
        <f t="shared" si="1407"/>
        <v>6.3942195633594906E-2</v>
      </c>
      <c r="CD885" s="128">
        <f t="shared" si="1407"/>
        <v>3.5026766405502181E-2</v>
      </c>
      <c r="CE885" s="129">
        <f t="shared" si="1407"/>
        <v>8.2899628252788099E-2</v>
      </c>
      <c r="CF885" s="126">
        <f t="shared" si="1407"/>
        <v>4.0331657537330229E-2</v>
      </c>
      <c r="CG885" s="127">
        <f t="shared" si="1407"/>
        <v>6.0645010516475813E-2</v>
      </c>
      <c r="CH885" s="128">
        <f t="shared" si="1407"/>
        <v>5.8274500418810576E-2</v>
      </c>
      <c r="CI885" s="126">
        <f t="shared" si="1407"/>
        <v>5.5887119086202128E-2</v>
      </c>
      <c r="CJ885" s="132">
        <f t="shared" si="1407"/>
        <v>5.5134790976312097E-2</v>
      </c>
      <c r="CK885" s="133">
        <f t="shared" si="1407"/>
        <v>5.6575951237318282E-2</v>
      </c>
    </row>
    <row r="886" spans="1:89" x14ac:dyDescent="0.2">
      <c r="A886" s="134" t="s">
        <v>31</v>
      </c>
      <c r="B886" s="206">
        <v>3792</v>
      </c>
      <c r="C886" s="190">
        <v>1632</v>
      </c>
      <c r="D886" s="191">
        <v>1628</v>
      </c>
      <c r="E886" s="192">
        <v>976</v>
      </c>
      <c r="F886" s="189">
        <v>823</v>
      </c>
      <c r="G886" s="193">
        <v>426</v>
      </c>
      <c r="H886" s="191">
        <v>2068</v>
      </c>
      <c r="I886" s="192">
        <v>2259</v>
      </c>
      <c r="J886" s="189">
        <v>376</v>
      </c>
      <c r="K886" s="190">
        <v>555</v>
      </c>
      <c r="L886" s="191">
        <v>593</v>
      </c>
      <c r="M886" s="189">
        <v>1624</v>
      </c>
      <c r="N886" s="194">
        <v>1584</v>
      </c>
      <c r="O886" s="207">
        <v>2446</v>
      </c>
      <c r="P886" s="189">
        <v>881</v>
      </c>
      <c r="Q886" s="190">
        <v>1180</v>
      </c>
      <c r="R886" s="191">
        <v>1256</v>
      </c>
      <c r="S886" s="192">
        <v>1518</v>
      </c>
      <c r="T886" s="198">
        <v>518</v>
      </c>
      <c r="U886" s="189">
        <v>747</v>
      </c>
      <c r="V886" s="191">
        <v>1026</v>
      </c>
      <c r="W886" s="208">
        <v>2279</v>
      </c>
      <c r="X886" s="189">
        <v>1087</v>
      </c>
      <c r="Y886" s="193">
        <v>845</v>
      </c>
      <c r="Z886" s="191">
        <v>3330</v>
      </c>
      <c r="AA886" s="189">
        <v>2827</v>
      </c>
      <c r="AB886" s="169">
        <f t="shared" si="1399"/>
        <v>18962</v>
      </c>
      <c r="AC886" s="170">
        <f t="shared" si="1394"/>
        <v>19314</v>
      </c>
      <c r="AE886" s="250" t="str">
        <f>$AE$18</f>
        <v>18:00 - 18:59</v>
      </c>
      <c r="AF886" s="123">
        <f t="shared" si="1404"/>
        <v>2733</v>
      </c>
      <c r="AG886" s="190">
        <f t="shared" si="1404"/>
        <v>4969</v>
      </c>
      <c r="AH886" s="191">
        <f t="shared" si="1404"/>
        <v>1862</v>
      </c>
      <c r="AI886" s="192">
        <f t="shared" si="1404"/>
        <v>2282</v>
      </c>
      <c r="AJ886" s="189">
        <f t="shared" si="1404"/>
        <v>971</v>
      </c>
      <c r="AK886" s="193">
        <f t="shared" si="1404"/>
        <v>710</v>
      </c>
      <c r="AL886" s="191">
        <f t="shared" si="1404"/>
        <v>2490</v>
      </c>
      <c r="AM886" s="192">
        <f t="shared" si="1404"/>
        <v>4261</v>
      </c>
      <c r="AN886" s="189">
        <f t="shared" si="1404"/>
        <v>687</v>
      </c>
      <c r="AO886" s="193">
        <f t="shared" si="1404"/>
        <v>334</v>
      </c>
      <c r="AP886" s="191">
        <f t="shared" si="1405"/>
        <v>1789</v>
      </c>
      <c r="AQ886" s="189">
        <f t="shared" si="1405"/>
        <v>1103</v>
      </c>
      <c r="AR886" s="194">
        <f t="shared" si="1405"/>
        <v>2718</v>
      </c>
      <c r="AS886" s="195">
        <f t="shared" si="1405"/>
        <v>2212</v>
      </c>
      <c r="AT886" s="189">
        <f t="shared" si="1405"/>
        <v>1395</v>
      </c>
      <c r="AU886" s="193">
        <f t="shared" si="1405"/>
        <v>1494</v>
      </c>
      <c r="AV886" s="191">
        <f t="shared" si="1405"/>
        <v>1567</v>
      </c>
      <c r="AW886" s="192">
        <f t="shared" si="1405"/>
        <v>1954</v>
      </c>
      <c r="AX886" s="189">
        <f t="shared" si="1405"/>
        <v>1258</v>
      </c>
      <c r="AY886" s="193">
        <f t="shared" si="1405"/>
        <v>387</v>
      </c>
      <c r="AZ886" s="191">
        <f t="shared" si="1406"/>
        <v>3022</v>
      </c>
      <c r="BA886" s="192">
        <f t="shared" si="1406"/>
        <v>1443</v>
      </c>
      <c r="BB886" s="189">
        <f t="shared" si="1406"/>
        <v>2813</v>
      </c>
      <c r="BC886" s="193">
        <f t="shared" si="1406"/>
        <v>795</v>
      </c>
      <c r="BD886" s="191">
        <f t="shared" si="1406"/>
        <v>3992</v>
      </c>
      <c r="BE886" s="189">
        <f t="shared" si="1406"/>
        <v>4498</v>
      </c>
      <c r="BF886" s="169">
        <f>SUM(AF886,AH886,AJ886,AL886,AN886,AP886,AR886,AT886,AV886,AX886,AZ886,BB886,BD886)</f>
        <v>27297</v>
      </c>
      <c r="BG886" s="170">
        <f>SUM(AG886,AI886,AK886,AM886,AO886,AQ886,AS886,AU886,AW886,AY886,BA886,BC886,BE886)</f>
        <v>26442</v>
      </c>
      <c r="BI886" s="134" t="s">
        <v>31</v>
      </c>
      <c r="BJ886" s="126">
        <f t="shared" ref="BJ886:CK886" si="1408">B886/B901</f>
        <v>6.1410895899462331E-2</v>
      </c>
      <c r="BK886" s="127">
        <f t="shared" si="1408"/>
        <v>4.3854463373999029E-2</v>
      </c>
      <c r="BL886" s="128">
        <f t="shared" si="1408"/>
        <v>6.3127690100430414E-2</v>
      </c>
      <c r="BM886" s="129">
        <f t="shared" si="1408"/>
        <v>4.3831679166479544E-2</v>
      </c>
      <c r="BN886" s="126">
        <f t="shared" si="1408"/>
        <v>6.12305632021427E-2</v>
      </c>
      <c r="BO886" s="127">
        <f t="shared" si="1408"/>
        <v>4.7892074198988194E-2</v>
      </c>
      <c r="BP886" s="128">
        <f t="shared" si="1408"/>
        <v>6.6984096135782073E-2</v>
      </c>
      <c r="BQ886" s="129">
        <f t="shared" si="1408"/>
        <v>5.2180541439526933E-2</v>
      </c>
      <c r="BR886" s="126">
        <f t="shared" si="1408"/>
        <v>5.3356038030367529E-2</v>
      </c>
      <c r="BS886" s="127">
        <f t="shared" si="1408"/>
        <v>6.1755869589406924E-2</v>
      </c>
      <c r="BT886" s="128">
        <f t="shared" si="1408"/>
        <v>4.586588289890943E-2</v>
      </c>
      <c r="BU886" s="126">
        <f t="shared" si="1408"/>
        <v>6.597067067473697E-2</v>
      </c>
      <c r="BV886" s="130">
        <f t="shared" si="1408"/>
        <v>5.581002043548728E-2</v>
      </c>
      <c r="BW886" s="131">
        <f t="shared" si="1408"/>
        <v>6.2929326712804545E-2</v>
      </c>
      <c r="BX886" s="126">
        <f t="shared" si="1408"/>
        <v>4.8387982644038006E-2</v>
      </c>
      <c r="BY886" s="127">
        <f t="shared" si="1408"/>
        <v>5.241183263747002E-2</v>
      </c>
      <c r="BZ886" s="128">
        <f t="shared" si="1408"/>
        <v>5.3963480128893661E-2</v>
      </c>
      <c r="CA886" s="129">
        <f t="shared" si="1408"/>
        <v>5.9162834203757113E-2</v>
      </c>
      <c r="CB886" s="126">
        <f t="shared" si="1408"/>
        <v>4.9408622663105688E-2</v>
      </c>
      <c r="CC886" s="127">
        <f t="shared" si="1408"/>
        <v>5.8037448527697925E-2</v>
      </c>
      <c r="CD886" s="128">
        <f t="shared" si="1408"/>
        <v>3.6373949728790725E-2</v>
      </c>
      <c r="CE886" s="129">
        <f t="shared" si="1408"/>
        <v>7.0600991325898393E-2</v>
      </c>
      <c r="CF886" s="126">
        <f t="shared" si="1408"/>
        <v>4.0781871388909735E-2</v>
      </c>
      <c r="CG886" s="127">
        <f t="shared" si="1408"/>
        <v>4.9369011451273662E-2</v>
      </c>
      <c r="CH886" s="128">
        <f t="shared" si="1408"/>
        <v>5.6924049983760404E-2</v>
      </c>
      <c r="CI886" s="126">
        <f t="shared" si="1408"/>
        <v>5.5867357021461603E-2</v>
      </c>
      <c r="CJ886" s="132">
        <f t="shared" si="1408"/>
        <v>5.4877219384432838E-2</v>
      </c>
      <c r="CK886" s="133">
        <f t="shared" si="1408"/>
        <v>5.595309141264608E-2</v>
      </c>
    </row>
    <row r="887" spans="1:89" ht="13.5" thickBot="1" x14ac:dyDescent="0.25">
      <c r="A887" s="143" t="s">
        <v>33</v>
      </c>
      <c r="B887" s="203">
        <v>3362</v>
      </c>
      <c r="C887" s="197">
        <v>1368</v>
      </c>
      <c r="D887" s="198">
        <v>1406</v>
      </c>
      <c r="E887" s="199">
        <v>913</v>
      </c>
      <c r="F887" s="196">
        <v>747</v>
      </c>
      <c r="G887" s="200">
        <v>458</v>
      </c>
      <c r="H887" s="198">
        <v>2028</v>
      </c>
      <c r="I887" s="199">
        <v>2208</v>
      </c>
      <c r="J887" s="196">
        <v>376</v>
      </c>
      <c r="K887" s="197">
        <v>432</v>
      </c>
      <c r="L887" s="198">
        <v>614</v>
      </c>
      <c r="M887" s="196">
        <v>1622</v>
      </c>
      <c r="N887" s="201">
        <v>1493</v>
      </c>
      <c r="O887" s="204">
        <v>2183</v>
      </c>
      <c r="P887" s="196">
        <v>863</v>
      </c>
      <c r="Q887" s="197">
        <v>1288</v>
      </c>
      <c r="R887" s="198">
        <v>1302</v>
      </c>
      <c r="S887" s="199">
        <v>1394</v>
      </c>
      <c r="T887" s="196">
        <v>425</v>
      </c>
      <c r="U887" s="200">
        <v>646</v>
      </c>
      <c r="V887" s="198">
        <v>1170</v>
      </c>
      <c r="W887" s="205">
        <v>1883</v>
      </c>
      <c r="X887" s="196">
        <v>1115</v>
      </c>
      <c r="Y887" s="200">
        <v>873</v>
      </c>
      <c r="Z887" s="198">
        <v>3099</v>
      </c>
      <c r="AA887" s="196">
        <v>2908</v>
      </c>
      <c r="AB887" s="169">
        <f t="shared" si="1399"/>
        <v>18000</v>
      </c>
      <c r="AC887" s="170">
        <f t="shared" si="1394"/>
        <v>18176</v>
      </c>
      <c r="AE887" s="249" t="str">
        <f>$AE$19</f>
        <v>19:00 - 19:59</v>
      </c>
      <c r="AF887" s="123">
        <f t="shared" si="1404"/>
        <v>2721</v>
      </c>
      <c r="AG887" s="197">
        <f t="shared" si="1404"/>
        <v>3899</v>
      </c>
      <c r="AH887" s="198">
        <f t="shared" si="1404"/>
        <v>1371</v>
      </c>
      <c r="AI887" s="199">
        <f t="shared" si="1404"/>
        <v>1710</v>
      </c>
      <c r="AJ887" s="196">
        <f t="shared" si="1404"/>
        <v>665</v>
      </c>
      <c r="AK887" s="200">
        <f t="shared" si="1404"/>
        <v>577</v>
      </c>
      <c r="AL887" s="198">
        <f t="shared" si="1404"/>
        <v>2012</v>
      </c>
      <c r="AM887" s="199">
        <f t="shared" si="1404"/>
        <v>3672</v>
      </c>
      <c r="AN887" s="196">
        <f t="shared" si="1404"/>
        <v>428</v>
      </c>
      <c r="AO887" s="200">
        <f t="shared" si="1404"/>
        <v>261</v>
      </c>
      <c r="AP887" s="198">
        <f t="shared" si="1405"/>
        <v>1175</v>
      </c>
      <c r="AQ887" s="196">
        <f t="shared" si="1405"/>
        <v>1017</v>
      </c>
      <c r="AR887" s="201">
        <f t="shared" si="1405"/>
        <v>1970</v>
      </c>
      <c r="AS887" s="202">
        <f t="shared" si="1405"/>
        <v>2316</v>
      </c>
      <c r="AT887" s="196">
        <f t="shared" si="1405"/>
        <v>1154</v>
      </c>
      <c r="AU887" s="200">
        <f t="shared" si="1405"/>
        <v>1881</v>
      </c>
      <c r="AV887" s="198">
        <f t="shared" si="1405"/>
        <v>1223</v>
      </c>
      <c r="AW887" s="199">
        <f t="shared" si="1405"/>
        <v>2136</v>
      </c>
      <c r="AX887" s="196">
        <f t="shared" si="1405"/>
        <v>920</v>
      </c>
      <c r="AY887" s="200">
        <f t="shared" si="1405"/>
        <v>466</v>
      </c>
      <c r="AZ887" s="198">
        <f t="shared" si="1406"/>
        <v>2907</v>
      </c>
      <c r="BA887" s="199">
        <f t="shared" si="1406"/>
        <v>1603</v>
      </c>
      <c r="BB887" s="196">
        <f t="shared" si="1406"/>
        <v>2363</v>
      </c>
      <c r="BC887" s="200">
        <f t="shared" si="1406"/>
        <v>1014</v>
      </c>
      <c r="BD887" s="198">
        <f t="shared" si="1406"/>
        <v>3308</v>
      </c>
      <c r="BE887" s="196">
        <f t="shared" si="1406"/>
        <v>4737</v>
      </c>
      <c r="BF887" s="169">
        <f>SUM(AF887,AH887,AJ887,AL887,AN887,AP887,AR887,AT887,AV887,AX887,AZ887,BB887,BD887)</f>
        <v>22217</v>
      </c>
      <c r="BG887" s="170">
        <f>SUM(AG887,AI887,AK887,AM887,AO887,AQ887,AS887,AU887,AW887,AY887,BA887,BC887,BE887)</f>
        <v>25289</v>
      </c>
      <c r="BI887" s="143" t="s">
        <v>33</v>
      </c>
      <c r="BJ887" s="126">
        <f t="shared" ref="BJ887:CK887" si="1409">B887/B901</f>
        <v>5.4447107598626678E-2</v>
      </c>
      <c r="BK887" s="127">
        <f t="shared" si="1409"/>
        <v>3.6760359004675662E-2</v>
      </c>
      <c r="BL887" s="128">
        <f t="shared" si="1409"/>
        <v>5.4519368723098996E-2</v>
      </c>
      <c r="BM887" s="129">
        <f t="shared" si="1409"/>
        <v>4.100238020388916E-2</v>
      </c>
      <c r="BN887" s="126">
        <f t="shared" si="1409"/>
        <v>5.5576222007291128E-2</v>
      </c>
      <c r="BO887" s="127">
        <f t="shared" si="1409"/>
        <v>5.1489600899381677E-2</v>
      </c>
      <c r="BP887" s="128">
        <f t="shared" si="1409"/>
        <v>6.5688465649596739E-2</v>
      </c>
      <c r="BQ887" s="129">
        <f t="shared" si="1409"/>
        <v>5.1002494687240135E-2</v>
      </c>
      <c r="BR887" s="126">
        <f t="shared" si="1409"/>
        <v>5.3356038030367529E-2</v>
      </c>
      <c r="BS887" s="127">
        <f t="shared" si="1409"/>
        <v>4.8069433626349169E-2</v>
      </c>
      <c r="BT887" s="128">
        <f t="shared" si="1409"/>
        <v>4.7490138448449223E-2</v>
      </c>
      <c r="BU887" s="126">
        <f t="shared" si="1409"/>
        <v>6.5889426006418325E-2</v>
      </c>
      <c r="BV887" s="130">
        <f t="shared" si="1409"/>
        <v>5.2603762948347545E-2</v>
      </c>
      <c r="BW887" s="131">
        <f t="shared" si="1409"/>
        <v>5.6163009081787542E-2</v>
      </c>
      <c r="BX887" s="126">
        <f t="shared" si="1409"/>
        <v>4.7399351897621796E-2</v>
      </c>
      <c r="BY887" s="127">
        <f t="shared" si="1409"/>
        <v>5.720884782801812E-2</v>
      </c>
      <c r="BZ887" s="128">
        <f t="shared" si="1409"/>
        <v>5.5939849624060151E-2</v>
      </c>
      <c r="CA887" s="129">
        <f t="shared" si="1409"/>
        <v>5.433003351781121E-2</v>
      </c>
      <c r="CB887" s="126">
        <f t="shared" si="1409"/>
        <v>4.0537962609690954E-2</v>
      </c>
      <c r="CC887" s="127">
        <f t="shared" si="1409"/>
        <v>5.019035040012431E-2</v>
      </c>
      <c r="CD887" s="128">
        <f t="shared" si="1409"/>
        <v>4.1479065480199952E-2</v>
      </c>
      <c r="CE887" s="129">
        <f t="shared" si="1409"/>
        <v>5.8333333333333334E-2</v>
      </c>
      <c r="CF887" s="126">
        <f t="shared" si="1409"/>
        <v>4.1832370375928567E-2</v>
      </c>
      <c r="CG887" s="127">
        <f t="shared" si="1409"/>
        <v>5.1004907688712318E-2</v>
      </c>
      <c r="CH887" s="128">
        <f t="shared" si="1409"/>
        <v>5.2975264534436489E-2</v>
      </c>
      <c r="CI887" s="126">
        <f t="shared" si="1409"/>
        <v>5.7468084265444051E-2</v>
      </c>
      <c r="CJ887" s="132">
        <f t="shared" si="1409"/>
        <v>5.2093130941872748E-2</v>
      </c>
      <c r="CK887" s="133">
        <f t="shared" si="1409"/>
        <v>5.2656279875543915E-2</v>
      </c>
    </row>
    <row r="888" spans="1:89" ht="14.25" thickTop="1" thickBot="1" x14ac:dyDescent="0.25">
      <c r="A888" s="134" t="s">
        <v>35</v>
      </c>
      <c r="B888" s="206">
        <v>2589</v>
      </c>
      <c r="C888" s="190">
        <v>1831</v>
      </c>
      <c r="D888" s="191">
        <v>1231</v>
      </c>
      <c r="E888" s="192">
        <v>1034</v>
      </c>
      <c r="F888" s="189">
        <v>716</v>
      </c>
      <c r="G888" s="193">
        <v>570</v>
      </c>
      <c r="H888" s="191">
        <v>2006</v>
      </c>
      <c r="I888" s="192">
        <v>2545</v>
      </c>
      <c r="J888" s="189">
        <v>403</v>
      </c>
      <c r="K888" s="190">
        <v>515</v>
      </c>
      <c r="L888" s="191">
        <v>722</v>
      </c>
      <c r="M888" s="189">
        <v>1254</v>
      </c>
      <c r="N888" s="194">
        <v>1604</v>
      </c>
      <c r="O888" s="207">
        <v>1923</v>
      </c>
      <c r="P888" s="189">
        <v>963</v>
      </c>
      <c r="Q888" s="190">
        <v>1074</v>
      </c>
      <c r="R888" s="191">
        <v>1288</v>
      </c>
      <c r="S888" s="192">
        <v>1510</v>
      </c>
      <c r="T888" s="189">
        <v>654</v>
      </c>
      <c r="U888" s="193">
        <v>717</v>
      </c>
      <c r="V888" s="191">
        <v>1567</v>
      </c>
      <c r="W888" s="208">
        <v>1936</v>
      </c>
      <c r="X888" s="189">
        <v>1322</v>
      </c>
      <c r="Y888" s="193">
        <v>795</v>
      </c>
      <c r="Z888" s="191">
        <v>3159</v>
      </c>
      <c r="AA888" s="189">
        <v>3012</v>
      </c>
      <c r="AB888" s="169">
        <f t="shared" si="1399"/>
        <v>18224</v>
      </c>
      <c r="AC888" s="170">
        <f t="shared" si="1394"/>
        <v>18716</v>
      </c>
      <c r="AE888" s="299" t="s">
        <v>26</v>
      </c>
      <c r="AF888" s="18">
        <f t="shared" ref="AF888:BG888" si="1410">SUM(AF885:AF887)</f>
        <v>7993</v>
      </c>
      <c r="AG888" s="19">
        <f t="shared" si="1410"/>
        <v>12910</v>
      </c>
      <c r="AH888" s="18">
        <f t="shared" si="1410"/>
        <v>5093</v>
      </c>
      <c r="AI888" s="19">
        <f t="shared" si="1410"/>
        <v>5902</v>
      </c>
      <c r="AJ888" s="18">
        <f t="shared" si="1410"/>
        <v>2713</v>
      </c>
      <c r="AK888" s="19">
        <f t="shared" si="1410"/>
        <v>1989</v>
      </c>
      <c r="AL888" s="18">
        <f t="shared" si="1410"/>
        <v>6793</v>
      </c>
      <c r="AM888" s="19">
        <f t="shared" si="1410"/>
        <v>12117</v>
      </c>
      <c r="AN888" s="18">
        <f t="shared" si="1410"/>
        <v>1938</v>
      </c>
      <c r="AO888" s="19">
        <f t="shared" si="1410"/>
        <v>958</v>
      </c>
      <c r="AP888" s="18">
        <f t="shared" si="1410"/>
        <v>4559</v>
      </c>
      <c r="AQ888" s="19">
        <f t="shared" si="1410"/>
        <v>3315</v>
      </c>
      <c r="AR888" s="18">
        <f t="shared" si="1410"/>
        <v>6935</v>
      </c>
      <c r="AS888" s="19">
        <f t="shared" si="1410"/>
        <v>6870</v>
      </c>
      <c r="AT888" s="18">
        <f t="shared" si="1410"/>
        <v>3999</v>
      </c>
      <c r="AU888" s="19">
        <f t="shared" si="1410"/>
        <v>4810</v>
      </c>
      <c r="AV888" s="18">
        <f t="shared" si="1410"/>
        <v>4336</v>
      </c>
      <c r="AW888" s="19">
        <f t="shared" si="1410"/>
        <v>6156</v>
      </c>
      <c r="AX888" s="18">
        <f t="shared" si="1410"/>
        <v>3467</v>
      </c>
      <c r="AY888" s="19">
        <f t="shared" si="1410"/>
        <v>1300</v>
      </c>
      <c r="AZ888" s="18">
        <f t="shared" si="1410"/>
        <v>8645</v>
      </c>
      <c r="BA888" s="19">
        <f t="shared" si="1410"/>
        <v>4654</v>
      </c>
      <c r="BB888" s="18">
        <f t="shared" si="1410"/>
        <v>8304</v>
      </c>
      <c r="BC888" s="19">
        <f t="shared" si="1410"/>
        <v>2615</v>
      </c>
      <c r="BD888" s="18">
        <f t="shared" si="1410"/>
        <v>11492</v>
      </c>
      <c r="BE888" s="19">
        <f t="shared" si="1410"/>
        <v>13918</v>
      </c>
      <c r="BF888" s="171">
        <f t="shared" si="1410"/>
        <v>76267</v>
      </c>
      <c r="BG888" s="172">
        <f t="shared" si="1410"/>
        <v>77514</v>
      </c>
      <c r="BI888" s="134" t="s">
        <v>35</v>
      </c>
      <c r="BJ888" s="126">
        <f t="shared" ref="BJ888:CK888" si="1411">B888/B901</f>
        <v>4.1928483513636067E-2</v>
      </c>
      <c r="BK888" s="127">
        <f t="shared" si="1411"/>
        <v>4.9201913258451122E-2</v>
      </c>
      <c r="BL888" s="128">
        <f t="shared" si="1411"/>
        <v>4.7733529799526928E-2</v>
      </c>
      <c r="BM888" s="129">
        <f t="shared" si="1411"/>
        <v>4.6436430592356401E-2</v>
      </c>
      <c r="BN888" s="126">
        <f t="shared" si="1411"/>
        <v>5.3269845993601669E-2</v>
      </c>
      <c r="BO888" s="127">
        <f t="shared" si="1411"/>
        <v>6.4080944350758853E-2</v>
      </c>
      <c r="BP888" s="128">
        <f t="shared" si="1411"/>
        <v>6.4975868882194796E-2</v>
      </c>
      <c r="BQ888" s="129">
        <f t="shared" si="1411"/>
        <v>5.8786842834703874E-2</v>
      </c>
      <c r="BR888" s="126">
        <f t="shared" si="1411"/>
        <v>5.7187455654888607E-2</v>
      </c>
      <c r="BS888" s="127">
        <f t="shared" si="1411"/>
        <v>5.73049961054857E-2</v>
      </c>
      <c r="BT888" s="128">
        <f t="shared" si="1411"/>
        <v>5.5843452703225306E-2</v>
      </c>
      <c r="BU888" s="126">
        <f t="shared" si="1411"/>
        <v>5.0940407035788275E-2</v>
      </c>
      <c r="BV888" s="130">
        <f t="shared" si="1411"/>
        <v>5.6514692410682826E-2</v>
      </c>
      <c r="BW888" s="131">
        <f t="shared" si="1411"/>
        <v>4.9473873781162366E-2</v>
      </c>
      <c r="BX888" s="126">
        <f t="shared" si="1411"/>
        <v>5.2891744933267426E-2</v>
      </c>
      <c r="BY888" s="127">
        <f t="shared" si="1411"/>
        <v>4.7703651061561693E-2</v>
      </c>
      <c r="BZ888" s="128">
        <f t="shared" si="1411"/>
        <v>5.5338345864661652E-2</v>
      </c>
      <c r="CA888" s="129">
        <f t="shared" si="1411"/>
        <v>5.8851040611115443E-2</v>
      </c>
      <c r="CB888" s="126">
        <f t="shared" si="1411"/>
        <v>6.2380770698206793E-2</v>
      </c>
      <c r="CC888" s="127">
        <f t="shared" si="1411"/>
        <v>5.5706627301685963E-2</v>
      </c>
      <c r="CD888" s="128">
        <f t="shared" si="1411"/>
        <v>5.5553585989293434E-2</v>
      </c>
      <c r="CE888" s="129">
        <f t="shared" si="1411"/>
        <v>5.9975216852540272E-2</v>
      </c>
      <c r="CF888" s="126">
        <f t="shared" si="1411"/>
        <v>4.9598559315674945E-2</v>
      </c>
      <c r="CG888" s="127">
        <f t="shared" si="1411"/>
        <v>4.6447768170133207E-2</v>
      </c>
      <c r="CH888" s="128">
        <f t="shared" si="1411"/>
        <v>5.4000923092702442E-2</v>
      </c>
      <c r="CI888" s="126">
        <f t="shared" si="1411"/>
        <v>5.9523338998458561E-2</v>
      </c>
      <c r="CJ888" s="132">
        <f t="shared" si="1411"/>
        <v>5.274140101581605E-2</v>
      </c>
      <c r="CK888" s="133">
        <f t="shared" si="1411"/>
        <v>5.422067199332526E-2</v>
      </c>
    </row>
    <row r="889" spans="1:89" ht="13.5" thickTop="1" x14ac:dyDescent="0.2">
      <c r="A889" s="143" t="s">
        <v>36</v>
      </c>
      <c r="B889" s="203">
        <v>2158</v>
      </c>
      <c r="C889" s="197">
        <v>2189</v>
      </c>
      <c r="D889" s="198">
        <v>1189</v>
      </c>
      <c r="E889" s="199">
        <v>1258</v>
      </c>
      <c r="F889" s="196">
        <v>788</v>
      </c>
      <c r="G889" s="200">
        <v>445</v>
      </c>
      <c r="H889" s="198">
        <v>1970</v>
      </c>
      <c r="I889" s="199">
        <v>2900</v>
      </c>
      <c r="J889" s="196">
        <v>473</v>
      </c>
      <c r="K889" s="197">
        <v>377</v>
      </c>
      <c r="L889" s="198">
        <v>933</v>
      </c>
      <c r="M889" s="196">
        <v>973</v>
      </c>
      <c r="N889" s="201">
        <v>1811</v>
      </c>
      <c r="O889" s="204">
        <v>1956</v>
      </c>
      <c r="P889" s="196">
        <v>1008</v>
      </c>
      <c r="Q889" s="197">
        <v>1105</v>
      </c>
      <c r="R889" s="198">
        <v>1355</v>
      </c>
      <c r="S889" s="199">
        <v>1537</v>
      </c>
      <c r="T889" s="196">
        <v>791</v>
      </c>
      <c r="U889" s="200">
        <v>417</v>
      </c>
      <c r="V889" s="198">
        <v>2228</v>
      </c>
      <c r="W889" s="205">
        <v>1234</v>
      </c>
      <c r="X889" s="196">
        <v>1680</v>
      </c>
      <c r="Y889" s="200">
        <v>546</v>
      </c>
      <c r="Z889" s="198">
        <v>3262</v>
      </c>
      <c r="AA889" s="196">
        <v>2829</v>
      </c>
      <c r="AB889" s="169">
        <f t="shared" si="1399"/>
        <v>19646</v>
      </c>
      <c r="AC889" s="170">
        <f t="shared" si="1394"/>
        <v>17766</v>
      </c>
      <c r="BI889" s="143" t="s">
        <v>36</v>
      </c>
      <c r="BJ889" s="126">
        <f t="shared" ref="BJ889:CK889" si="1412">B889/B901</f>
        <v>3.4948500356286841E-2</v>
      </c>
      <c r="BK889" s="127">
        <f t="shared" si="1412"/>
        <v>5.8821948728972964E-2</v>
      </c>
      <c r="BL889" s="128">
        <f t="shared" si="1412"/>
        <v>4.6104928457869634E-2</v>
      </c>
      <c r="BM889" s="129">
        <f t="shared" si="1412"/>
        <v>5.64961602371222E-2</v>
      </c>
      <c r="BN889" s="126">
        <f t="shared" si="1412"/>
        <v>5.8626590283461052E-2</v>
      </c>
      <c r="BO889" s="127">
        <f t="shared" si="1412"/>
        <v>5.0028105677346821E-2</v>
      </c>
      <c r="BP889" s="128">
        <f t="shared" si="1412"/>
        <v>6.3809801444627987E-2</v>
      </c>
      <c r="BQ889" s="129">
        <f t="shared" si="1412"/>
        <v>6.6986972188857061E-2</v>
      </c>
      <c r="BR889" s="126">
        <f t="shared" si="1412"/>
        <v>6.7120760607350644E-2</v>
      </c>
      <c r="BS889" s="127">
        <f t="shared" si="1412"/>
        <v>4.1949482585957494E-2</v>
      </c>
      <c r="BT889" s="128">
        <f t="shared" si="1412"/>
        <v>7.2163353700982286E-2</v>
      </c>
      <c r="BU889" s="126">
        <f t="shared" si="1412"/>
        <v>3.9525531137019135E-2</v>
      </c>
      <c r="BV889" s="130">
        <f t="shared" si="1412"/>
        <v>6.3808047353956732E-2</v>
      </c>
      <c r="BW889" s="131">
        <f t="shared" si="1412"/>
        <v>5.0322879415472484E-2</v>
      </c>
      <c r="BX889" s="126">
        <f t="shared" si="1412"/>
        <v>5.536332179930796E-2</v>
      </c>
      <c r="BY889" s="127">
        <f t="shared" si="1412"/>
        <v>4.9080572088478283E-2</v>
      </c>
      <c r="BZ889" s="128">
        <f t="shared" si="1412"/>
        <v>5.8216970998925886E-2</v>
      </c>
      <c r="CA889" s="129">
        <f t="shared" si="1412"/>
        <v>5.9903343986281082E-2</v>
      </c>
      <c r="CB889" s="126">
        <f t="shared" si="1412"/>
        <v>7.5448302174742465E-2</v>
      </c>
      <c r="CC889" s="127">
        <f t="shared" si="1412"/>
        <v>3.2398415041566313E-2</v>
      </c>
      <c r="CD889" s="128">
        <f t="shared" si="1412"/>
        <v>7.8987485375970501E-2</v>
      </c>
      <c r="CE889" s="129">
        <f t="shared" si="1412"/>
        <v>3.8228004956629494E-2</v>
      </c>
      <c r="CF889" s="126">
        <f t="shared" si="1412"/>
        <v>6.3029939221130038E-2</v>
      </c>
      <c r="CG889" s="127">
        <f t="shared" si="1412"/>
        <v>3.1899976630053749E-2</v>
      </c>
      <c r="CH889" s="128">
        <f t="shared" si="1412"/>
        <v>5.5761636951058992E-2</v>
      </c>
      <c r="CI889" s="126">
        <f t="shared" si="1412"/>
        <v>5.5906881150942653E-2</v>
      </c>
      <c r="CJ889" s="132">
        <f t="shared" si="1412"/>
        <v>5.6856758360224004E-2</v>
      </c>
      <c r="CK889" s="133">
        <f t="shared" si="1412"/>
        <v>5.1468500675006232E-2</v>
      </c>
    </row>
    <row r="890" spans="1:89" x14ac:dyDescent="0.2">
      <c r="A890" s="134" t="s">
        <v>37</v>
      </c>
      <c r="B890" s="206">
        <v>2284</v>
      </c>
      <c r="C890" s="190">
        <v>3143</v>
      </c>
      <c r="D890" s="191">
        <v>1504</v>
      </c>
      <c r="E890" s="192">
        <v>1505</v>
      </c>
      <c r="F890" s="189">
        <v>868</v>
      </c>
      <c r="G890" s="193">
        <v>499</v>
      </c>
      <c r="H890" s="191">
        <v>2078</v>
      </c>
      <c r="I890" s="192">
        <v>3174</v>
      </c>
      <c r="J890" s="189">
        <v>587</v>
      </c>
      <c r="K890" s="190">
        <v>301</v>
      </c>
      <c r="L890" s="191">
        <v>1158</v>
      </c>
      <c r="M890" s="189">
        <v>1048</v>
      </c>
      <c r="N890" s="194">
        <v>2208</v>
      </c>
      <c r="O890" s="207">
        <v>1999</v>
      </c>
      <c r="P890" s="189">
        <v>1049</v>
      </c>
      <c r="Q890" s="190">
        <v>1310</v>
      </c>
      <c r="R890" s="191">
        <v>1431</v>
      </c>
      <c r="S890" s="192">
        <v>1583</v>
      </c>
      <c r="T890" s="189">
        <v>1087</v>
      </c>
      <c r="U890" s="193">
        <v>454</v>
      </c>
      <c r="V890" s="191">
        <v>2495</v>
      </c>
      <c r="W890" s="208">
        <v>1275</v>
      </c>
      <c r="X890" s="189">
        <v>2363</v>
      </c>
      <c r="Y890" s="193">
        <v>652</v>
      </c>
      <c r="Z890" s="191">
        <v>3947</v>
      </c>
      <c r="AA890" s="189">
        <v>3482</v>
      </c>
      <c r="AB890" s="169">
        <f t="shared" si="1399"/>
        <v>23059</v>
      </c>
      <c r="AC890" s="170">
        <f t="shared" si="1394"/>
        <v>20425</v>
      </c>
      <c r="BI890" s="134" t="s">
        <v>37</v>
      </c>
      <c r="BJ890" s="126">
        <f t="shared" ref="BJ890:CK890" si="1413">B890/B901</f>
        <v>3.6989052276996823E-2</v>
      </c>
      <c r="BK890" s="127">
        <f t="shared" si="1413"/>
        <v>8.4457462245391524E-2</v>
      </c>
      <c r="BL890" s="128">
        <f t="shared" si="1413"/>
        <v>5.8319438520299353E-2</v>
      </c>
      <c r="BM890" s="129">
        <f t="shared" si="1413"/>
        <v>6.7588808550770194E-2</v>
      </c>
      <c r="BN890" s="126">
        <f t="shared" si="1413"/>
        <v>6.4578528383304815E-2</v>
      </c>
      <c r="BO890" s="127">
        <f t="shared" si="1413"/>
        <v>5.6098931984260823E-2</v>
      </c>
      <c r="BP890" s="128">
        <f t="shared" si="1413"/>
        <v>6.7308003757328413E-2</v>
      </c>
      <c r="BQ890" s="129">
        <f t="shared" si="1413"/>
        <v>7.33160861129077E-2</v>
      </c>
      <c r="BR890" s="126">
        <f t="shared" si="1413"/>
        <v>8.3297857244217399E-2</v>
      </c>
      <c r="BS890" s="127">
        <f t="shared" si="1413"/>
        <v>3.3492822966507178E-2</v>
      </c>
      <c r="BT890" s="128">
        <f t="shared" si="1413"/>
        <v>8.9566091731765801E-2</v>
      </c>
      <c r="BU890" s="126">
        <f t="shared" si="1413"/>
        <v>4.257220619896819E-2</v>
      </c>
      <c r="BV890" s="130">
        <f t="shared" si="1413"/>
        <v>7.7795786061588337E-2</v>
      </c>
      <c r="BW890" s="131">
        <f t="shared" si="1413"/>
        <v>5.1429159484422032E-2</v>
      </c>
      <c r="BX890" s="126">
        <f t="shared" si="1413"/>
        <v>5.7615202943922667E-2</v>
      </c>
      <c r="BY890" s="127">
        <f t="shared" si="1413"/>
        <v>5.81860175890557E-2</v>
      </c>
      <c r="BZ890" s="128">
        <f t="shared" si="1413"/>
        <v>6.1482277121374863E-2</v>
      </c>
      <c r="CA890" s="129">
        <f t="shared" si="1413"/>
        <v>6.1696157143970691E-2</v>
      </c>
      <c r="CB890" s="126">
        <f t="shared" si="1413"/>
        <v>0.10368180083937428</v>
      </c>
      <c r="CC890" s="127">
        <f t="shared" si="1413"/>
        <v>3.5273094553647737E-2</v>
      </c>
      <c r="CD890" s="128">
        <f t="shared" si="1413"/>
        <v>8.8453220831708437E-2</v>
      </c>
      <c r="CE890" s="129">
        <f t="shared" si="1413"/>
        <v>3.9498141263940523E-2</v>
      </c>
      <c r="CF890" s="126">
        <f t="shared" si="1413"/>
        <v>8.8654610940196596E-2</v>
      </c>
      <c r="CG890" s="127">
        <f t="shared" si="1413"/>
        <v>3.8093012386071511E-2</v>
      </c>
      <c r="CH890" s="128">
        <f t="shared" si="1413"/>
        <v>6.7471238824595298E-2</v>
      </c>
      <c r="CI890" s="126">
        <f t="shared" si="1413"/>
        <v>6.881150942650488E-2</v>
      </c>
      <c r="CJ890" s="132">
        <f t="shared" si="1413"/>
        <v>6.6734194799369095E-2</v>
      </c>
      <c r="CK890" s="133">
        <f t="shared" si="1413"/>
        <v>5.917168334385918E-2</v>
      </c>
    </row>
    <row r="891" spans="1:89" x14ac:dyDescent="0.2">
      <c r="A891" s="143" t="s">
        <v>30</v>
      </c>
      <c r="B891" s="203">
        <v>2539</v>
      </c>
      <c r="C891" s="197">
        <v>4042</v>
      </c>
      <c r="D891" s="198">
        <v>1860</v>
      </c>
      <c r="E891" s="199">
        <v>1910</v>
      </c>
      <c r="F891" s="196">
        <v>1077</v>
      </c>
      <c r="G891" s="200">
        <v>702</v>
      </c>
      <c r="H891" s="198">
        <v>2291</v>
      </c>
      <c r="I891" s="199">
        <v>4184</v>
      </c>
      <c r="J891" s="196">
        <v>823</v>
      </c>
      <c r="K891" s="197">
        <v>363</v>
      </c>
      <c r="L891" s="198">
        <v>1595</v>
      </c>
      <c r="M891" s="196">
        <v>1195</v>
      </c>
      <c r="N891" s="201">
        <v>2247</v>
      </c>
      <c r="O891" s="204">
        <v>2342</v>
      </c>
      <c r="P891" s="196">
        <v>1450</v>
      </c>
      <c r="Q891" s="197">
        <v>1435</v>
      </c>
      <c r="R891" s="198">
        <v>1546</v>
      </c>
      <c r="S891" s="199">
        <v>2066</v>
      </c>
      <c r="T891" s="196">
        <v>1289</v>
      </c>
      <c r="U891" s="200">
        <v>447</v>
      </c>
      <c r="V891" s="198">
        <v>2716</v>
      </c>
      <c r="W891" s="205">
        <v>1608</v>
      </c>
      <c r="X891" s="196">
        <v>3128</v>
      </c>
      <c r="Y891" s="200">
        <v>806</v>
      </c>
      <c r="Z891" s="198">
        <v>4192</v>
      </c>
      <c r="AA891" s="196">
        <v>4683</v>
      </c>
      <c r="AB891" s="169">
        <f t="shared" si="1399"/>
        <v>26753</v>
      </c>
      <c r="AC891" s="170">
        <f t="shared" si="1394"/>
        <v>25783</v>
      </c>
      <c r="BI891" s="143" t="s">
        <v>30</v>
      </c>
      <c r="BJ891" s="126">
        <f t="shared" ref="BJ891:CK891" si="1414">B891/B901</f>
        <v>4.1118740687957504E-2</v>
      </c>
      <c r="BK891" s="127">
        <f t="shared" si="1414"/>
        <v>0.10861503735153437</v>
      </c>
      <c r="BL891" s="128">
        <f t="shared" si="1414"/>
        <v>7.212377370196596E-2</v>
      </c>
      <c r="BM891" s="129">
        <f t="shared" si="1414"/>
        <v>8.5777159024565494E-2</v>
      </c>
      <c r="BN891" s="126">
        <f t="shared" si="1414"/>
        <v>8.0127966669146636E-2</v>
      </c>
      <c r="BO891" s="127">
        <f t="shared" si="1414"/>
        <v>7.8920741989881957E-2</v>
      </c>
      <c r="BP891" s="128">
        <f t="shared" si="1414"/>
        <v>7.4207236096265339E-2</v>
      </c>
      <c r="BQ891" s="129">
        <f t="shared" si="1414"/>
        <v>9.6646031599371712E-2</v>
      </c>
      <c r="BR891" s="126">
        <f t="shared" si="1414"/>
        <v>0.11678728536966085</v>
      </c>
      <c r="BS891" s="127">
        <f t="shared" si="1414"/>
        <v>4.0391676866585069E-2</v>
      </c>
      <c r="BT891" s="128">
        <f t="shared" si="1414"/>
        <v>0.12336607626266533</v>
      </c>
      <c r="BU891" s="126">
        <f t="shared" si="1414"/>
        <v>4.8543689320388349E-2</v>
      </c>
      <c r="BV891" s="130">
        <f t="shared" si="1414"/>
        <v>7.9169896413219643E-2</v>
      </c>
      <c r="BW891" s="131">
        <f t="shared" si="1414"/>
        <v>6.0253672592554479E-2</v>
      </c>
      <c r="BX891" s="126">
        <f t="shared" si="1414"/>
        <v>7.9639699016861645E-2</v>
      </c>
      <c r="BY891" s="127">
        <f t="shared" si="1414"/>
        <v>6.373811850404193E-2</v>
      </c>
      <c r="BZ891" s="128">
        <f t="shared" si="1414"/>
        <v>6.6423200859291084E-2</v>
      </c>
      <c r="CA891" s="129">
        <f t="shared" si="1414"/>
        <v>8.0520695299711592E-2</v>
      </c>
      <c r="CB891" s="126">
        <f t="shared" si="1414"/>
        <v>0.12294925600915681</v>
      </c>
      <c r="CC891" s="127">
        <f t="shared" si="1414"/>
        <v>3.4729236267578276E-2</v>
      </c>
      <c r="CD891" s="128">
        <f t="shared" si="1414"/>
        <v>9.6288155422412883E-2</v>
      </c>
      <c r="CE891" s="129">
        <f t="shared" si="1414"/>
        <v>4.9814126394052041E-2</v>
      </c>
      <c r="CF891" s="126">
        <f t="shared" si="1414"/>
        <v>0.11735574397838973</v>
      </c>
      <c r="CG891" s="127">
        <f t="shared" si="1414"/>
        <v>4.7090441691984106E-2</v>
      </c>
      <c r="CH891" s="128">
        <f t="shared" si="1414"/>
        <v>7.1659344604181274E-2</v>
      </c>
      <c r="CI891" s="126">
        <f t="shared" si="1414"/>
        <v>9.2545749179874306E-2</v>
      </c>
      <c r="CJ891" s="132">
        <f t="shared" si="1414"/>
        <v>7.7424862893773427E-2</v>
      </c>
      <c r="CK891" s="133">
        <f t="shared" si="1414"/>
        <v>7.4693929579178517E-2</v>
      </c>
    </row>
    <row r="892" spans="1:89" x14ac:dyDescent="0.2">
      <c r="A892" s="134" t="s">
        <v>32</v>
      </c>
      <c r="B892" s="206">
        <v>2733</v>
      </c>
      <c r="C892" s="190">
        <v>4969</v>
      </c>
      <c r="D892" s="191">
        <v>1862</v>
      </c>
      <c r="E892" s="192">
        <v>2282</v>
      </c>
      <c r="F892" s="189">
        <v>971</v>
      </c>
      <c r="G892" s="193">
        <v>710</v>
      </c>
      <c r="H892" s="191">
        <v>2490</v>
      </c>
      <c r="I892" s="192">
        <v>4261</v>
      </c>
      <c r="J892" s="189">
        <v>687</v>
      </c>
      <c r="K892" s="190">
        <v>334</v>
      </c>
      <c r="L892" s="191">
        <v>1789</v>
      </c>
      <c r="M892" s="189">
        <v>1103</v>
      </c>
      <c r="N892" s="194">
        <v>2718</v>
      </c>
      <c r="O892" s="207">
        <v>2212</v>
      </c>
      <c r="P892" s="189">
        <v>1395</v>
      </c>
      <c r="Q892" s="190">
        <v>1494</v>
      </c>
      <c r="R892" s="191">
        <v>1567</v>
      </c>
      <c r="S892" s="192">
        <v>1954</v>
      </c>
      <c r="T892" s="189">
        <v>1258</v>
      </c>
      <c r="U892" s="193">
        <v>387</v>
      </c>
      <c r="V892" s="191">
        <v>3022</v>
      </c>
      <c r="W892" s="208">
        <v>1443</v>
      </c>
      <c r="X892" s="189">
        <v>2813</v>
      </c>
      <c r="Y892" s="193">
        <v>795</v>
      </c>
      <c r="Z892" s="191">
        <v>3992</v>
      </c>
      <c r="AA892" s="189">
        <v>4498</v>
      </c>
      <c r="AB892" s="169">
        <f t="shared" si="1399"/>
        <v>27297</v>
      </c>
      <c r="AC892" s="170">
        <f t="shared" si="1394"/>
        <v>26442</v>
      </c>
      <c r="BI892" s="134" t="s">
        <v>32</v>
      </c>
      <c r="BJ892" s="126">
        <f t="shared" ref="BJ892:CK892" si="1415">B892/B901</f>
        <v>4.4260542851590333E-2</v>
      </c>
      <c r="BK892" s="127">
        <f t="shared" si="1415"/>
        <v>0.13352501746654485</v>
      </c>
      <c r="BL892" s="128">
        <f t="shared" si="1415"/>
        <v>7.2201326146806771E-2</v>
      </c>
      <c r="BM892" s="129">
        <f t="shared" si="1415"/>
        <v>0.10248349575605156</v>
      </c>
      <c r="BN892" s="126">
        <f t="shared" si="1415"/>
        <v>7.2241648686853663E-2</v>
      </c>
      <c r="BO892" s="127">
        <f t="shared" si="1415"/>
        <v>7.9820123664980328E-2</v>
      </c>
      <c r="BP892" s="128">
        <f t="shared" si="1415"/>
        <v>8.0652997765037412E-2</v>
      </c>
      <c r="BQ892" s="129">
        <f t="shared" si="1415"/>
        <v>9.8424651205765504E-2</v>
      </c>
      <c r="BR892" s="126">
        <f t="shared" si="1415"/>
        <v>9.7488292890591743E-2</v>
      </c>
      <c r="BS892" s="127">
        <f t="shared" si="1415"/>
        <v>3.7164793590742186E-2</v>
      </c>
      <c r="BT892" s="128">
        <f t="shared" si="1415"/>
        <v>0.13837110372031866</v>
      </c>
      <c r="BU892" s="126">
        <f t="shared" si="1415"/>
        <v>4.4806434577730835E-2</v>
      </c>
      <c r="BV892" s="130">
        <f t="shared" si="1415"/>
        <v>9.5764921429074765E-2</v>
      </c>
      <c r="BW892" s="131">
        <f t="shared" si="1415"/>
        <v>5.6909104942241891E-2</v>
      </c>
      <c r="BX892" s="126">
        <f t="shared" si="1415"/>
        <v>7.6618882847256556E-2</v>
      </c>
      <c r="BY892" s="127">
        <f t="shared" si="1415"/>
        <v>6.6358710135915433E-2</v>
      </c>
      <c r="BZ892" s="128">
        <f t="shared" si="1415"/>
        <v>6.7325456498388836E-2</v>
      </c>
      <c r="CA892" s="129">
        <f t="shared" si="1415"/>
        <v>7.6155585002728191E-2</v>
      </c>
      <c r="CB892" s="126">
        <f t="shared" si="1415"/>
        <v>0.11999236932468524</v>
      </c>
      <c r="CC892" s="127">
        <f t="shared" si="1415"/>
        <v>3.0067593815554346E-2</v>
      </c>
      <c r="CD892" s="128">
        <f t="shared" si="1415"/>
        <v>0.10713652639415748</v>
      </c>
      <c r="CE892" s="129">
        <f t="shared" si="1415"/>
        <v>4.4702602230483272E-2</v>
      </c>
      <c r="CF892" s="126">
        <f t="shared" si="1415"/>
        <v>0.10553763037442786</v>
      </c>
      <c r="CG892" s="127">
        <f t="shared" si="1415"/>
        <v>4.6447768170133207E-2</v>
      </c>
      <c r="CH892" s="128">
        <f t="shared" si="1415"/>
        <v>6.824048274329475E-2</v>
      </c>
      <c r="CI892" s="126">
        <f t="shared" si="1415"/>
        <v>8.8889767202877362E-2</v>
      </c>
      <c r="CJ892" s="132">
        <f t="shared" si="1415"/>
        <v>7.8999233073350023E-2</v>
      </c>
      <c r="CK892" s="133">
        <f t="shared" si="1415"/>
        <v>7.6603067367359834E-2</v>
      </c>
    </row>
    <row r="893" spans="1:89" x14ac:dyDescent="0.2">
      <c r="A893" s="143" t="s">
        <v>34</v>
      </c>
      <c r="B893" s="203">
        <v>2721</v>
      </c>
      <c r="C893" s="197">
        <v>3899</v>
      </c>
      <c r="D893" s="198">
        <v>1371</v>
      </c>
      <c r="E893" s="199">
        <v>1710</v>
      </c>
      <c r="F893" s="196">
        <v>665</v>
      </c>
      <c r="G893" s="200">
        <v>577</v>
      </c>
      <c r="H893" s="198">
        <v>2012</v>
      </c>
      <c r="I893" s="199">
        <v>3672</v>
      </c>
      <c r="J893" s="196">
        <v>428</v>
      </c>
      <c r="K893" s="197">
        <v>261</v>
      </c>
      <c r="L893" s="198">
        <v>1175</v>
      </c>
      <c r="M893" s="196">
        <v>1017</v>
      </c>
      <c r="N893" s="201">
        <v>1970</v>
      </c>
      <c r="O893" s="204">
        <v>2316</v>
      </c>
      <c r="P893" s="196">
        <v>1154</v>
      </c>
      <c r="Q893" s="197">
        <v>1881</v>
      </c>
      <c r="R893" s="198">
        <v>1223</v>
      </c>
      <c r="S893" s="199">
        <v>2136</v>
      </c>
      <c r="T893" s="196">
        <v>920</v>
      </c>
      <c r="U893" s="200">
        <v>466</v>
      </c>
      <c r="V893" s="198">
        <v>2907</v>
      </c>
      <c r="W893" s="205">
        <v>1603</v>
      </c>
      <c r="X893" s="196">
        <v>2363</v>
      </c>
      <c r="Y893" s="200">
        <v>1014</v>
      </c>
      <c r="Z893" s="198">
        <v>3308</v>
      </c>
      <c r="AA893" s="196">
        <v>4737</v>
      </c>
      <c r="AB893" s="169">
        <f t="shared" si="1399"/>
        <v>22217</v>
      </c>
      <c r="AC893" s="170">
        <f t="shared" si="1394"/>
        <v>25289</v>
      </c>
      <c r="BI893" s="143" t="s">
        <v>34</v>
      </c>
      <c r="BJ893" s="126">
        <f t="shared" ref="BJ893:CK893" si="1416">B893/B901</f>
        <v>4.4066204573427477E-2</v>
      </c>
      <c r="BK893" s="127">
        <f t="shared" si="1416"/>
        <v>0.10477239748481754</v>
      </c>
      <c r="BL893" s="128">
        <f t="shared" si="1416"/>
        <v>5.3162200938384585E-2</v>
      </c>
      <c r="BM893" s="129">
        <f t="shared" si="1416"/>
        <v>7.6795257556024607E-2</v>
      </c>
      <c r="BN893" s="126">
        <f t="shared" si="1416"/>
        <v>4.9475485454951271E-2</v>
      </c>
      <c r="BO893" s="127">
        <f t="shared" si="1416"/>
        <v>6.4867903316469924E-2</v>
      </c>
      <c r="BP893" s="128">
        <f t="shared" si="1416"/>
        <v>6.5170213455122597E-2</v>
      </c>
      <c r="BQ893" s="129">
        <f t="shared" si="1416"/>
        <v>8.4819366164649357E-2</v>
      </c>
      <c r="BR893" s="126">
        <f t="shared" si="1416"/>
        <v>6.0735064566482193E-2</v>
      </c>
      <c r="BS893" s="127">
        <f t="shared" si="1416"/>
        <v>2.9041949482585958E-2</v>
      </c>
      <c r="BT893" s="128">
        <f t="shared" si="1416"/>
        <v>9.0880965271869438E-2</v>
      </c>
      <c r="BU893" s="126">
        <f t="shared" si="1416"/>
        <v>4.1312913840029247E-2</v>
      </c>
      <c r="BV893" s="130">
        <f t="shared" si="1416"/>
        <v>6.9410189556761329E-2</v>
      </c>
      <c r="BW893" s="131">
        <f t="shared" si="1416"/>
        <v>5.9584759062491957E-2</v>
      </c>
      <c r="BX893" s="126">
        <f t="shared" si="1416"/>
        <v>6.3382215631350575E-2</v>
      </c>
      <c r="BY893" s="127">
        <f t="shared" si="1416"/>
        <v>8.3548014568712803E-2</v>
      </c>
      <c r="BZ893" s="128">
        <f t="shared" si="1416"/>
        <v>5.2545649838882921E-2</v>
      </c>
      <c r="CA893" s="129">
        <f t="shared" si="1416"/>
        <v>8.3248889235326209E-2</v>
      </c>
      <c r="CB893" s="126">
        <f t="shared" si="1416"/>
        <v>8.7752766119801609E-2</v>
      </c>
      <c r="CC893" s="127">
        <f t="shared" si="1416"/>
        <v>3.6205423044052519E-2</v>
      </c>
      <c r="CD893" s="128">
        <f t="shared" si="1416"/>
        <v>0.10305952423157372</v>
      </c>
      <c r="CE893" s="129">
        <f t="shared" si="1416"/>
        <v>4.9659231722428747E-2</v>
      </c>
      <c r="CF893" s="126">
        <f t="shared" si="1416"/>
        <v>8.8654610940196596E-2</v>
      </c>
      <c r="CG893" s="127">
        <f t="shared" si="1416"/>
        <v>5.9242813741528393E-2</v>
      </c>
      <c r="CH893" s="128">
        <f t="shared" si="1416"/>
        <v>5.654797517906289E-2</v>
      </c>
      <c r="CI893" s="126">
        <f t="shared" si="1416"/>
        <v>9.3612900675862615E-2</v>
      </c>
      <c r="CJ893" s="132">
        <f t="shared" si="1416"/>
        <v>6.4297393896421487E-2</v>
      </c>
      <c r="CK893" s="133">
        <f t="shared" si="1416"/>
        <v>7.3262800493652622E-2</v>
      </c>
    </row>
    <row r="894" spans="1:89" x14ac:dyDescent="0.2">
      <c r="A894" s="134" t="s">
        <v>38</v>
      </c>
      <c r="B894" s="206">
        <v>2548</v>
      </c>
      <c r="C894" s="190">
        <v>3772</v>
      </c>
      <c r="D894" s="191">
        <v>1015</v>
      </c>
      <c r="E894" s="192">
        <v>1812</v>
      </c>
      <c r="F894" s="189">
        <v>507</v>
      </c>
      <c r="G894" s="193">
        <v>560</v>
      </c>
      <c r="H894" s="191">
        <v>1631</v>
      </c>
      <c r="I894" s="192">
        <v>3428</v>
      </c>
      <c r="J894" s="189">
        <v>284</v>
      </c>
      <c r="K894" s="190">
        <v>253</v>
      </c>
      <c r="L894" s="191">
        <v>858</v>
      </c>
      <c r="M894" s="189">
        <v>830</v>
      </c>
      <c r="N894" s="194">
        <v>1562</v>
      </c>
      <c r="O894" s="207">
        <v>1796</v>
      </c>
      <c r="P894" s="189">
        <v>889</v>
      </c>
      <c r="Q894" s="190">
        <v>1499</v>
      </c>
      <c r="R894" s="191">
        <v>994</v>
      </c>
      <c r="S894" s="192">
        <v>1312</v>
      </c>
      <c r="T894" s="189">
        <v>741</v>
      </c>
      <c r="U894" s="193">
        <v>468</v>
      </c>
      <c r="V894" s="191">
        <v>2756</v>
      </c>
      <c r="W894" s="208">
        <v>1423</v>
      </c>
      <c r="X894" s="189">
        <v>1596</v>
      </c>
      <c r="Y894" s="193">
        <v>838</v>
      </c>
      <c r="Z894" s="191">
        <v>2657</v>
      </c>
      <c r="AA894" s="189">
        <v>3552</v>
      </c>
      <c r="AB894" s="169">
        <f t="shared" si="1399"/>
        <v>18038</v>
      </c>
      <c r="AC894" s="170">
        <f t="shared" si="1394"/>
        <v>21543</v>
      </c>
      <c r="BI894" s="134" t="s">
        <v>38</v>
      </c>
      <c r="BJ894" s="126">
        <f t="shared" ref="BJ894:CK894" si="1417">B894/B901</f>
        <v>4.1264494396579643E-2</v>
      </c>
      <c r="BK894" s="127">
        <f t="shared" si="1417"/>
        <v>0.10135970333745364</v>
      </c>
      <c r="BL894" s="128">
        <f t="shared" si="1417"/>
        <v>3.9357865756717979E-2</v>
      </c>
      <c r="BM894" s="129">
        <f t="shared" si="1417"/>
        <v>8.1376027304980461E-2</v>
      </c>
      <c r="BN894" s="126">
        <f t="shared" si="1417"/>
        <v>3.7720407707759841E-2</v>
      </c>
      <c r="BO894" s="127">
        <f t="shared" si="1417"/>
        <v>6.2956717256885897E-2</v>
      </c>
      <c r="BP894" s="128">
        <f t="shared" si="1417"/>
        <v>5.2829333074207237E-2</v>
      </c>
      <c r="BQ894" s="129">
        <f t="shared" si="1417"/>
        <v>7.9183220918414482E-2</v>
      </c>
      <c r="BR894" s="126">
        <f t="shared" si="1417"/>
        <v>4.0300837235703137E-2</v>
      </c>
      <c r="BS894" s="127">
        <f t="shared" si="1417"/>
        <v>2.8151774785801713E-2</v>
      </c>
      <c r="BT894" s="128">
        <f t="shared" si="1417"/>
        <v>6.6362441024054447E-2</v>
      </c>
      <c r="BU894" s="126">
        <f t="shared" si="1417"/>
        <v>3.3716537352236259E-2</v>
      </c>
      <c r="BV894" s="130">
        <f t="shared" si="1417"/>
        <v>5.503488126277218E-2</v>
      </c>
      <c r="BW894" s="131">
        <f t="shared" si="1417"/>
        <v>4.6206488461241604E-2</v>
      </c>
      <c r="BX894" s="126">
        <f t="shared" si="1417"/>
        <v>4.8827374086889655E-2</v>
      </c>
      <c r="BY894" s="127">
        <f t="shared" si="1417"/>
        <v>6.6580794172514876E-2</v>
      </c>
      <c r="BZ894" s="128">
        <f t="shared" si="1417"/>
        <v>4.2706766917293235E-2</v>
      </c>
      <c r="CA894" s="129">
        <f t="shared" si="1417"/>
        <v>5.1134149193234078E-2</v>
      </c>
      <c r="CB894" s="126">
        <f t="shared" si="1417"/>
        <v>7.0679130103014118E-2</v>
      </c>
      <c r="CC894" s="127">
        <f t="shared" si="1417"/>
        <v>3.6360811125786652E-2</v>
      </c>
      <c r="CD894" s="128">
        <f t="shared" si="1417"/>
        <v>9.7706243131137654E-2</v>
      </c>
      <c r="CE894" s="129">
        <f t="shared" si="1417"/>
        <v>4.4083023543990088E-2</v>
      </c>
      <c r="CF894" s="126">
        <f t="shared" si="1417"/>
        <v>5.9878442260073536E-2</v>
      </c>
      <c r="CG894" s="127">
        <f t="shared" si="1417"/>
        <v>4.8960037391913999E-2</v>
      </c>
      <c r="CH894" s="128">
        <f t="shared" si="1417"/>
        <v>4.5419579821877297E-2</v>
      </c>
      <c r="CI894" s="126">
        <f t="shared" si="1417"/>
        <v>7.0194853958341574E-2</v>
      </c>
      <c r="CJ894" s="132">
        <f t="shared" si="1417"/>
        <v>5.2203105329416702E-2</v>
      </c>
      <c r="CK894" s="133">
        <f t="shared" si="1417"/>
        <v>6.2410554432154632E-2</v>
      </c>
    </row>
    <row r="895" spans="1:89" x14ac:dyDescent="0.2">
      <c r="A895" s="143" t="s">
        <v>39</v>
      </c>
      <c r="B895" s="203">
        <v>457</v>
      </c>
      <c r="C895" s="197">
        <v>2228</v>
      </c>
      <c r="D895" s="198">
        <v>233</v>
      </c>
      <c r="E895" s="199">
        <v>1229</v>
      </c>
      <c r="F895" s="196">
        <v>135</v>
      </c>
      <c r="G895" s="200">
        <v>349</v>
      </c>
      <c r="H895" s="198">
        <v>522</v>
      </c>
      <c r="I895" s="199">
        <v>1837</v>
      </c>
      <c r="J895" s="196">
        <v>156</v>
      </c>
      <c r="K895" s="197">
        <v>164</v>
      </c>
      <c r="L895" s="198">
        <v>418</v>
      </c>
      <c r="M895" s="196">
        <v>541</v>
      </c>
      <c r="N895" s="201">
        <v>925</v>
      </c>
      <c r="O895" s="204">
        <v>1478</v>
      </c>
      <c r="P895" s="196">
        <v>634</v>
      </c>
      <c r="Q895" s="197">
        <v>1171</v>
      </c>
      <c r="R895" s="198">
        <v>826</v>
      </c>
      <c r="S895" s="199">
        <v>1008</v>
      </c>
      <c r="T895" s="196">
        <v>519</v>
      </c>
      <c r="U895" s="200">
        <v>303</v>
      </c>
      <c r="V895" s="198">
        <v>2230</v>
      </c>
      <c r="W895" s="205">
        <v>1113</v>
      </c>
      <c r="X895" s="196">
        <v>989</v>
      </c>
      <c r="Y895" s="200">
        <v>733</v>
      </c>
      <c r="Z895" s="198">
        <v>1964</v>
      </c>
      <c r="AA895" s="196">
        <v>2351</v>
      </c>
      <c r="AB895" s="169">
        <f t="shared" si="1399"/>
        <v>10008</v>
      </c>
      <c r="AC895" s="170">
        <f t="shared" si="1394"/>
        <v>14505</v>
      </c>
      <c r="BI895" s="143" t="s">
        <v>39</v>
      </c>
      <c r="BJ895" s="126">
        <f t="shared" ref="BJ895:CK895" si="1418">B895/B901</f>
        <v>7.4010494267020797E-3</v>
      </c>
      <c r="BK895" s="127">
        <f t="shared" si="1418"/>
        <v>5.9869941419895739E-2</v>
      </c>
      <c r="BL895" s="128">
        <f t="shared" si="1418"/>
        <v>9.0348598239559496E-3</v>
      </c>
      <c r="BM895" s="129">
        <f t="shared" si="1418"/>
        <v>5.5193784524183769E-2</v>
      </c>
      <c r="BN895" s="126">
        <f t="shared" si="1418"/>
        <v>1.0043895543486349E-2</v>
      </c>
      <c r="BO895" s="127">
        <f t="shared" si="1418"/>
        <v>3.9235525576166386E-2</v>
      </c>
      <c r="BP895" s="128">
        <f t="shared" si="1418"/>
        <v>1.6907977844718685E-2</v>
      </c>
      <c r="BQ895" s="129">
        <f t="shared" si="1418"/>
        <v>4.2432782038251869E-2</v>
      </c>
      <c r="BR895" s="126">
        <f t="shared" si="1418"/>
        <v>2.2137079608343976E-2</v>
      </c>
      <c r="BS895" s="127">
        <f t="shared" si="1418"/>
        <v>1.8248581284077001E-2</v>
      </c>
      <c r="BT895" s="128">
        <f t="shared" si="1418"/>
        <v>3.2330419986077809E-2</v>
      </c>
      <c r="BU895" s="126">
        <f t="shared" si="1418"/>
        <v>2.197668278019255E-2</v>
      </c>
      <c r="BV895" s="130">
        <f t="shared" si="1418"/>
        <v>3.2591078852794025E-2</v>
      </c>
      <c r="BW895" s="131">
        <f t="shared" si="1418"/>
        <v>3.8025161439707737E-2</v>
      </c>
      <c r="BX895" s="126">
        <f t="shared" si="1418"/>
        <v>3.4821771845993298E-2</v>
      </c>
      <c r="BY895" s="127">
        <f t="shared" si="1418"/>
        <v>5.201208137159101E-2</v>
      </c>
      <c r="BZ895" s="128">
        <f t="shared" si="1418"/>
        <v>3.5488721804511278E-2</v>
      </c>
      <c r="CA895" s="129">
        <f t="shared" si="1418"/>
        <v>3.9285992672850573E-2</v>
      </c>
      <c r="CB895" s="126">
        <f t="shared" si="1418"/>
        <v>4.9504006104540255E-2</v>
      </c>
      <c r="CC895" s="127">
        <f t="shared" si="1418"/>
        <v>2.3541294382720845E-2</v>
      </c>
      <c r="CD895" s="128">
        <f t="shared" si="1418"/>
        <v>7.905838976140675E-2</v>
      </c>
      <c r="CE895" s="129">
        <f t="shared" si="1418"/>
        <v>3.4479553903345728E-2</v>
      </c>
      <c r="CF895" s="126">
        <f t="shared" si="1418"/>
        <v>3.7105124934343814E-2</v>
      </c>
      <c r="CG895" s="127">
        <f t="shared" si="1418"/>
        <v>4.2825426501519048E-2</v>
      </c>
      <c r="CH895" s="128">
        <f t="shared" si="1418"/>
        <v>3.3573223473905539E-2</v>
      </c>
      <c r="CI895" s="126">
        <f t="shared" si="1418"/>
        <v>4.6460614204972134E-2</v>
      </c>
      <c r="CJ895" s="132">
        <f t="shared" si="1418"/>
        <v>2.8963780803681248E-2</v>
      </c>
      <c r="CK895" s="133">
        <f t="shared" si="1418"/>
        <v>4.2021310497071113E-2</v>
      </c>
    </row>
    <row r="896" spans="1:89" x14ac:dyDescent="0.2">
      <c r="A896" s="134" t="s">
        <v>40</v>
      </c>
      <c r="B896" s="206">
        <v>0</v>
      </c>
      <c r="C896" s="190">
        <v>1183</v>
      </c>
      <c r="D896" s="191">
        <v>6</v>
      </c>
      <c r="E896" s="192">
        <v>570</v>
      </c>
      <c r="F896" s="189">
        <v>6</v>
      </c>
      <c r="G896" s="193">
        <v>208</v>
      </c>
      <c r="H896" s="191">
        <v>20</v>
      </c>
      <c r="I896" s="192">
        <v>1159</v>
      </c>
      <c r="J896" s="189">
        <v>14</v>
      </c>
      <c r="K896" s="190">
        <v>64</v>
      </c>
      <c r="L896" s="191">
        <v>52</v>
      </c>
      <c r="M896" s="189">
        <v>109</v>
      </c>
      <c r="N896" s="194">
        <v>111</v>
      </c>
      <c r="O896" s="207">
        <v>257</v>
      </c>
      <c r="P896" s="189">
        <v>184</v>
      </c>
      <c r="Q896" s="190">
        <v>116</v>
      </c>
      <c r="R896" s="191">
        <v>102</v>
      </c>
      <c r="S896" s="192">
        <v>85</v>
      </c>
      <c r="T896" s="189">
        <v>49</v>
      </c>
      <c r="U896" s="193">
        <v>11</v>
      </c>
      <c r="V896" s="191">
        <v>104</v>
      </c>
      <c r="W896" s="208">
        <v>33</v>
      </c>
      <c r="X896" s="189">
        <v>103</v>
      </c>
      <c r="Y896" s="193">
        <v>28</v>
      </c>
      <c r="Z896" s="191">
        <v>18</v>
      </c>
      <c r="AA896" s="189">
        <v>104</v>
      </c>
      <c r="AB896" s="169">
        <f t="shared" si="1399"/>
        <v>769</v>
      </c>
      <c r="AC896" s="170">
        <f t="shared" si="1394"/>
        <v>3927</v>
      </c>
      <c r="BI896" s="134" t="s">
        <v>40</v>
      </c>
      <c r="BJ896" s="126">
        <f t="shared" ref="BJ896:CK896" si="1419">B896/B901</f>
        <v>0</v>
      </c>
      <c r="BK896" s="127">
        <f t="shared" si="1419"/>
        <v>3.178911162465739E-2</v>
      </c>
      <c r="BL896" s="128">
        <f t="shared" si="1419"/>
        <v>2.3265733452247083E-4</v>
      </c>
      <c r="BM896" s="129">
        <f t="shared" si="1419"/>
        <v>2.5598419185341538E-2</v>
      </c>
      <c r="BN896" s="126">
        <f t="shared" si="1419"/>
        <v>4.4639535748828212E-4</v>
      </c>
      <c r="BO896" s="127">
        <f t="shared" si="1419"/>
        <v>2.3383923552557615E-2</v>
      </c>
      <c r="BP896" s="128">
        <f t="shared" si="1419"/>
        <v>6.4781524309266995E-4</v>
      </c>
      <c r="BQ896" s="129">
        <f t="shared" si="1419"/>
        <v>2.6771689919615635E-2</v>
      </c>
      <c r="BR896" s="126">
        <f t="shared" si="1419"/>
        <v>1.986660990492408E-3</v>
      </c>
      <c r="BS896" s="127">
        <f t="shared" si="1419"/>
        <v>7.1213975742739511E-3</v>
      </c>
      <c r="BT896" s="128">
        <f t="shared" si="1419"/>
        <v>4.0219661226699671E-3</v>
      </c>
      <c r="BU896" s="126">
        <f t="shared" si="1419"/>
        <v>4.4278344233659667E-3</v>
      </c>
      <c r="BV896" s="130">
        <f t="shared" si="1419"/>
        <v>3.9109294623352825E-3</v>
      </c>
      <c r="BW896" s="131">
        <f t="shared" si="1419"/>
        <v>6.6119529702333476E-3</v>
      </c>
      <c r="BX896" s="126">
        <f t="shared" si="1419"/>
        <v>1.010600318558796E-2</v>
      </c>
      <c r="BY896" s="127">
        <f t="shared" si="1419"/>
        <v>5.1523496491072225E-3</v>
      </c>
      <c r="BZ896" s="128">
        <f t="shared" si="1419"/>
        <v>4.3823845327604725E-3</v>
      </c>
      <c r="CA896" s="129">
        <f t="shared" si="1419"/>
        <v>3.3128069218177568E-3</v>
      </c>
      <c r="CB896" s="126">
        <f t="shared" si="1419"/>
        <v>4.6737886302937806E-3</v>
      </c>
      <c r="CC896" s="127">
        <f t="shared" si="1419"/>
        <v>8.5463444953772047E-4</v>
      </c>
      <c r="CD896" s="128">
        <f t="shared" si="1419"/>
        <v>3.6870280426844399E-3</v>
      </c>
      <c r="CE896" s="129">
        <f t="shared" si="1419"/>
        <v>1.0223048327137546E-3</v>
      </c>
      <c r="CF896" s="126">
        <f t="shared" si="1419"/>
        <v>3.8643355593907104E-3</v>
      </c>
      <c r="CG896" s="127">
        <f t="shared" si="1419"/>
        <v>1.635896237438654E-3</v>
      </c>
      <c r="CH896" s="128">
        <f t="shared" si="1419"/>
        <v>3.0769756747978599E-4</v>
      </c>
      <c r="CI896" s="126">
        <f t="shared" si="1419"/>
        <v>2.0552547330145053E-3</v>
      </c>
      <c r="CJ896" s="132">
        <f t="shared" si="1419"/>
        <v>2.2255343163500078E-3</v>
      </c>
      <c r="CK896" s="133">
        <f t="shared" si="1419"/>
        <v>1.1376607123198776E-2</v>
      </c>
    </row>
    <row r="897" spans="1:89" x14ac:dyDescent="0.2">
      <c r="A897" s="143" t="s">
        <v>41</v>
      </c>
      <c r="B897" s="203">
        <v>0</v>
      </c>
      <c r="C897" s="197">
        <v>0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69">
        <f t="shared" si="1399"/>
        <v>0</v>
      </c>
      <c r="AC897" s="170">
        <f t="shared" si="1394"/>
        <v>0</v>
      </c>
      <c r="BI897" s="143" t="s">
        <v>41</v>
      </c>
      <c r="BJ897" s="126">
        <f t="shared" ref="BJ897:CK897" si="1420">B897/B901</f>
        <v>0</v>
      </c>
      <c r="BK897" s="127">
        <f t="shared" si="1420"/>
        <v>0</v>
      </c>
      <c r="BL897" s="128">
        <f t="shared" si="1420"/>
        <v>0</v>
      </c>
      <c r="BM897" s="129">
        <f t="shared" si="1420"/>
        <v>0</v>
      </c>
      <c r="BN897" s="126">
        <f t="shared" si="1420"/>
        <v>0</v>
      </c>
      <c r="BO897" s="127">
        <f t="shared" si="1420"/>
        <v>0</v>
      </c>
      <c r="BP897" s="128">
        <f t="shared" si="1420"/>
        <v>0</v>
      </c>
      <c r="BQ897" s="129">
        <f t="shared" si="1420"/>
        <v>0</v>
      </c>
      <c r="BR897" s="126">
        <f t="shared" si="1420"/>
        <v>0</v>
      </c>
      <c r="BS897" s="127">
        <f t="shared" si="1420"/>
        <v>0</v>
      </c>
      <c r="BT897" s="128">
        <f t="shared" si="1420"/>
        <v>0</v>
      </c>
      <c r="BU897" s="126">
        <f t="shared" si="1420"/>
        <v>0</v>
      </c>
      <c r="BV897" s="130">
        <f t="shared" si="1420"/>
        <v>0</v>
      </c>
      <c r="BW897" s="131">
        <f t="shared" si="1420"/>
        <v>0</v>
      </c>
      <c r="BX897" s="126">
        <f t="shared" si="1420"/>
        <v>0</v>
      </c>
      <c r="BY897" s="127">
        <f t="shared" si="1420"/>
        <v>0</v>
      </c>
      <c r="BZ897" s="128">
        <f t="shared" si="1420"/>
        <v>0</v>
      </c>
      <c r="CA897" s="129">
        <f t="shared" si="1420"/>
        <v>0</v>
      </c>
      <c r="CB897" s="126">
        <f t="shared" si="1420"/>
        <v>0</v>
      </c>
      <c r="CC897" s="127">
        <f t="shared" si="1420"/>
        <v>0</v>
      </c>
      <c r="CD897" s="128">
        <f t="shared" si="1420"/>
        <v>0</v>
      </c>
      <c r="CE897" s="129">
        <f t="shared" si="1420"/>
        <v>0</v>
      </c>
      <c r="CF897" s="126">
        <f t="shared" si="1420"/>
        <v>0</v>
      </c>
      <c r="CG897" s="127">
        <f t="shared" si="1420"/>
        <v>0</v>
      </c>
      <c r="CH897" s="128">
        <f t="shared" si="1420"/>
        <v>0</v>
      </c>
      <c r="CI897" s="126">
        <f t="shared" si="1420"/>
        <v>0</v>
      </c>
      <c r="CJ897" s="132">
        <f t="shared" si="1420"/>
        <v>0</v>
      </c>
      <c r="CK897" s="133">
        <f t="shared" si="1420"/>
        <v>0</v>
      </c>
    </row>
    <row r="898" spans="1:89" x14ac:dyDescent="0.2">
      <c r="A898" s="134" t="s">
        <v>42</v>
      </c>
      <c r="B898" s="58"/>
      <c r="C898" s="59"/>
      <c r="D898" s="136"/>
      <c r="E898" s="137"/>
      <c r="F898" s="135"/>
      <c r="G898" s="138"/>
      <c r="H898" s="136"/>
      <c r="I898" s="137"/>
      <c r="J898" s="135"/>
      <c r="K898" s="138"/>
      <c r="L898" s="136"/>
      <c r="M898" s="135"/>
      <c r="N898" s="139"/>
      <c r="O898" s="140"/>
      <c r="P898" s="135"/>
      <c r="Q898" s="138"/>
      <c r="R898" s="136"/>
      <c r="S898" s="137"/>
      <c r="T898" s="135"/>
      <c r="U898" s="138"/>
      <c r="V898" s="136"/>
      <c r="W898" s="137"/>
      <c r="X898" s="135"/>
      <c r="Y898" s="138"/>
      <c r="Z898" s="141"/>
      <c r="AA898" s="142"/>
      <c r="AB898" s="169">
        <f>B898+D898+F898+H898+J898+L898+N898+P898+R898+T898+V898+X898+Z898</f>
        <v>0</v>
      </c>
      <c r="AC898" s="170">
        <f>C898+E898+G898+I898+K898+M898+O898+Q898+S898+U898+W898+Y898+AA898</f>
        <v>0</v>
      </c>
      <c r="BI898" s="134" t="s">
        <v>42</v>
      </c>
      <c r="BJ898" s="126">
        <f t="shared" ref="BJ898:CK898" si="1421">B898/B901</f>
        <v>0</v>
      </c>
      <c r="BK898" s="127">
        <f t="shared" si="1421"/>
        <v>0</v>
      </c>
      <c r="BL898" s="128">
        <f t="shared" si="1421"/>
        <v>0</v>
      </c>
      <c r="BM898" s="129">
        <f t="shared" si="1421"/>
        <v>0</v>
      </c>
      <c r="BN898" s="126">
        <f t="shared" si="1421"/>
        <v>0</v>
      </c>
      <c r="BO898" s="127">
        <f t="shared" si="1421"/>
        <v>0</v>
      </c>
      <c r="BP898" s="128">
        <f t="shared" si="1421"/>
        <v>0</v>
      </c>
      <c r="BQ898" s="129">
        <f t="shared" si="1421"/>
        <v>0</v>
      </c>
      <c r="BR898" s="126">
        <f t="shared" si="1421"/>
        <v>0</v>
      </c>
      <c r="BS898" s="127">
        <f t="shared" si="1421"/>
        <v>0</v>
      </c>
      <c r="BT898" s="128">
        <f t="shared" si="1421"/>
        <v>0</v>
      </c>
      <c r="BU898" s="126">
        <f t="shared" si="1421"/>
        <v>0</v>
      </c>
      <c r="BV898" s="130">
        <f t="shared" si="1421"/>
        <v>0</v>
      </c>
      <c r="BW898" s="131">
        <f t="shared" si="1421"/>
        <v>0</v>
      </c>
      <c r="BX898" s="126">
        <f t="shared" si="1421"/>
        <v>0</v>
      </c>
      <c r="BY898" s="127">
        <f t="shared" si="1421"/>
        <v>0</v>
      </c>
      <c r="BZ898" s="128">
        <f t="shared" si="1421"/>
        <v>0</v>
      </c>
      <c r="CA898" s="129">
        <f t="shared" si="1421"/>
        <v>0</v>
      </c>
      <c r="CB898" s="126">
        <f t="shared" si="1421"/>
        <v>0</v>
      </c>
      <c r="CC898" s="127">
        <f t="shared" si="1421"/>
        <v>0</v>
      </c>
      <c r="CD898" s="128">
        <f t="shared" si="1421"/>
        <v>0</v>
      </c>
      <c r="CE898" s="129">
        <f t="shared" si="1421"/>
        <v>0</v>
      </c>
      <c r="CF898" s="126">
        <f t="shared" si="1421"/>
        <v>0</v>
      </c>
      <c r="CG898" s="127">
        <f t="shared" si="1421"/>
        <v>0</v>
      </c>
      <c r="CH898" s="128">
        <f t="shared" si="1421"/>
        <v>0</v>
      </c>
      <c r="CI898" s="126">
        <f t="shared" si="1421"/>
        <v>0</v>
      </c>
      <c r="CJ898" s="132">
        <f t="shared" si="1421"/>
        <v>0</v>
      </c>
      <c r="CK898" s="133">
        <f t="shared" si="1421"/>
        <v>0</v>
      </c>
    </row>
    <row r="899" spans="1:89" x14ac:dyDescent="0.2">
      <c r="A899" s="143" t="s">
        <v>43</v>
      </c>
      <c r="B899" s="56"/>
      <c r="C899" s="57"/>
      <c r="D899" s="149"/>
      <c r="E899" s="146"/>
      <c r="F899" s="147"/>
      <c r="G899" s="148"/>
      <c r="H899" s="149"/>
      <c r="I899" s="146"/>
      <c r="J899" s="147"/>
      <c r="K899" s="148"/>
      <c r="L899" s="149"/>
      <c r="M899" s="147"/>
      <c r="N899" s="151"/>
      <c r="O899" s="150"/>
      <c r="P899" s="147"/>
      <c r="Q899" s="148"/>
      <c r="R899" s="149"/>
      <c r="S899" s="146"/>
      <c r="T899" s="147"/>
      <c r="U899" s="148"/>
      <c r="V899" s="149"/>
      <c r="W899" s="146"/>
      <c r="X899" s="147"/>
      <c r="Y899" s="148"/>
      <c r="Z899" s="145"/>
      <c r="AA899" s="144"/>
      <c r="AB899" s="169"/>
      <c r="AC899" s="170"/>
      <c r="BI899" s="143" t="s">
        <v>43</v>
      </c>
      <c r="BJ899" s="126">
        <f t="shared" ref="BJ899:CK899" si="1422">B899/B901</f>
        <v>0</v>
      </c>
      <c r="BK899" s="127">
        <f t="shared" si="1422"/>
        <v>0</v>
      </c>
      <c r="BL899" s="128">
        <f t="shared" si="1422"/>
        <v>0</v>
      </c>
      <c r="BM899" s="129">
        <f t="shared" si="1422"/>
        <v>0</v>
      </c>
      <c r="BN899" s="126">
        <f t="shared" si="1422"/>
        <v>0</v>
      </c>
      <c r="BO899" s="127">
        <f t="shared" si="1422"/>
        <v>0</v>
      </c>
      <c r="BP899" s="128">
        <f t="shared" si="1422"/>
        <v>0</v>
      </c>
      <c r="BQ899" s="129">
        <f t="shared" si="1422"/>
        <v>0</v>
      </c>
      <c r="BR899" s="126">
        <f t="shared" si="1422"/>
        <v>0</v>
      </c>
      <c r="BS899" s="127">
        <f t="shared" si="1422"/>
        <v>0</v>
      </c>
      <c r="BT899" s="128">
        <f t="shared" si="1422"/>
        <v>0</v>
      </c>
      <c r="BU899" s="126">
        <f t="shared" si="1422"/>
        <v>0</v>
      </c>
      <c r="BV899" s="130">
        <f t="shared" si="1422"/>
        <v>0</v>
      </c>
      <c r="BW899" s="131">
        <f t="shared" si="1422"/>
        <v>0</v>
      </c>
      <c r="BX899" s="126">
        <f t="shared" si="1422"/>
        <v>0</v>
      </c>
      <c r="BY899" s="127">
        <f t="shared" si="1422"/>
        <v>0</v>
      </c>
      <c r="BZ899" s="128">
        <f t="shared" si="1422"/>
        <v>0</v>
      </c>
      <c r="CA899" s="129">
        <f t="shared" si="1422"/>
        <v>0</v>
      </c>
      <c r="CB899" s="126">
        <f t="shared" si="1422"/>
        <v>0</v>
      </c>
      <c r="CC899" s="127">
        <f t="shared" si="1422"/>
        <v>0</v>
      </c>
      <c r="CD899" s="128">
        <f t="shared" si="1422"/>
        <v>0</v>
      </c>
      <c r="CE899" s="129">
        <f t="shared" si="1422"/>
        <v>0</v>
      </c>
      <c r="CF899" s="126">
        <f t="shared" si="1422"/>
        <v>0</v>
      </c>
      <c r="CG899" s="127">
        <f t="shared" si="1422"/>
        <v>0</v>
      </c>
      <c r="CH899" s="128">
        <f t="shared" si="1422"/>
        <v>0</v>
      </c>
      <c r="CI899" s="126">
        <f t="shared" si="1422"/>
        <v>0</v>
      </c>
      <c r="CJ899" s="132">
        <f t="shared" si="1422"/>
        <v>0</v>
      </c>
      <c r="CK899" s="133">
        <f t="shared" si="1422"/>
        <v>0</v>
      </c>
    </row>
    <row r="900" spans="1:89" ht="13.5" thickBot="1" x14ac:dyDescent="0.25">
      <c r="A900" s="134" t="s">
        <v>44</v>
      </c>
      <c r="B900" s="58"/>
      <c r="C900" s="59"/>
      <c r="D900" s="136"/>
      <c r="E900" s="137"/>
      <c r="F900" s="135"/>
      <c r="G900" s="138"/>
      <c r="H900" s="136"/>
      <c r="I900" s="137"/>
      <c r="J900" s="135"/>
      <c r="K900" s="138"/>
      <c r="L900" s="136"/>
      <c r="M900" s="135"/>
      <c r="N900" s="139"/>
      <c r="O900" s="140"/>
      <c r="P900" s="135"/>
      <c r="Q900" s="138"/>
      <c r="R900" s="136"/>
      <c r="S900" s="137"/>
      <c r="T900" s="135"/>
      <c r="U900" s="138"/>
      <c r="V900" s="136"/>
      <c r="W900" s="137"/>
      <c r="X900" s="135"/>
      <c r="Y900" s="138"/>
      <c r="Z900" s="141"/>
      <c r="AA900" s="142"/>
      <c r="AB900" s="169"/>
      <c r="AC900" s="170"/>
      <c r="BI900" s="134" t="s">
        <v>44</v>
      </c>
      <c r="BJ900" s="126">
        <f t="shared" ref="BJ900:CK900" si="1423">B900/B901</f>
        <v>0</v>
      </c>
      <c r="BK900" s="127">
        <f t="shared" si="1423"/>
        <v>0</v>
      </c>
      <c r="BL900" s="128">
        <f t="shared" si="1423"/>
        <v>0</v>
      </c>
      <c r="BM900" s="129">
        <f t="shared" si="1423"/>
        <v>0</v>
      </c>
      <c r="BN900" s="126">
        <f t="shared" si="1423"/>
        <v>0</v>
      </c>
      <c r="BO900" s="127">
        <f t="shared" si="1423"/>
        <v>0</v>
      </c>
      <c r="BP900" s="128">
        <f t="shared" si="1423"/>
        <v>0</v>
      </c>
      <c r="BQ900" s="129">
        <f t="shared" si="1423"/>
        <v>0</v>
      </c>
      <c r="BR900" s="126">
        <f t="shared" si="1423"/>
        <v>0</v>
      </c>
      <c r="BS900" s="127">
        <f t="shared" si="1423"/>
        <v>0</v>
      </c>
      <c r="BT900" s="128">
        <f t="shared" si="1423"/>
        <v>0</v>
      </c>
      <c r="BU900" s="126">
        <f t="shared" si="1423"/>
        <v>0</v>
      </c>
      <c r="BV900" s="130">
        <f t="shared" si="1423"/>
        <v>0</v>
      </c>
      <c r="BW900" s="131">
        <f t="shared" si="1423"/>
        <v>0</v>
      </c>
      <c r="BX900" s="126">
        <f t="shared" si="1423"/>
        <v>0</v>
      </c>
      <c r="BY900" s="127">
        <f t="shared" si="1423"/>
        <v>0</v>
      </c>
      <c r="BZ900" s="128">
        <f t="shared" si="1423"/>
        <v>0</v>
      </c>
      <c r="CA900" s="129">
        <f t="shared" si="1423"/>
        <v>0</v>
      </c>
      <c r="CB900" s="126">
        <f t="shared" si="1423"/>
        <v>0</v>
      </c>
      <c r="CC900" s="127">
        <f t="shared" si="1423"/>
        <v>0</v>
      </c>
      <c r="CD900" s="128">
        <f t="shared" si="1423"/>
        <v>0</v>
      </c>
      <c r="CE900" s="129">
        <f t="shared" si="1423"/>
        <v>0</v>
      </c>
      <c r="CF900" s="126">
        <f t="shared" si="1423"/>
        <v>0</v>
      </c>
      <c r="CG900" s="127">
        <f t="shared" si="1423"/>
        <v>0</v>
      </c>
      <c r="CH900" s="128">
        <f t="shared" si="1423"/>
        <v>0</v>
      </c>
      <c r="CI900" s="126">
        <f t="shared" si="1423"/>
        <v>0</v>
      </c>
      <c r="CJ900" s="132">
        <f t="shared" si="1423"/>
        <v>0</v>
      </c>
      <c r="CK900" s="133">
        <f t="shared" si="1423"/>
        <v>0</v>
      </c>
    </row>
    <row r="901" spans="1:89" ht="14.25" thickTop="1" thickBot="1" x14ac:dyDescent="0.25">
      <c r="A901" s="299" t="s">
        <v>26</v>
      </c>
      <c r="B901" s="275">
        <f>SUM(B877:B900)</f>
        <v>61748</v>
      </c>
      <c r="C901" s="270">
        <f t="shared" ref="C901" si="1424">SUM(C877:C900)</f>
        <v>37214</v>
      </c>
      <c r="D901" s="18">
        <f t="shared" ref="D901" si="1425">SUM(D877:D900)</f>
        <v>25789</v>
      </c>
      <c r="E901" s="271">
        <f t="shared" ref="E901" si="1426">SUM(E877:E900)</f>
        <v>22267</v>
      </c>
      <c r="F901" s="272">
        <f t="shared" ref="F901" si="1427">SUM(F877:F900)</f>
        <v>13441</v>
      </c>
      <c r="G901" s="273">
        <f t="shared" ref="G901" si="1428">SUM(G877:G900)</f>
        <v>8895</v>
      </c>
      <c r="H901" s="18">
        <f t="shared" ref="H901" si="1429">SUM(H877:H900)</f>
        <v>30873</v>
      </c>
      <c r="I901" s="271">
        <f t="shared" ref="I901" si="1430">SUM(I877:I900)</f>
        <v>43292</v>
      </c>
      <c r="J901" s="272">
        <f t="shared" ref="J901" si="1431">SUM(J877:J900)</f>
        <v>7047</v>
      </c>
      <c r="K901" s="273">
        <f t="shared" ref="K901" si="1432">SUM(K877:K900)</f>
        <v>8987</v>
      </c>
      <c r="L901" s="18">
        <f t="shared" ref="L901" si="1433">SUM(L877:L900)</f>
        <v>12929</v>
      </c>
      <c r="M901" s="272">
        <f t="shared" ref="M901" si="1434">SUM(M877:M900)</f>
        <v>24617</v>
      </c>
      <c r="N901" s="20">
        <f t="shared" ref="N901" si="1435">SUM(N877:N900)</f>
        <v>28382</v>
      </c>
      <c r="O901" s="19">
        <f t="shared" ref="O901" si="1436">SUM(O877:O900)</f>
        <v>38869</v>
      </c>
      <c r="P901" s="272">
        <f t="shared" ref="P901" si="1437">SUM(P877:P900)</f>
        <v>18207</v>
      </c>
      <c r="Q901" s="273">
        <f t="shared" ref="Q901" si="1438">SUM(Q877:Q900)</f>
        <v>22514</v>
      </c>
      <c r="R901" s="18">
        <f t="shared" ref="R901" si="1439">SUM(R877:R900)</f>
        <v>23275</v>
      </c>
      <c r="S901" s="271">
        <f t="shared" ref="S901" si="1440">SUM(S877:S900)</f>
        <v>25658</v>
      </c>
      <c r="T901" s="272">
        <f t="shared" ref="T901" si="1441">SUM(T877:T900)</f>
        <v>10484</v>
      </c>
      <c r="U901" s="273">
        <f t="shared" ref="U901" si="1442">SUM(U877:U900)</f>
        <v>12871</v>
      </c>
      <c r="V901" s="18">
        <f t="shared" ref="V901" si="1443">SUM(V877:V900)</f>
        <v>28207</v>
      </c>
      <c r="W901" s="271">
        <f t="shared" ref="W901" si="1444">SUM(W877:W900)</f>
        <v>32280</v>
      </c>
      <c r="X901" s="272">
        <f t="shared" ref="X901" si="1445">SUM(X877:X900)</f>
        <v>26654</v>
      </c>
      <c r="Y901" s="273">
        <f t="shared" ref="Y901" si="1446">SUM(Y877:Y900)</f>
        <v>17116</v>
      </c>
      <c r="Z901" s="18">
        <f t="shared" ref="Z901" si="1447">SUM(Z877:Z900)</f>
        <v>58499</v>
      </c>
      <c r="AA901" s="271">
        <f t="shared" ref="AA901" si="1448">SUM(AA877:AA900)</f>
        <v>50602</v>
      </c>
      <c r="AB901" s="171">
        <f>SUM(AB877:AB900)</f>
        <v>345535</v>
      </c>
      <c r="AC901" s="172">
        <f>SUM(AC877:AC900)</f>
        <v>345182</v>
      </c>
      <c r="BI901" s="299" t="s">
        <v>26</v>
      </c>
      <c r="BJ901" s="152">
        <f>SUM(BJ877:BJ900)</f>
        <v>1</v>
      </c>
      <c r="BK901" s="153">
        <f t="shared" ref="BK901:CK901" si="1449">SUM(BK877:BK900)</f>
        <v>1</v>
      </c>
      <c r="BL901" s="152">
        <f t="shared" si="1449"/>
        <v>1</v>
      </c>
      <c r="BM901" s="153">
        <f t="shared" si="1449"/>
        <v>1</v>
      </c>
      <c r="BN901" s="152">
        <f t="shared" si="1449"/>
        <v>1.0000000000000002</v>
      </c>
      <c r="BO901" s="153">
        <f t="shared" si="1449"/>
        <v>1.0000000000000002</v>
      </c>
      <c r="BP901" s="152">
        <f t="shared" si="1449"/>
        <v>0.99999999999999989</v>
      </c>
      <c r="BQ901" s="153">
        <f t="shared" si="1449"/>
        <v>0.99999999999999989</v>
      </c>
      <c r="BR901" s="152">
        <f t="shared" si="1449"/>
        <v>0.99999999999999989</v>
      </c>
      <c r="BS901" s="153">
        <f t="shared" si="1449"/>
        <v>1</v>
      </c>
      <c r="BT901" s="152">
        <f t="shared" si="1449"/>
        <v>0.99999999999999978</v>
      </c>
      <c r="BU901" s="153">
        <f t="shared" si="1449"/>
        <v>0.99999999999999989</v>
      </c>
      <c r="BV901" s="152">
        <f t="shared" si="1449"/>
        <v>1</v>
      </c>
      <c r="BW901" s="153">
        <f t="shared" si="1449"/>
        <v>1</v>
      </c>
      <c r="BX901" s="152">
        <f t="shared" si="1449"/>
        <v>1</v>
      </c>
      <c r="BY901" s="153">
        <f t="shared" si="1449"/>
        <v>0.99999999999999989</v>
      </c>
      <c r="BZ901" s="152">
        <f t="shared" si="1449"/>
        <v>1</v>
      </c>
      <c r="CA901" s="153">
        <f t="shared" si="1449"/>
        <v>1.0000000000000002</v>
      </c>
      <c r="CB901" s="152">
        <f t="shared" si="1449"/>
        <v>1.0000000000000002</v>
      </c>
      <c r="CC901" s="153">
        <f t="shared" si="1449"/>
        <v>1</v>
      </c>
      <c r="CD901" s="152">
        <f t="shared" si="1449"/>
        <v>1</v>
      </c>
      <c r="CE901" s="153">
        <f t="shared" si="1449"/>
        <v>0.99999999999999989</v>
      </c>
      <c r="CF901" s="152">
        <f t="shared" si="1449"/>
        <v>1</v>
      </c>
      <c r="CG901" s="153">
        <f t="shared" si="1449"/>
        <v>1.0000000000000002</v>
      </c>
      <c r="CH901" s="152">
        <f t="shared" si="1449"/>
        <v>1</v>
      </c>
      <c r="CI901" s="153">
        <f t="shared" si="1449"/>
        <v>1</v>
      </c>
      <c r="CJ901" s="152">
        <f t="shared" si="1449"/>
        <v>1.0000000000000002</v>
      </c>
      <c r="CK901" s="153">
        <f t="shared" si="1449"/>
        <v>0.99999999999999989</v>
      </c>
    </row>
    <row r="902" spans="1:89" ht="13.5" thickTop="1" x14ac:dyDescent="0.2">
      <c r="A902" s="187"/>
    </row>
    <row r="904" spans="1:89" x14ac:dyDescent="0.2">
      <c r="A904" s="306">
        <f>+A873+1</f>
        <v>43495</v>
      </c>
      <c r="B904" s="306"/>
      <c r="C904" s="306"/>
      <c r="D904" s="306"/>
      <c r="BI904" s="311">
        <f>+BI842+2</f>
        <v>43495</v>
      </c>
      <c r="BJ904" s="311"/>
      <c r="BK904" s="311"/>
      <c r="BL904" s="311"/>
    </row>
    <row r="905" spans="1:89" ht="13.5" thickBot="1" x14ac:dyDescent="0.25">
      <c r="AE905" s="242" t="s">
        <v>1</v>
      </c>
    </row>
    <row r="906" spans="1:89" ht="14.25" thickTop="1" thickBot="1" x14ac:dyDescent="0.25">
      <c r="A906" s="302" t="s">
        <v>2</v>
      </c>
      <c r="B906" s="304" t="s">
        <v>3</v>
      </c>
      <c r="C906" s="305"/>
      <c r="D906" s="304" t="s">
        <v>4</v>
      </c>
      <c r="E906" s="305"/>
      <c r="F906" s="304" t="s">
        <v>5</v>
      </c>
      <c r="G906" s="305"/>
      <c r="H906" s="304" t="s">
        <v>6</v>
      </c>
      <c r="I906" s="305"/>
      <c r="J906" s="304" t="s">
        <v>7</v>
      </c>
      <c r="K906" s="305"/>
      <c r="L906" s="304" t="s">
        <v>8</v>
      </c>
      <c r="M906" s="305"/>
      <c r="N906" s="304" t="s">
        <v>9</v>
      </c>
      <c r="O906" s="305"/>
      <c r="P906" s="304" t="s">
        <v>10</v>
      </c>
      <c r="Q906" s="305"/>
      <c r="R906" s="304" t="s">
        <v>11</v>
      </c>
      <c r="S906" s="305"/>
      <c r="T906" s="304" t="s">
        <v>12</v>
      </c>
      <c r="U906" s="305"/>
      <c r="V906" s="304" t="s">
        <v>13</v>
      </c>
      <c r="W906" s="305"/>
      <c r="X906" s="304" t="s">
        <v>14</v>
      </c>
      <c r="Y906" s="305"/>
      <c r="Z906" s="307" t="s">
        <v>15</v>
      </c>
      <c r="AA906" s="308"/>
      <c r="AB906" s="309" t="s">
        <v>16</v>
      </c>
      <c r="AC906" s="310"/>
      <c r="AE906" s="302" t="s">
        <v>2</v>
      </c>
      <c r="AF906" s="304" t="s">
        <v>3</v>
      </c>
      <c r="AG906" s="305"/>
      <c r="AH906" s="304" t="s">
        <v>4</v>
      </c>
      <c r="AI906" s="305"/>
      <c r="AJ906" s="304" t="s">
        <v>5</v>
      </c>
      <c r="AK906" s="305"/>
      <c r="AL906" s="304" t="s">
        <v>6</v>
      </c>
      <c r="AM906" s="305"/>
      <c r="AN906" s="304" t="s">
        <v>7</v>
      </c>
      <c r="AO906" s="305"/>
      <c r="AP906" s="304" t="s">
        <v>8</v>
      </c>
      <c r="AQ906" s="305"/>
      <c r="AR906" s="304" t="s">
        <v>9</v>
      </c>
      <c r="AS906" s="305"/>
      <c r="AT906" s="304" t="s">
        <v>10</v>
      </c>
      <c r="AU906" s="305"/>
      <c r="AV906" s="304" t="s">
        <v>11</v>
      </c>
      <c r="AW906" s="305"/>
      <c r="AX906" s="304" t="s">
        <v>12</v>
      </c>
      <c r="AY906" s="305"/>
      <c r="AZ906" s="304" t="s">
        <v>13</v>
      </c>
      <c r="BA906" s="305"/>
      <c r="BB906" s="304" t="s">
        <v>14</v>
      </c>
      <c r="BC906" s="305"/>
      <c r="BD906" s="307" t="s">
        <v>15</v>
      </c>
      <c r="BE906" s="308"/>
      <c r="BF906" s="309" t="s">
        <v>16</v>
      </c>
      <c r="BG906" s="310"/>
      <c r="BI906" s="302" t="s">
        <v>2</v>
      </c>
      <c r="BJ906" s="304" t="s">
        <v>3</v>
      </c>
      <c r="BK906" s="305"/>
      <c r="BL906" s="304" t="s">
        <v>4</v>
      </c>
      <c r="BM906" s="305"/>
      <c r="BN906" s="304" t="s">
        <v>5</v>
      </c>
      <c r="BO906" s="305"/>
      <c r="BP906" s="304" t="s">
        <v>6</v>
      </c>
      <c r="BQ906" s="305"/>
      <c r="BR906" s="304" t="s">
        <v>7</v>
      </c>
      <c r="BS906" s="305"/>
      <c r="BT906" s="304" t="s">
        <v>8</v>
      </c>
      <c r="BU906" s="305"/>
      <c r="BV906" s="304" t="s">
        <v>9</v>
      </c>
      <c r="BW906" s="305"/>
      <c r="BX906" s="304" t="s">
        <v>10</v>
      </c>
      <c r="BY906" s="305"/>
      <c r="BZ906" s="304" t="s">
        <v>11</v>
      </c>
      <c r="CA906" s="305"/>
      <c r="CB906" s="304" t="s">
        <v>12</v>
      </c>
      <c r="CC906" s="305"/>
      <c r="CD906" s="304" t="s">
        <v>13</v>
      </c>
      <c r="CE906" s="305"/>
      <c r="CF906" s="304" t="s">
        <v>14</v>
      </c>
      <c r="CG906" s="305"/>
      <c r="CH906" s="307" t="s">
        <v>15</v>
      </c>
      <c r="CI906" s="308"/>
      <c r="CJ906" s="304" t="s">
        <v>16</v>
      </c>
      <c r="CK906" s="305"/>
    </row>
    <row r="907" spans="1:89" ht="15" thickTop="1" thickBot="1" x14ac:dyDescent="0.3">
      <c r="A907" s="303"/>
      <c r="B907" s="113" t="s">
        <v>17</v>
      </c>
      <c r="C907" s="114" t="s">
        <v>18</v>
      </c>
      <c r="D907" s="115" t="s">
        <v>17</v>
      </c>
      <c r="E907" s="116" t="s">
        <v>18</v>
      </c>
      <c r="F907" s="113" t="s">
        <v>17</v>
      </c>
      <c r="G907" s="114" t="s">
        <v>18</v>
      </c>
      <c r="H907" s="115" t="s">
        <v>17</v>
      </c>
      <c r="I907" s="116" t="s">
        <v>18</v>
      </c>
      <c r="J907" s="113" t="s">
        <v>17</v>
      </c>
      <c r="K907" s="114" t="s">
        <v>18</v>
      </c>
      <c r="L907" s="115" t="s">
        <v>17</v>
      </c>
      <c r="M907" s="113" t="s">
        <v>18</v>
      </c>
      <c r="N907" s="117" t="s">
        <v>17</v>
      </c>
      <c r="O907" s="118" t="s">
        <v>18</v>
      </c>
      <c r="P907" s="113" t="s">
        <v>17</v>
      </c>
      <c r="Q907" s="114" t="s">
        <v>18</v>
      </c>
      <c r="R907" s="115" t="s">
        <v>17</v>
      </c>
      <c r="S907" s="116" t="s">
        <v>18</v>
      </c>
      <c r="T907" s="113" t="s">
        <v>17</v>
      </c>
      <c r="U907" s="114" t="s">
        <v>18</v>
      </c>
      <c r="V907" s="115" t="s">
        <v>17</v>
      </c>
      <c r="W907" s="116" t="s">
        <v>18</v>
      </c>
      <c r="X907" s="113" t="s">
        <v>17</v>
      </c>
      <c r="Y907" s="114" t="s">
        <v>18</v>
      </c>
      <c r="Z907" s="26" t="s">
        <v>17</v>
      </c>
      <c r="AA907" s="119" t="s">
        <v>18</v>
      </c>
      <c r="AB907" s="173" t="s">
        <v>17</v>
      </c>
      <c r="AC907" s="174" t="s">
        <v>18</v>
      </c>
      <c r="AE907" s="303"/>
      <c r="AF907" s="113" t="s">
        <v>17</v>
      </c>
      <c r="AG907" s="114" t="s">
        <v>18</v>
      </c>
      <c r="AH907" s="115" t="s">
        <v>17</v>
      </c>
      <c r="AI907" s="116" t="s">
        <v>18</v>
      </c>
      <c r="AJ907" s="113" t="s">
        <v>17</v>
      </c>
      <c r="AK907" s="114" t="s">
        <v>18</v>
      </c>
      <c r="AL907" s="115" t="s">
        <v>17</v>
      </c>
      <c r="AM907" s="116" t="s">
        <v>18</v>
      </c>
      <c r="AN907" s="113" t="s">
        <v>17</v>
      </c>
      <c r="AO907" s="114" t="s">
        <v>18</v>
      </c>
      <c r="AP907" s="115" t="s">
        <v>17</v>
      </c>
      <c r="AQ907" s="113" t="s">
        <v>18</v>
      </c>
      <c r="AR907" s="117" t="s">
        <v>17</v>
      </c>
      <c r="AS907" s="118" t="s">
        <v>18</v>
      </c>
      <c r="AT907" s="113" t="s">
        <v>17</v>
      </c>
      <c r="AU907" s="114" t="s">
        <v>18</v>
      </c>
      <c r="AV907" s="115" t="s">
        <v>17</v>
      </c>
      <c r="AW907" s="116" t="s">
        <v>18</v>
      </c>
      <c r="AX907" s="113" t="s">
        <v>17</v>
      </c>
      <c r="AY907" s="114" t="s">
        <v>18</v>
      </c>
      <c r="AZ907" s="115" t="s">
        <v>17</v>
      </c>
      <c r="BA907" s="116" t="s">
        <v>18</v>
      </c>
      <c r="BB907" s="113" t="s">
        <v>17</v>
      </c>
      <c r="BC907" s="114" t="s">
        <v>18</v>
      </c>
      <c r="BD907" s="26" t="s">
        <v>17</v>
      </c>
      <c r="BE907" s="119" t="s">
        <v>18</v>
      </c>
      <c r="BF907" s="173" t="s">
        <v>17</v>
      </c>
      <c r="BG907" s="174" t="s">
        <v>18</v>
      </c>
      <c r="BI907" s="303"/>
      <c r="BJ907" s="113" t="s">
        <v>17</v>
      </c>
      <c r="BK907" s="114" t="s">
        <v>18</v>
      </c>
      <c r="BL907" s="115" t="s">
        <v>17</v>
      </c>
      <c r="BM907" s="116" t="s">
        <v>18</v>
      </c>
      <c r="BN907" s="113" t="s">
        <v>17</v>
      </c>
      <c r="BO907" s="114" t="s">
        <v>18</v>
      </c>
      <c r="BP907" s="115" t="s">
        <v>17</v>
      </c>
      <c r="BQ907" s="116" t="s">
        <v>18</v>
      </c>
      <c r="BR907" s="113" t="s">
        <v>17</v>
      </c>
      <c r="BS907" s="114" t="s">
        <v>18</v>
      </c>
      <c r="BT907" s="115" t="s">
        <v>17</v>
      </c>
      <c r="BU907" s="113" t="s">
        <v>18</v>
      </c>
      <c r="BV907" s="117" t="s">
        <v>17</v>
      </c>
      <c r="BW907" s="118" t="s">
        <v>18</v>
      </c>
      <c r="BX907" s="113" t="s">
        <v>17</v>
      </c>
      <c r="BY907" s="114" t="s">
        <v>18</v>
      </c>
      <c r="BZ907" s="115" t="s">
        <v>17</v>
      </c>
      <c r="CA907" s="116" t="s">
        <v>18</v>
      </c>
      <c r="CB907" s="113" t="s">
        <v>17</v>
      </c>
      <c r="CC907" s="114" t="s">
        <v>18</v>
      </c>
      <c r="CD907" s="115" t="s">
        <v>17</v>
      </c>
      <c r="CE907" s="116" t="s">
        <v>18</v>
      </c>
      <c r="CF907" s="113" t="s">
        <v>17</v>
      </c>
      <c r="CG907" s="114" t="s">
        <v>18</v>
      </c>
      <c r="CH907" s="26" t="s">
        <v>17</v>
      </c>
      <c r="CI907" s="119" t="s">
        <v>18</v>
      </c>
      <c r="CJ907" s="117" t="s">
        <v>17</v>
      </c>
      <c r="CK907" s="118" t="s">
        <v>18</v>
      </c>
    </row>
    <row r="908" spans="1:89" ht="13.5" thickTop="1" x14ac:dyDescent="0.2">
      <c r="A908" s="122" t="s">
        <v>19</v>
      </c>
      <c r="B908" s="123"/>
      <c r="C908" s="186"/>
      <c r="D908" s="124"/>
      <c r="E908" s="177"/>
      <c r="F908" s="123"/>
      <c r="G908" s="125"/>
      <c r="H908" s="124"/>
      <c r="I908" s="177"/>
      <c r="J908" s="123"/>
      <c r="K908" s="125"/>
      <c r="L908" s="124"/>
      <c r="M908" s="123"/>
      <c r="N908" s="176"/>
      <c r="O908" s="178"/>
      <c r="P908" s="123"/>
      <c r="Q908" s="125"/>
      <c r="R908" s="124"/>
      <c r="S908" s="177"/>
      <c r="T908" s="123"/>
      <c r="U908" s="125"/>
      <c r="V908" s="124"/>
      <c r="W908" s="177"/>
      <c r="X908" s="123"/>
      <c r="Y908" s="125"/>
      <c r="Z908" s="183"/>
      <c r="AA908" s="184"/>
      <c r="AB908" s="167">
        <f>B908+D908+F908+H908+J908+L908+N908+P908+R908+T908+V908+X908+Z908</f>
        <v>0</v>
      </c>
      <c r="AC908" s="168">
        <f>C908+E908+G908+I908+K908+M908+O908+Q908+S908+U908+W908+Y908+AA908</f>
        <v>0</v>
      </c>
      <c r="AE908" s="249" t="str">
        <f>$AE$9</f>
        <v>07:00 - 07:59</v>
      </c>
      <c r="AF908" s="123">
        <f>SUMIF($A$9:$A$32,$AE908,B$908:B$931)</f>
        <v>6823</v>
      </c>
      <c r="AG908" s="186">
        <f t="shared" ref="AG908:BG910" si="1450">SUMIF($A$9:$A$32,$AE908,C$908:C$931)</f>
        <v>1029</v>
      </c>
      <c r="AH908" s="124">
        <f t="shared" si="1450"/>
        <v>1984</v>
      </c>
      <c r="AI908" s="177">
        <f t="shared" si="1450"/>
        <v>1351</v>
      </c>
      <c r="AJ908" s="123">
        <f t="shared" si="1450"/>
        <v>1050</v>
      </c>
      <c r="AK908" s="125">
        <f t="shared" si="1450"/>
        <v>671</v>
      </c>
      <c r="AL908" s="124">
        <f t="shared" si="1450"/>
        <v>1516</v>
      </c>
      <c r="AM908" s="177">
        <f t="shared" si="1450"/>
        <v>1931</v>
      </c>
      <c r="AN908" s="123">
        <f t="shared" si="1450"/>
        <v>479</v>
      </c>
      <c r="AO908" s="125">
        <f t="shared" si="1450"/>
        <v>1087</v>
      </c>
      <c r="AP908" s="124">
        <f t="shared" si="1450"/>
        <v>578</v>
      </c>
      <c r="AQ908" s="123">
        <f t="shared" si="1450"/>
        <v>2458</v>
      </c>
      <c r="AR908" s="176">
        <f t="shared" si="1450"/>
        <v>1999</v>
      </c>
      <c r="AS908" s="178">
        <f t="shared" si="1450"/>
        <v>3173</v>
      </c>
      <c r="AT908" s="123">
        <f t="shared" si="1450"/>
        <v>1798</v>
      </c>
      <c r="AU908" s="125">
        <f t="shared" si="1450"/>
        <v>1646</v>
      </c>
      <c r="AV908" s="124">
        <f t="shared" si="1450"/>
        <v>1996</v>
      </c>
      <c r="AW908" s="177">
        <f t="shared" si="1450"/>
        <v>1781</v>
      </c>
      <c r="AX908" s="123">
        <f t="shared" si="1450"/>
        <v>387</v>
      </c>
      <c r="AY908" s="125">
        <f t="shared" si="1450"/>
        <v>1918</v>
      </c>
      <c r="AZ908" s="124">
        <f t="shared" si="1450"/>
        <v>1196</v>
      </c>
      <c r="BA908" s="177">
        <f t="shared" si="1450"/>
        <v>3015</v>
      </c>
      <c r="BB908" s="123">
        <f t="shared" si="1450"/>
        <v>1648</v>
      </c>
      <c r="BC908" s="125">
        <f t="shared" si="1450"/>
        <v>1811</v>
      </c>
      <c r="BD908" s="183">
        <f t="shared" si="1450"/>
        <v>5142</v>
      </c>
      <c r="BE908" s="184">
        <f t="shared" si="1450"/>
        <v>2702</v>
      </c>
      <c r="BF908" s="167">
        <f t="shared" si="1450"/>
        <v>26596</v>
      </c>
      <c r="BG908" s="168">
        <f t="shared" si="1450"/>
        <v>24573</v>
      </c>
      <c r="BI908" s="122" t="s">
        <v>19</v>
      </c>
      <c r="BJ908" s="126">
        <f t="shared" ref="BJ908:CK908" si="1451">B908/B932</f>
        <v>0</v>
      </c>
      <c r="BK908" s="127">
        <f t="shared" si="1451"/>
        <v>0</v>
      </c>
      <c r="BL908" s="128">
        <f t="shared" si="1451"/>
        <v>0</v>
      </c>
      <c r="BM908" s="129">
        <f t="shared" si="1451"/>
        <v>0</v>
      </c>
      <c r="BN908" s="126">
        <f t="shared" si="1451"/>
        <v>0</v>
      </c>
      <c r="BO908" s="127">
        <f t="shared" si="1451"/>
        <v>0</v>
      </c>
      <c r="BP908" s="128">
        <f t="shared" si="1451"/>
        <v>0</v>
      </c>
      <c r="BQ908" s="129">
        <f t="shared" si="1451"/>
        <v>0</v>
      </c>
      <c r="BR908" s="126">
        <f t="shared" si="1451"/>
        <v>0</v>
      </c>
      <c r="BS908" s="127">
        <f t="shared" si="1451"/>
        <v>0</v>
      </c>
      <c r="BT908" s="128">
        <f t="shared" si="1451"/>
        <v>0</v>
      </c>
      <c r="BU908" s="126">
        <f t="shared" si="1451"/>
        <v>0</v>
      </c>
      <c r="BV908" s="130">
        <f t="shared" si="1451"/>
        <v>0</v>
      </c>
      <c r="BW908" s="131">
        <f t="shared" si="1451"/>
        <v>0</v>
      </c>
      <c r="BX908" s="126">
        <f t="shared" si="1451"/>
        <v>0</v>
      </c>
      <c r="BY908" s="127">
        <f t="shared" si="1451"/>
        <v>0</v>
      </c>
      <c r="BZ908" s="128">
        <f t="shared" si="1451"/>
        <v>0</v>
      </c>
      <c r="CA908" s="129">
        <f t="shared" si="1451"/>
        <v>0</v>
      </c>
      <c r="CB908" s="126">
        <f t="shared" si="1451"/>
        <v>0</v>
      </c>
      <c r="CC908" s="127">
        <f t="shared" si="1451"/>
        <v>0</v>
      </c>
      <c r="CD908" s="128">
        <f t="shared" si="1451"/>
        <v>0</v>
      </c>
      <c r="CE908" s="129">
        <f t="shared" si="1451"/>
        <v>0</v>
      </c>
      <c r="CF908" s="126">
        <f t="shared" si="1451"/>
        <v>0</v>
      </c>
      <c r="CG908" s="127">
        <f t="shared" si="1451"/>
        <v>0</v>
      </c>
      <c r="CH908" s="128">
        <f t="shared" si="1451"/>
        <v>0</v>
      </c>
      <c r="CI908" s="126">
        <f t="shared" si="1451"/>
        <v>0</v>
      </c>
      <c r="CJ908" s="132">
        <f t="shared" si="1451"/>
        <v>0</v>
      </c>
      <c r="CK908" s="133">
        <f t="shared" si="1451"/>
        <v>0</v>
      </c>
    </row>
    <row r="909" spans="1:89" x14ac:dyDescent="0.2">
      <c r="A909" s="134" t="s">
        <v>21</v>
      </c>
      <c r="B909" s="189">
        <v>637</v>
      </c>
      <c r="C909" s="190">
        <v>0</v>
      </c>
      <c r="D909" s="191">
        <v>207</v>
      </c>
      <c r="E909" s="192">
        <v>0</v>
      </c>
      <c r="F909" s="189">
        <v>82</v>
      </c>
      <c r="G909" s="193">
        <v>0</v>
      </c>
      <c r="H909" s="191">
        <v>290</v>
      </c>
      <c r="I909" s="192">
        <v>11</v>
      </c>
      <c r="J909" s="189">
        <v>15</v>
      </c>
      <c r="K909" s="193">
        <v>1</v>
      </c>
      <c r="L909" s="191">
        <v>3</v>
      </c>
      <c r="M909" s="189">
        <v>28</v>
      </c>
      <c r="N909" s="194">
        <v>57</v>
      </c>
      <c r="O909" s="195">
        <v>35</v>
      </c>
      <c r="P909" s="189">
        <v>16</v>
      </c>
      <c r="Q909" s="193">
        <v>13</v>
      </c>
      <c r="R909" s="191">
        <v>11</v>
      </c>
      <c r="S909" s="192">
        <v>22</v>
      </c>
      <c r="T909" s="189">
        <v>0</v>
      </c>
      <c r="U909" s="193">
        <v>0</v>
      </c>
      <c r="V909" s="191">
        <v>5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69">
        <f>B909+D909+F909+H909+J909+L909+N909+P909+R909+T909+V909+X909+Z909</f>
        <v>1323</v>
      </c>
      <c r="AC909" s="170">
        <f t="shared" ref="AC909:AC929" si="1452">C909+E909+G909+I909+K909+M909+O909+Q909+S909+U909+W909+Y909+AA909</f>
        <v>110</v>
      </c>
      <c r="AE909" s="250" t="str">
        <f>$AE$10</f>
        <v>08:00 - 08:59</v>
      </c>
      <c r="AF909" s="123">
        <f>SUMIF($A$9:$A$32,$AE909,B$908:B$931)</f>
        <v>5884</v>
      </c>
      <c r="AG909" s="190">
        <f t="shared" si="1450"/>
        <v>1347</v>
      </c>
      <c r="AH909" s="191">
        <f t="shared" si="1450"/>
        <v>1735</v>
      </c>
      <c r="AI909" s="192">
        <f t="shared" si="1450"/>
        <v>1520</v>
      </c>
      <c r="AJ909" s="189">
        <f t="shared" si="1450"/>
        <v>796</v>
      </c>
      <c r="AK909" s="193">
        <f t="shared" si="1450"/>
        <v>696</v>
      </c>
      <c r="AL909" s="191">
        <f t="shared" si="1450"/>
        <v>1492</v>
      </c>
      <c r="AM909" s="192">
        <f t="shared" si="1450"/>
        <v>2033</v>
      </c>
      <c r="AN909" s="189">
        <f t="shared" si="1450"/>
        <v>404</v>
      </c>
      <c r="AO909" s="193">
        <f t="shared" si="1450"/>
        <v>1063</v>
      </c>
      <c r="AP909" s="191">
        <f t="shared" si="1450"/>
        <v>531</v>
      </c>
      <c r="AQ909" s="189">
        <f t="shared" si="1450"/>
        <v>3140</v>
      </c>
      <c r="AR909" s="194">
        <f t="shared" si="1450"/>
        <v>1768</v>
      </c>
      <c r="AS909" s="195">
        <f t="shared" si="1450"/>
        <v>3587</v>
      </c>
      <c r="AT909" s="189">
        <f t="shared" si="1450"/>
        <v>1354</v>
      </c>
      <c r="AU909" s="193">
        <f t="shared" si="1450"/>
        <v>1839</v>
      </c>
      <c r="AV909" s="191">
        <f t="shared" si="1450"/>
        <v>1949</v>
      </c>
      <c r="AW909" s="192">
        <f t="shared" si="1450"/>
        <v>1562</v>
      </c>
      <c r="AX909" s="189">
        <f t="shared" si="1450"/>
        <v>388</v>
      </c>
      <c r="AY909" s="193">
        <f t="shared" si="1450"/>
        <v>1741</v>
      </c>
      <c r="AZ909" s="191">
        <f t="shared" si="1450"/>
        <v>988</v>
      </c>
      <c r="BA909" s="192">
        <f t="shared" si="1450"/>
        <v>2771</v>
      </c>
      <c r="BB909" s="189">
        <f t="shared" si="1450"/>
        <v>1426</v>
      </c>
      <c r="BC909" s="193">
        <f t="shared" si="1450"/>
        <v>1868</v>
      </c>
      <c r="BD909" s="191">
        <f t="shared" si="1450"/>
        <v>4765</v>
      </c>
      <c r="BE909" s="189">
        <f t="shared" si="1450"/>
        <v>2681</v>
      </c>
      <c r="BF909" s="169">
        <f t="shared" si="1450"/>
        <v>23480</v>
      </c>
      <c r="BG909" s="170">
        <f t="shared" si="1450"/>
        <v>25848</v>
      </c>
      <c r="BI909" s="134" t="s">
        <v>21</v>
      </c>
      <c r="BJ909" s="126">
        <f t="shared" ref="BJ909:CK909" si="1453">B909/B932</f>
        <v>1.0542343147476953E-2</v>
      </c>
      <c r="BK909" s="127">
        <f t="shared" si="1453"/>
        <v>0</v>
      </c>
      <c r="BL909" s="128">
        <f t="shared" si="1453"/>
        <v>8.1831119544592025E-3</v>
      </c>
      <c r="BM909" s="129">
        <f t="shared" si="1453"/>
        <v>0</v>
      </c>
      <c r="BN909" s="126">
        <f t="shared" si="1453"/>
        <v>6.3982521847690387E-3</v>
      </c>
      <c r="BO909" s="127">
        <f t="shared" si="1453"/>
        <v>0</v>
      </c>
      <c r="BP909" s="128">
        <f t="shared" si="1453"/>
        <v>9.7554411814175668E-3</v>
      </c>
      <c r="BQ909" s="129">
        <f t="shared" si="1453"/>
        <v>2.5756901678881684E-4</v>
      </c>
      <c r="BR909" s="126">
        <f t="shared" si="1453"/>
        <v>2.1601382488479265E-3</v>
      </c>
      <c r="BS909" s="127">
        <f t="shared" si="1453"/>
        <v>1.1370096645821489E-4</v>
      </c>
      <c r="BT909" s="128">
        <f t="shared" si="1453"/>
        <v>2.3221611579843642E-4</v>
      </c>
      <c r="BU909" s="126">
        <f t="shared" si="1453"/>
        <v>1.1570726063060456E-3</v>
      </c>
      <c r="BV909" s="130">
        <f t="shared" si="1453"/>
        <v>2.0219218899648825E-3</v>
      </c>
      <c r="BW909" s="131">
        <f t="shared" si="1453"/>
        <v>9.0911452245512868E-4</v>
      </c>
      <c r="BX909" s="126">
        <f t="shared" si="1453"/>
        <v>8.9365504915102768E-4</v>
      </c>
      <c r="BY909" s="127">
        <f t="shared" si="1453"/>
        <v>5.8364011852383947E-4</v>
      </c>
      <c r="BZ909" s="128">
        <f t="shared" si="1453"/>
        <v>4.6713096653643624E-4</v>
      </c>
      <c r="CA909" s="129">
        <f t="shared" si="1453"/>
        <v>8.6627815404000628E-4</v>
      </c>
      <c r="CB909" s="126">
        <f t="shared" si="1453"/>
        <v>0</v>
      </c>
      <c r="CC909" s="127">
        <f t="shared" si="1453"/>
        <v>0</v>
      </c>
      <c r="CD909" s="128">
        <f t="shared" si="1453"/>
        <v>1.8114629374682995E-4</v>
      </c>
      <c r="CE909" s="129">
        <f t="shared" si="1453"/>
        <v>0</v>
      </c>
      <c r="CF909" s="126">
        <f t="shared" si="1453"/>
        <v>0</v>
      </c>
      <c r="CG909" s="127">
        <f t="shared" si="1453"/>
        <v>0</v>
      </c>
      <c r="CH909" s="128">
        <f t="shared" si="1453"/>
        <v>0</v>
      </c>
      <c r="CI909" s="126">
        <f t="shared" si="1453"/>
        <v>0</v>
      </c>
      <c r="CJ909" s="132">
        <f t="shared" si="1453"/>
        <v>3.8813703026764732E-3</v>
      </c>
      <c r="CK909" s="133">
        <f t="shared" si="1453"/>
        <v>3.2315303352565834E-4</v>
      </c>
    </row>
    <row r="910" spans="1:89" ht="13.5" thickBot="1" x14ac:dyDescent="0.25">
      <c r="A910" s="143" t="s">
        <v>23</v>
      </c>
      <c r="B910" s="196">
        <v>3274</v>
      </c>
      <c r="C910" s="197">
        <v>3</v>
      </c>
      <c r="D910" s="198">
        <v>1297</v>
      </c>
      <c r="E910" s="199">
        <v>78</v>
      </c>
      <c r="F910" s="196">
        <v>390</v>
      </c>
      <c r="G910" s="200">
        <v>31</v>
      </c>
      <c r="H910" s="198">
        <v>1391</v>
      </c>
      <c r="I910" s="199">
        <v>275</v>
      </c>
      <c r="J910" s="196">
        <v>91</v>
      </c>
      <c r="K910" s="200">
        <v>90</v>
      </c>
      <c r="L910" s="198">
        <v>77</v>
      </c>
      <c r="M910" s="196">
        <v>439</v>
      </c>
      <c r="N910" s="201">
        <v>515</v>
      </c>
      <c r="O910" s="202">
        <v>697</v>
      </c>
      <c r="P910" s="196">
        <v>342</v>
      </c>
      <c r="Q910" s="200">
        <v>513</v>
      </c>
      <c r="R910" s="198">
        <v>516</v>
      </c>
      <c r="S910" s="199">
        <v>505</v>
      </c>
      <c r="T910" s="196">
        <v>82</v>
      </c>
      <c r="U910" s="200">
        <v>376</v>
      </c>
      <c r="V910" s="198">
        <v>254</v>
      </c>
      <c r="W910" s="199">
        <v>850</v>
      </c>
      <c r="X910" s="196">
        <v>399</v>
      </c>
      <c r="Y910" s="200">
        <v>575</v>
      </c>
      <c r="Z910" s="198">
        <v>1421</v>
      </c>
      <c r="AA910" s="196">
        <v>757</v>
      </c>
      <c r="AB910" s="169">
        <f>B910+D910+F910+H910+J910+L910+N910+P910+R910+T910+V910+X910+Z910</f>
        <v>10049</v>
      </c>
      <c r="AC910" s="170">
        <f t="shared" si="1452"/>
        <v>5189</v>
      </c>
      <c r="AE910" s="249" t="str">
        <f>$AE$11</f>
        <v>09:00 - 09:59</v>
      </c>
      <c r="AF910" s="123">
        <f>SUMIF($A$9:$A$32,$AE910,B$908:B$931)</f>
        <v>4553</v>
      </c>
      <c r="AG910" s="197">
        <f t="shared" si="1450"/>
        <v>1215</v>
      </c>
      <c r="AH910" s="198">
        <f t="shared" si="1450"/>
        <v>1306</v>
      </c>
      <c r="AI910" s="199">
        <f t="shared" si="1450"/>
        <v>1250</v>
      </c>
      <c r="AJ910" s="196">
        <f t="shared" si="1450"/>
        <v>828</v>
      </c>
      <c r="AK910" s="200">
        <f t="shared" si="1450"/>
        <v>489</v>
      </c>
      <c r="AL910" s="198">
        <f t="shared" si="1450"/>
        <v>1160</v>
      </c>
      <c r="AM910" s="199">
        <f t="shared" si="1450"/>
        <v>1718</v>
      </c>
      <c r="AN910" s="196">
        <f t="shared" si="1450"/>
        <v>320</v>
      </c>
      <c r="AO910" s="200">
        <f t="shared" si="1450"/>
        <v>700</v>
      </c>
      <c r="AP910" s="198">
        <f t="shared" si="1450"/>
        <v>463</v>
      </c>
      <c r="AQ910" s="196">
        <f t="shared" si="1450"/>
        <v>1672</v>
      </c>
      <c r="AR910" s="201">
        <f t="shared" si="1450"/>
        <v>1487</v>
      </c>
      <c r="AS910" s="202">
        <f t="shared" si="1450"/>
        <v>2233</v>
      </c>
      <c r="AT910" s="196">
        <f t="shared" si="1450"/>
        <v>1034</v>
      </c>
      <c r="AU910" s="200">
        <f t="shared" si="1450"/>
        <v>1216</v>
      </c>
      <c r="AV910" s="198">
        <f t="shared" si="1450"/>
        <v>1637</v>
      </c>
      <c r="AW910" s="199">
        <f t="shared" si="1450"/>
        <v>1064</v>
      </c>
      <c r="AX910" s="196">
        <f t="shared" si="1450"/>
        <v>374</v>
      </c>
      <c r="AY910" s="200">
        <f t="shared" si="1450"/>
        <v>974</v>
      </c>
      <c r="AZ910" s="198">
        <f t="shared" si="1450"/>
        <v>896</v>
      </c>
      <c r="BA910" s="199">
        <f t="shared" si="1450"/>
        <v>2094</v>
      </c>
      <c r="BB910" s="196">
        <f t="shared" si="1450"/>
        <v>1212</v>
      </c>
      <c r="BC910" s="200">
        <f t="shared" si="1450"/>
        <v>1130</v>
      </c>
      <c r="BD910" s="198">
        <f t="shared" si="1450"/>
        <v>3927</v>
      </c>
      <c r="BE910" s="196">
        <f t="shared" si="1450"/>
        <v>2060</v>
      </c>
      <c r="BF910" s="169">
        <f t="shared" si="1450"/>
        <v>19197</v>
      </c>
      <c r="BG910" s="170">
        <f t="shared" si="1450"/>
        <v>17815</v>
      </c>
      <c r="BI910" s="143" t="s">
        <v>23</v>
      </c>
      <c r="BJ910" s="126">
        <f t="shared" ref="BJ910:CK910" si="1454">B910/B932</f>
        <v>5.4184664779967896E-2</v>
      </c>
      <c r="BK910" s="127">
        <f t="shared" si="1454"/>
        <v>8.215126786790076E-5</v>
      </c>
      <c r="BL910" s="128">
        <f t="shared" si="1454"/>
        <v>5.1272928526249206E-2</v>
      </c>
      <c r="BM910" s="129">
        <f t="shared" si="1454"/>
        <v>3.5101930606183341E-3</v>
      </c>
      <c r="BN910" s="126">
        <f t="shared" si="1454"/>
        <v>3.0430711610486893E-2</v>
      </c>
      <c r="BO910" s="127">
        <f t="shared" si="1454"/>
        <v>3.4933513635339191E-3</v>
      </c>
      <c r="BP910" s="128">
        <f t="shared" si="1454"/>
        <v>4.67924782184546E-2</v>
      </c>
      <c r="BQ910" s="129">
        <f t="shared" si="1454"/>
        <v>6.4392254197204206E-3</v>
      </c>
      <c r="BR910" s="126">
        <f t="shared" si="1454"/>
        <v>1.310483870967742E-2</v>
      </c>
      <c r="BS910" s="127">
        <f t="shared" si="1454"/>
        <v>1.023308698123934E-2</v>
      </c>
      <c r="BT910" s="128">
        <f t="shared" si="1454"/>
        <v>5.9602136388265349E-3</v>
      </c>
      <c r="BU910" s="126">
        <f t="shared" si="1454"/>
        <v>1.8141245506012645E-2</v>
      </c>
      <c r="BV910" s="130">
        <f t="shared" si="1454"/>
        <v>1.8268241637402007E-2</v>
      </c>
      <c r="BW910" s="131">
        <f t="shared" si="1454"/>
        <v>1.8104366347177849E-2</v>
      </c>
      <c r="BX910" s="126">
        <f t="shared" si="1454"/>
        <v>1.9101876675603216E-2</v>
      </c>
      <c r="BY910" s="127">
        <f t="shared" si="1454"/>
        <v>2.3031336984825356E-2</v>
      </c>
      <c r="BZ910" s="128">
        <f t="shared" si="1454"/>
        <v>2.191268897570919E-2</v>
      </c>
      <c r="CA910" s="129">
        <f t="shared" si="1454"/>
        <v>1.9885021263191055E-2</v>
      </c>
      <c r="CB910" s="126">
        <f t="shared" si="1454"/>
        <v>7.9611650485436891E-3</v>
      </c>
      <c r="CC910" s="127">
        <f t="shared" si="1454"/>
        <v>2.9742129409903496E-2</v>
      </c>
      <c r="CD910" s="128">
        <f t="shared" si="1454"/>
        <v>9.2022317223389612E-3</v>
      </c>
      <c r="CE910" s="129">
        <f t="shared" si="1454"/>
        <v>2.6815571960376049E-2</v>
      </c>
      <c r="CF910" s="126">
        <f t="shared" si="1454"/>
        <v>1.5092484018610281E-2</v>
      </c>
      <c r="CG910" s="127">
        <f t="shared" si="1454"/>
        <v>3.4524166916841792E-2</v>
      </c>
      <c r="CH910" s="128">
        <f t="shared" si="1454"/>
        <v>2.4186410675381263E-2</v>
      </c>
      <c r="CI910" s="126">
        <f t="shared" si="1454"/>
        <v>1.5164870387435393E-2</v>
      </c>
      <c r="CJ910" s="132">
        <f t="shared" si="1454"/>
        <v>2.9481398466814725E-2</v>
      </c>
      <c r="CK910" s="133">
        <f t="shared" si="1454"/>
        <v>1.5244009917860374E-2</v>
      </c>
    </row>
    <row r="911" spans="1:89" ht="14.25" thickTop="1" thickBot="1" x14ac:dyDescent="0.25">
      <c r="A911" s="134" t="s">
        <v>25</v>
      </c>
      <c r="B911" s="189">
        <v>6493</v>
      </c>
      <c r="C911" s="190">
        <v>634</v>
      </c>
      <c r="D911" s="191">
        <v>2345</v>
      </c>
      <c r="E911" s="192">
        <v>776</v>
      </c>
      <c r="F911" s="189">
        <v>967</v>
      </c>
      <c r="G911" s="193">
        <v>343</v>
      </c>
      <c r="H911" s="191">
        <v>1378</v>
      </c>
      <c r="I911" s="192">
        <v>1007</v>
      </c>
      <c r="J911" s="189">
        <v>255</v>
      </c>
      <c r="K911" s="193">
        <v>403</v>
      </c>
      <c r="L911" s="191">
        <v>348</v>
      </c>
      <c r="M911" s="189">
        <v>1254</v>
      </c>
      <c r="N911" s="194">
        <v>1326</v>
      </c>
      <c r="O911" s="195">
        <v>2040</v>
      </c>
      <c r="P911" s="189">
        <v>1107</v>
      </c>
      <c r="Q911" s="193">
        <v>947</v>
      </c>
      <c r="R911" s="191">
        <v>1257</v>
      </c>
      <c r="S911" s="192">
        <v>1337</v>
      </c>
      <c r="T911" s="189">
        <v>281</v>
      </c>
      <c r="U911" s="193">
        <v>1067</v>
      </c>
      <c r="V911" s="191">
        <v>767</v>
      </c>
      <c r="W911" s="192">
        <v>2077</v>
      </c>
      <c r="X911" s="189">
        <v>1172</v>
      </c>
      <c r="Y911" s="193">
        <v>1348</v>
      </c>
      <c r="Z911" s="191">
        <v>3204</v>
      </c>
      <c r="AA911" s="189">
        <v>1889</v>
      </c>
      <c r="AB911" s="169">
        <f>B911+D911+F911+H911+J911+L911+N911+P911+R911+T911+V911+X911+Z911</f>
        <v>20900</v>
      </c>
      <c r="AC911" s="170">
        <f t="shared" si="1452"/>
        <v>15122</v>
      </c>
      <c r="AE911" s="299" t="s">
        <v>26</v>
      </c>
      <c r="AF911" s="18">
        <f t="shared" ref="AF911:BG911" si="1455">SUM(AF908:AF910)</f>
        <v>17260</v>
      </c>
      <c r="AG911" s="19">
        <f t="shared" si="1455"/>
        <v>3591</v>
      </c>
      <c r="AH911" s="18">
        <f t="shared" si="1455"/>
        <v>5025</v>
      </c>
      <c r="AI911" s="19">
        <f t="shared" si="1455"/>
        <v>4121</v>
      </c>
      <c r="AJ911" s="18">
        <f t="shared" si="1455"/>
        <v>2674</v>
      </c>
      <c r="AK911" s="19">
        <f t="shared" si="1455"/>
        <v>1856</v>
      </c>
      <c r="AL911" s="18">
        <f t="shared" si="1455"/>
        <v>4168</v>
      </c>
      <c r="AM911" s="19">
        <f t="shared" si="1455"/>
        <v>5682</v>
      </c>
      <c r="AN911" s="18">
        <f t="shared" si="1455"/>
        <v>1203</v>
      </c>
      <c r="AO911" s="19">
        <f t="shared" si="1455"/>
        <v>2850</v>
      </c>
      <c r="AP911" s="18">
        <f t="shared" si="1455"/>
        <v>1572</v>
      </c>
      <c r="AQ911" s="19">
        <f t="shared" si="1455"/>
        <v>7270</v>
      </c>
      <c r="AR911" s="18">
        <f t="shared" si="1455"/>
        <v>5254</v>
      </c>
      <c r="AS911" s="19">
        <f t="shared" si="1455"/>
        <v>8993</v>
      </c>
      <c r="AT911" s="18">
        <f t="shared" si="1455"/>
        <v>4186</v>
      </c>
      <c r="AU911" s="19">
        <f t="shared" si="1455"/>
        <v>4701</v>
      </c>
      <c r="AV911" s="18">
        <f t="shared" si="1455"/>
        <v>5582</v>
      </c>
      <c r="AW911" s="19">
        <f t="shared" si="1455"/>
        <v>4407</v>
      </c>
      <c r="AX911" s="18">
        <f t="shared" si="1455"/>
        <v>1149</v>
      </c>
      <c r="AY911" s="19">
        <f t="shared" si="1455"/>
        <v>4633</v>
      </c>
      <c r="AZ911" s="18">
        <f t="shared" si="1455"/>
        <v>3080</v>
      </c>
      <c r="BA911" s="19">
        <f t="shared" si="1455"/>
        <v>7880</v>
      </c>
      <c r="BB911" s="18">
        <f t="shared" si="1455"/>
        <v>4286</v>
      </c>
      <c r="BC911" s="19">
        <f t="shared" si="1455"/>
        <v>4809</v>
      </c>
      <c r="BD911" s="18">
        <f t="shared" si="1455"/>
        <v>13834</v>
      </c>
      <c r="BE911" s="19">
        <f t="shared" si="1455"/>
        <v>7443</v>
      </c>
      <c r="BF911" s="171">
        <f t="shared" si="1455"/>
        <v>69273</v>
      </c>
      <c r="BG911" s="172">
        <f t="shared" si="1455"/>
        <v>68236</v>
      </c>
      <c r="BI911" s="134" t="s">
        <v>25</v>
      </c>
      <c r="BJ911" s="126">
        <f t="shared" ref="BJ911:CK911" si="1456">B911/B932</f>
        <v>0.1074590801515979</v>
      </c>
      <c r="BK911" s="127">
        <f t="shared" si="1456"/>
        <v>1.7361301276083027E-2</v>
      </c>
      <c r="BL911" s="128">
        <f t="shared" si="1456"/>
        <v>9.2702403542061981E-2</v>
      </c>
      <c r="BM911" s="129">
        <f t="shared" si="1456"/>
        <v>3.4921920705638813E-2</v>
      </c>
      <c r="BN911" s="126">
        <f t="shared" si="1456"/>
        <v>7.5452559300873911E-2</v>
      </c>
      <c r="BO911" s="127">
        <f t="shared" si="1456"/>
        <v>3.8652242506197879E-2</v>
      </c>
      <c r="BP911" s="128">
        <f t="shared" si="1456"/>
        <v>4.6355165337908302E-2</v>
      </c>
      <c r="BQ911" s="129">
        <f t="shared" si="1456"/>
        <v>2.3579272718758048E-2</v>
      </c>
      <c r="BR911" s="126">
        <f t="shared" si="1456"/>
        <v>3.6722350230414744E-2</v>
      </c>
      <c r="BS911" s="127">
        <f t="shared" si="1456"/>
        <v>4.5821489482660606E-2</v>
      </c>
      <c r="BT911" s="128">
        <f t="shared" si="1456"/>
        <v>2.6937069432618622E-2</v>
      </c>
      <c r="BU911" s="126">
        <f t="shared" si="1456"/>
        <v>5.1820323153849331E-2</v>
      </c>
      <c r="BV911" s="130">
        <f t="shared" si="1456"/>
        <v>4.7036288177077792E-2</v>
      </c>
      <c r="BW911" s="131">
        <f t="shared" si="1456"/>
        <v>5.2988389308813215E-2</v>
      </c>
      <c r="BX911" s="126">
        <f t="shared" si="1456"/>
        <v>6.1829758713136729E-2</v>
      </c>
      <c r="BY911" s="127">
        <f t="shared" si="1456"/>
        <v>4.2515937864775075E-2</v>
      </c>
      <c r="BZ911" s="128">
        <f t="shared" si="1456"/>
        <v>5.3380329539663665E-2</v>
      </c>
      <c r="CA911" s="129">
        <f t="shared" si="1456"/>
        <v>5.2646085997794925E-2</v>
      </c>
      <c r="CB911" s="126">
        <f t="shared" si="1456"/>
        <v>2.7281553398058253E-2</v>
      </c>
      <c r="CC911" s="127">
        <f t="shared" si="1456"/>
        <v>8.4401202341401679E-2</v>
      </c>
      <c r="CD911" s="128">
        <f t="shared" si="1456"/>
        <v>2.7787841460763713E-2</v>
      </c>
      <c r="CE911" s="129">
        <f t="shared" si="1456"/>
        <v>6.5524638778471825E-2</v>
      </c>
      <c r="CF911" s="126">
        <f t="shared" si="1456"/>
        <v>4.4331807693762527E-2</v>
      </c>
      <c r="CG911" s="127">
        <f t="shared" si="1456"/>
        <v>8.0936655658961271E-2</v>
      </c>
      <c r="CH911" s="128">
        <f t="shared" si="1456"/>
        <v>5.4534313725490197E-2</v>
      </c>
      <c r="CI911" s="126">
        <f t="shared" si="1456"/>
        <v>3.7842060980007211E-2</v>
      </c>
      <c r="CJ911" s="132">
        <f t="shared" si="1456"/>
        <v>6.1315675983324484E-2</v>
      </c>
      <c r="CK911" s="133">
        <f t="shared" si="1456"/>
        <v>4.4424728845227322E-2</v>
      </c>
    </row>
    <row r="912" spans="1:89" ht="13.5" thickTop="1" x14ac:dyDescent="0.2">
      <c r="A912" s="143" t="s">
        <v>20</v>
      </c>
      <c r="B912" s="196">
        <v>6823</v>
      </c>
      <c r="C912" s="197">
        <v>1029</v>
      </c>
      <c r="D912" s="198">
        <v>1984</v>
      </c>
      <c r="E912" s="199">
        <v>1351</v>
      </c>
      <c r="F912" s="196">
        <v>1050</v>
      </c>
      <c r="G912" s="200">
        <v>671</v>
      </c>
      <c r="H912" s="198">
        <v>1516</v>
      </c>
      <c r="I912" s="199">
        <v>1931</v>
      </c>
      <c r="J912" s="196">
        <v>479</v>
      </c>
      <c r="K912" s="200">
        <v>1087</v>
      </c>
      <c r="L912" s="198">
        <v>578</v>
      </c>
      <c r="M912" s="196">
        <v>2458</v>
      </c>
      <c r="N912" s="201">
        <v>1999</v>
      </c>
      <c r="O912" s="202">
        <v>3173</v>
      </c>
      <c r="P912" s="196">
        <v>1798</v>
      </c>
      <c r="Q912" s="200">
        <v>1646</v>
      </c>
      <c r="R912" s="198">
        <v>1996</v>
      </c>
      <c r="S912" s="199">
        <v>1781</v>
      </c>
      <c r="T912" s="196">
        <v>387</v>
      </c>
      <c r="U912" s="200">
        <v>1918</v>
      </c>
      <c r="V912" s="198">
        <v>1196</v>
      </c>
      <c r="W912" s="199">
        <v>3015</v>
      </c>
      <c r="X912" s="196">
        <v>1648</v>
      </c>
      <c r="Y912" s="200">
        <v>1811</v>
      </c>
      <c r="Z912" s="198">
        <v>5142</v>
      </c>
      <c r="AA912" s="196">
        <v>2702</v>
      </c>
      <c r="AB912" s="169">
        <f t="shared" ref="AB912:AB929" si="1457">B912+D912+F912+H912+J912+L912+N912+P912+R912+T912+V912+X912+Z912</f>
        <v>26596</v>
      </c>
      <c r="AC912" s="170">
        <f t="shared" si="1452"/>
        <v>24573</v>
      </c>
      <c r="BI912" s="143" t="s">
        <v>20</v>
      </c>
      <c r="BJ912" s="126">
        <f t="shared" ref="BJ912:CK912" si="1458">B912/B932</f>
        <v>0.1129205766016252</v>
      </c>
      <c r="BK912" s="127">
        <f t="shared" si="1458"/>
        <v>2.8177884878689961E-2</v>
      </c>
      <c r="BL912" s="128">
        <f t="shared" si="1458"/>
        <v>7.8431372549019607E-2</v>
      </c>
      <c r="BM912" s="129">
        <f t="shared" si="1458"/>
        <v>6.079834390891499E-2</v>
      </c>
      <c r="BN912" s="126">
        <f t="shared" si="1458"/>
        <v>8.1928838951310867E-2</v>
      </c>
      <c r="BO912" s="127">
        <f t="shared" si="1458"/>
        <v>7.5614153707459997E-2</v>
      </c>
      <c r="BP912" s="128">
        <f t="shared" si="1458"/>
        <v>5.0997409762169071E-2</v>
      </c>
      <c r="BQ912" s="129">
        <f t="shared" si="1458"/>
        <v>4.521507012901866E-2</v>
      </c>
      <c r="BR912" s="126">
        <f t="shared" si="1458"/>
        <v>6.8980414746543775E-2</v>
      </c>
      <c r="BS912" s="127">
        <f t="shared" si="1458"/>
        <v>0.12359295054007959</v>
      </c>
      <c r="BT912" s="128">
        <f t="shared" si="1458"/>
        <v>4.4740304977165413E-2</v>
      </c>
      <c r="BU912" s="126">
        <f t="shared" si="1458"/>
        <v>0.1015744452250093</v>
      </c>
      <c r="BV912" s="130">
        <f t="shared" si="1458"/>
        <v>7.0909155404207017E-2</v>
      </c>
      <c r="BW912" s="131">
        <f t="shared" si="1458"/>
        <v>8.2417725135717809E-2</v>
      </c>
      <c r="BX912" s="126">
        <f t="shared" si="1458"/>
        <v>0.10042448614834674</v>
      </c>
      <c r="BY912" s="127">
        <f t="shared" si="1458"/>
        <v>7.38978180838646E-2</v>
      </c>
      <c r="BZ912" s="128">
        <f t="shared" si="1458"/>
        <v>8.4763037200611513E-2</v>
      </c>
      <c r="CA912" s="129">
        <f t="shared" si="1458"/>
        <v>7.0129154197511423E-2</v>
      </c>
      <c r="CB912" s="126">
        <f t="shared" si="1458"/>
        <v>3.7572815533980584E-2</v>
      </c>
      <c r="CC912" s="127">
        <f t="shared" si="1458"/>
        <v>0.15171650055370986</v>
      </c>
      <c r="CD912" s="128">
        <f t="shared" si="1458"/>
        <v>4.3330193464241724E-2</v>
      </c>
      <c r="CE912" s="129">
        <f t="shared" si="1458"/>
        <v>9.5116411130039755E-2</v>
      </c>
      <c r="CF912" s="126">
        <f t="shared" si="1458"/>
        <v>6.2336876347543216E-2</v>
      </c>
      <c r="CG912" s="127">
        <f t="shared" si="1458"/>
        <v>0.10873611528069649</v>
      </c>
      <c r="CH912" s="128">
        <f t="shared" si="1458"/>
        <v>8.7520424836601302E-2</v>
      </c>
      <c r="CI912" s="126">
        <f t="shared" si="1458"/>
        <v>5.4128771184742977E-2</v>
      </c>
      <c r="CJ912" s="132">
        <f t="shared" si="1458"/>
        <v>7.8026398012081236E-2</v>
      </c>
      <c r="CK912" s="133">
        <f t="shared" si="1458"/>
        <v>7.2189449934781838E-2</v>
      </c>
    </row>
    <row r="913" spans="1:89" ht="13.5" thickBot="1" x14ac:dyDescent="0.25">
      <c r="A913" s="134" t="s">
        <v>22</v>
      </c>
      <c r="B913" s="189">
        <v>5884</v>
      </c>
      <c r="C913" s="190">
        <v>1347</v>
      </c>
      <c r="D913" s="191">
        <v>1735</v>
      </c>
      <c r="E913" s="192">
        <v>1520</v>
      </c>
      <c r="F913" s="189">
        <v>796</v>
      </c>
      <c r="G913" s="193">
        <v>696</v>
      </c>
      <c r="H913" s="191">
        <v>1492</v>
      </c>
      <c r="I913" s="192">
        <v>2033</v>
      </c>
      <c r="J913" s="189">
        <v>404</v>
      </c>
      <c r="K913" s="193">
        <v>1063</v>
      </c>
      <c r="L913" s="191">
        <v>531</v>
      </c>
      <c r="M913" s="189">
        <v>3140</v>
      </c>
      <c r="N913" s="194">
        <v>1768</v>
      </c>
      <c r="O913" s="195">
        <v>3587</v>
      </c>
      <c r="P913" s="189">
        <v>1354</v>
      </c>
      <c r="Q913" s="193">
        <v>1839</v>
      </c>
      <c r="R913" s="191">
        <v>1949</v>
      </c>
      <c r="S913" s="192">
        <v>1562</v>
      </c>
      <c r="T913" s="189">
        <v>388</v>
      </c>
      <c r="U913" s="193">
        <v>1741</v>
      </c>
      <c r="V913" s="191">
        <v>988</v>
      </c>
      <c r="W913" s="192">
        <v>2771</v>
      </c>
      <c r="X913" s="189">
        <v>1426</v>
      </c>
      <c r="Y913" s="193">
        <v>1868</v>
      </c>
      <c r="Z913" s="191">
        <v>4765</v>
      </c>
      <c r="AA913" s="189">
        <v>2681</v>
      </c>
      <c r="AB913" s="169">
        <f t="shared" si="1457"/>
        <v>23480</v>
      </c>
      <c r="AC913" s="170">
        <f t="shared" si="1452"/>
        <v>25848</v>
      </c>
      <c r="AE913" s="242" t="s">
        <v>27</v>
      </c>
      <c r="BI913" s="134" t="s">
        <v>22</v>
      </c>
      <c r="BJ913" s="126">
        <f t="shared" ref="BJ913:CK913" si="1459">B913/B932</f>
        <v>9.7380136702911138E-2</v>
      </c>
      <c r="BK913" s="127">
        <f t="shared" si="1459"/>
        <v>3.6885919272687445E-2</v>
      </c>
      <c r="BL913" s="128">
        <f t="shared" si="1459"/>
        <v>6.8587919038583176E-2</v>
      </c>
      <c r="BM913" s="129">
        <f t="shared" si="1459"/>
        <v>6.8403762206921376E-2</v>
      </c>
      <c r="BN913" s="126">
        <f t="shared" si="1459"/>
        <v>6.2109862671660424E-2</v>
      </c>
      <c r="BO913" s="127">
        <f t="shared" si="1459"/>
        <v>7.8431372549019607E-2</v>
      </c>
      <c r="BP913" s="128">
        <f t="shared" si="1459"/>
        <v>5.0190062905775892E-2</v>
      </c>
      <c r="BQ913" s="129">
        <f t="shared" si="1459"/>
        <v>4.7603437375605871E-2</v>
      </c>
      <c r="BR913" s="126">
        <f t="shared" si="1459"/>
        <v>5.8179723502304145E-2</v>
      </c>
      <c r="BS913" s="127">
        <f t="shared" si="1459"/>
        <v>0.12086412734508244</v>
      </c>
      <c r="BT913" s="128">
        <f t="shared" si="1459"/>
        <v>4.1102252496323245E-2</v>
      </c>
      <c r="BU913" s="126">
        <f t="shared" si="1459"/>
        <v>0.12975742799289228</v>
      </c>
      <c r="BV913" s="130">
        <f t="shared" si="1459"/>
        <v>6.2715050902770395E-2</v>
      </c>
      <c r="BW913" s="131">
        <f t="shared" si="1459"/>
        <v>9.3171251201329908E-2</v>
      </c>
      <c r="BX913" s="126">
        <f t="shared" si="1459"/>
        <v>7.5625558534405724E-2</v>
      </c>
      <c r="BY913" s="127">
        <f t="shared" si="1459"/>
        <v>8.2562629074256988E-2</v>
      </c>
      <c r="BZ913" s="128">
        <f t="shared" si="1459"/>
        <v>8.2767113979955828E-2</v>
      </c>
      <c r="CA913" s="129">
        <f t="shared" si="1459"/>
        <v>6.1505748936840444E-2</v>
      </c>
      <c r="CB913" s="126">
        <f t="shared" si="1459"/>
        <v>3.7669902912621359E-2</v>
      </c>
      <c r="CC913" s="127">
        <f t="shared" si="1459"/>
        <v>0.13771555133681379</v>
      </c>
      <c r="CD913" s="128">
        <f t="shared" si="1459"/>
        <v>3.5794507644373599E-2</v>
      </c>
      <c r="CE913" s="129">
        <f t="shared" si="1459"/>
        <v>8.7418764590825926E-2</v>
      </c>
      <c r="CF913" s="126">
        <f t="shared" si="1459"/>
        <v>5.3939554412376592E-2</v>
      </c>
      <c r="CG913" s="127">
        <f t="shared" si="1459"/>
        <v>0.11215851095767036</v>
      </c>
      <c r="CH913" s="128">
        <f t="shared" si="1459"/>
        <v>8.1103622004357293E-2</v>
      </c>
      <c r="CI913" s="126">
        <f t="shared" si="1459"/>
        <v>5.3708081253255338E-2</v>
      </c>
      <c r="CJ913" s="132">
        <f t="shared" si="1459"/>
        <v>6.888478813820377E-2</v>
      </c>
      <c r="CK913" s="133">
        <f t="shared" si="1459"/>
        <v>7.5935087368829243E-2</v>
      </c>
    </row>
    <row r="914" spans="1:89" ht="14.25" thickTop="1" thickBot="1" x14ac:dyDescent="0.25">
      <c r="A914" s="143" t="s">
        <v>24</v>
      </c>
      <c r="B914" s="196">
        <v>4553</v>
      </c>
      <c r="C914" s="197">
        <v>1215</v>
      </c>
      <c r="D914" s="198">
        <v>1306</v>
      </c>
      <c r="E914" s="199">
        <v>1250</v>
      </c>
      <c r="F914" s="196">
        <v>828</v>
      </c>
      <c r="G914" s="200">
        <v>489</v>
      </c>
      <c r="H914" s="198">
        <v>1160</v>
      </c>
      <c r="I914" s="199">
        <v>1718</v>
      </c>
      <c r="J914" s="196">
        <v>320</v>
      </c>
      <c r="K914" s="200">
        <v>700</v>
      </c>
      <c r="L914" s="198">
        <v>463</v>
      </c>
      <c r="M914" s="196">
        <v>1672</v>
      </c>
      <c r="N914" s="201">
        <v>1487</v>
      </c>
      <c r="O914" s="202">
        <v>2233</v>
      </c>
      <c r="P914" s="196">
        <v>1034</v>
      </c>
      <c r="Q914" s="200">
        <v>1216</v>
      </c>
      <c r="R914" s="198">
        <v>1637</v>
      </c>
      <c r="S914" s="199">
        <v>1064</v>
      </c>
      <c r="T914" s="196">
        <v>374</v>
      </c>
      <c r="U914" s="200">
        <v>974</v>
      </c>
      <c r="V914" s="198">
        <v>896</v>
      </c>
      <c r="W914" s="199">
        <v>2094</v>
      </c>
      <c r="X914" s="196">
        <v>1212</v>
      </c>
      <c r="Y914" s="200">
        <v>1130</v>
      </c>
      <c r="Z914" s="198">
        <v>3927</v>
      </c>
      <c r="AA914" s="196">
        <v>2060</v>
      </c>
      <c r="AB914" s="169">
        <f t="shared" si="1457"/>
        <v>19197</v>
      </c>
      <c r="AC914" s="170">
        <f t="shared" si="1452"/>
        <v>17815</v>
      </c>
      <c r="AE914" s="302" t="s">
        <v>2</v>
      </c>
      <c r="AF914" s="304" t="s">
        <v>3</v>
      </c>
      <c r="AG914" s="305"/>
      <c r="AH914" s="304" t="s">
        <v>4</v>
      </c>
      <c r="AI914" s="305"/>
      <c r="AJ914" s="304" t="s">
        <v>5</v>
      </c>
      <c r="AK914" s="305"/>
      <c r="AL914" s="304" t="s">
        <v>6</v>
      </c>
      <c r="AM914" s="305"/>
      <c r="AN914" s="304" t="s">
        <v>7</v>
      </c>
      <c r="AO914" s="305"/>
      <c r="AP914" s="304" t="s">
        <v>8</v>
      </c>
      <c r="AQ914" s="305"/>
      <c r="AR914" s="304" t="s">
        <v>9</v>
      </c>
      <c r="AS914" s="305"/>
      <c r="AT914" s="304" t="s">
        <v>10</v>
      </c>
      <c r="AU914" s="305"/>
      <c r="AV914" s="304" t="s">
        <v>11</v>
      </c>
      <c r="AW914" s="305"/>
      <c r="AX914" s="304" t="s">
        <v>12</v>
      </c>
      <c r="AY914" s="305"/>
      <c r="AZ914" s="304" t="s">
        <v>13</v>
      </c>
      <c r="BA914" s="305"/>
      <c r="BB914" s="304" t="s">
        <v>14</v>
      </c>
      <c r="BC914" s="305"/>
      <c r="BD914" s="307" t="s">
        <v>15</v>
      </c>
      <c r="BE914" s="308"/>
      <c r="BF914" s="309" t="s">
        <v>16</v>
      </c>
      <c r="BG914" s="310"/>
      <c r="BI914" s="143" t="s">
        <v>24</v>
      </c>
      <c r="BJ914" s="126">
        <f t="shared" ref="BJ914:CK914" si="1460">B914/B932</f>
        <v>7.5352101021134335E-2</v>
      </c>
      <c r="BK914" s="127">
        <f t="shared" si="1460"/>
        <v>3.3271263486499808E-2</v>
      </c>
      <c r="BL914" s="128">
        <f t="shared" si="1460"/>
        <v>5.1628716002530044E-2</v>
      </c>
      <c r="BM914" s="129">
        <f t="shared" si="1460"/>
        <v>5.6253093920165607E-2</v>
      </c>
      <c r="BN914" s="126">
        <f t="shared" si="1460"/>
        <v>6.4606741573033713E-2</v>
      </c>
      <c r="BO914" s="127">
        <f t="shared" si="1460"/>
        <v>5.5104800540906017E-2</v>
      </c>
      <c r="BP914" s="128">
        <f t="shared" si="1460"/>
        <v>3.9021764725670267E-2</v>
      </c>
      <c r="BQ914" s="129">
        <f t="shared" si="1460"/>
        <v>4.022759734938066E-2</v>
      </c>
      <c r="BR914" s="126">
        <f t="shared" si="1460"/>
        <v>4.6082949308755762E-2</v>
      </c>
      <c r="BS914" s="127">
        <f t="shared" si="1460"/>
        <v>7.9590676520750428E-2</v>
      </c>
      <c r="BT914" s="128">
        <f t="shared" si="1460"/>
        <v>3.5838687204892021E-2</v>
      </c>
      <c r="BU914" s="126">
        <f t="shared" si="1460"/>
        <v>6.9093764205132441E-2</v>
      </c>
      <c r="BV914" s="130">
        <f t="shared" si="1460"/>
        <v>5.2747330708382105E-2</v>
      </c>
      <c r="BW914" s="131">
        <f t="shared" si="1460"/>
        <v>5.8001506532637213E-2</v>
      </c>
      <c r="BX914" s="126">
        <f t="shared" si="1460"/>
        <v>5.7752457551385167E-2</v>
      </c>
      <c r="BY914" s="127">
        <f t="shared" si="1460"/>
        <v>5.4592798778845292E-2</v>
      </c>
      <c r="BZ914" s="128">
        <f t="shared" si="1460"/>
        <v>6.9517581110922377E-2</v>
      </c>
      <c r="CA914" s="129">
        <f t="shared" si="1460"/>
        <v>4.1896361631753032E-2</v>
      </c>
      <c r="CB914" s="126">
        <f t="shared" si="1460"/>
        <v>3.6310679611650486E-2</v>
      </c>
      <c r="CC914" s="127">
        <f t="shared" si="1460"/>
        <v>7.7044771396930861E-2</v>
      </c>
      <c r="CD914" s="128">
        <f t="shared" si="1460"/>
        <v>3.2461415839431927E-2</v>
      </c>
      <c r="CE914" s="129">
        <f t="shared" si="1460"/>
        <v>6.6060950217679354E-2</v>
      </c>
      <c r="CF914" s="126">
        <f t="shared" si="1460"/>
        <v>4.5844838673071833E-2</v>
      </c>
      <c r="CG914" s="127">
        <f t="shared" si="1460"/>
        <v>6.7847493245271687E-2</v>
      </c>
      <c r="CH914" s="128">
        <f t="shared" si="1460"/>
        <v>6.6840277777777776E-2</v>
      </c>
      <c r="CI914" s="126">
        <f t="shared" si="1460"/>
        <v>4.1267678993549418E-2</v>
      </c>
      <c r="CJ914" s="132">
        <f t="shared" si="1460"/>
        <v>5.6319475208223925E-2</v>
      </c>
      <c r="CK914" s="133">
        <f t="shared" si="1460"/>
        <v>5.2336102656905484E-2</v>
      </c>
    </row>
    <row r="915" spans="1:89" ht="15" thickTop="1" thickBot="1" x14ac:dyDescent="0.3">
      <c r="A915" s="134" t="s">
        <v>28</v>
      </c>
      <c r="B915" s="189">
        <v>4339</v>
      </c>
      <c r="C915" s="190">
        <v>1075</v>
      </c>
      <c r="D915" s="191">
        <v>1812</v>
      </c>
      <c r="E915" s="192">
        <v>933</v>
      </c>
      <c r="F915" s="189">
        <v>793</v>
      </c>
      <c r="G915" s="193">
        <v>548</v>
      </c>
      <c r="H915" s="191">
        <v>1827</v>
      </c>
      <c r="I915" s="192">
        <v>2010</v>
      </c>
      <c r="J915" s="189">
        <v>361</v>
      </c>
      <c r="K915" s="193">
        <v>1039</v>
      </c>
      <c r="L915" s="191">
        <v>483</v>
      </c>
      <c r="M915" s="189">
        <v>2399</v>
      </c>
      <c r="N915" s="194">
        <v>1302</v>
      </c>
      <c r="O915" s="195">
        <v>3120</v>
      </c>
      <c r="P915" s="189">
        <v>823</v>
      </c>
      <c r="Q915" s="193">
        <v>1393</v>
      </c>
      <c r="R915" s="191">
        <v>1321</v>
      </c>
      <c r="S915" s="192">
        <v>1578</v>
      </c>
      <c r="T915" s="189">
        <v>361</v>
      </c>
      <c r="U915" s="193">
        <v>854</v>
      </c>
      <c r="V915" s="191">
        <v>861</v>
      </c>
      <c r="W915" s="192">
        <v>2584</v>
      </c>
      <c r="X915" s="189">
        <v>1083</v>
      </c>
      <c r="Y915" s="193">
        <v>1014</v>
      </c>
      <c r="Z915" s="191">
        <v>3409</v>
      </c>
      <c r="AA915" s="189">
        <v>2244</v>
      </c>
      <c r="AB915" s="169">
        <f t="shared" si="1457"/>
        <v>18775</v>
      </c>
      <c r="AC915" s="170">
        <f t="shared" si="1452"/>
        <v>20791</v>
      </c>
      <c r="AE915" s="303"/>
      <c r="AF915" s="113" t="s">
        <v>17</v>
      </c>
      <c r="AG915" s="114" t="s">
        <v>18</v>
      </c>
      <c r="AH915" s="115" t="s">
        <v>17</v>
      </c>
      <c r="AI915" s="116" t="s">
        <v>18</v>
      </c>
      <c r="AJ915" s="113" t="s">
        <v>17</v>
      </c>
      <c r="AK915" s="114" t="s">
        <v>18</v>
      </c>
      <c r="AL915" s="115" t="s">
        <v>17</v>
      </c>
      <c r="AM915" s="116" t="s">
        <v>18</v>
      </c>
      <c r="AN915" s="113" t="s">
        <v>17</v>
      </c>
      <c r="AO915" s="114" t="s">
        <v>18</v>
      </c>
      <c r="AP915" s="115" t="s">
        <v>17</v>
      </c>
      <c r="AQ915" s="113" t="s">
        <v>18</v>
      </c>
      <c r="AR915" s="117" t="s">
        <v>17</v>
      </c>
      <c r="AS915" s="118" t="s">
        <v>18</v>
      </c>
      <c r="AT915" s="113" t="s">
        <v>17</v>
      </c>
      <c r="AU915" s="114" t="s">
        <v>18</v>
      </c>
      <c r="AV915" s="115" t="s">
        <v>17</v>
      </c>
      <c r="AW915" s="116" t="s">
        <v>18</v>
      </c>
      <c r="AX915" s="113" t="s">
        <v>17</v>
      </c>
      <c r="AY915" s="114" t="s">
        <v>18</v>
      </c>
      <c r="AZ915" s="115" t="s">
        <v>17</v>
      </c>
      <c r="BA915" s="116" t="s">
        <v>18</v>
      </c>
      <c r="BB915" s="113" t="s">
        <v>17</v>
      </c>
      <c r="BC915" s="114" t="s">
        <v>18</v>
      </c>
      <c r="BD915" s="26" t="s">
        <v>17</v>
      </c>
      <c r="BE915" s="119" t="s">
        <v>18</v>
      </c>
      <c r="BF915" s="173" t="s">
        <v>17</v>
      </c>
      <c r="BG915" s="174" t="s">
        <v>18</v>
      </c>
      <c r="BI915" s="134" t="s">
        <v>28</v>
      </c>
      <c r="BJ915" s="126">
        <f t="shared" ref="BJ915:CK915" si="1461">B915/B932</f>
        <v>7.1810403323237834E-2</v>
      </c>
      <c r="BK915" s="127">
        <f t="shared" si="1461"/>
        <v>2.943753765266444E-2</v>
      </c>
      <c r="BL915" s="128">
        <f t="shared" si="1461"/>
        <v>7.1631878557874756E-2</v>
      </c>
      <c r="BM915" s="129">
        <f t="shared" si="1461"/>
        <v>4.1987309302011611E-2</v>
      </c>
      <c r="BN915" s="126">
        <f t="shared" si="1461"/>
        <v>6.1875780274656678E-2</v>
      </c>
      <c r="BO915" s="127">
        <f t="shared" si="1461"/>
        <v>6.1753437006986704E-2</v>
      </c>
      <c r="BP915" s="128">
        <f t="shared" si="1461"/>
        <v>6.145927944293067E-2</v>
      </c>
      <c r="BQ915" s="129">
        <f t="shared" si="1461"/>
        <v>4.7064883976865618E-2</v>
      </c>
      <c r="BR915" s="126">
        <f t="shared" si="1461"/>
        <v>5.1987327188940093E-2</v>
      </c>
      <c r="BS915" s="127">
        <f t="shared" si="1461"/>
        <v>0.11813530415008527</v>
      </c>
      <c r="BT915" s="128">
        <f t="shared" si="1461"/>
        <v>3.7386794643548264E-2</v>
      </c>
      <c r="BU915" s="126">
        <f t="shared" si="1461"/>
        <v>9.9136327947435848E-2</v>
      </c>
      <c r="BV915" s="130">
        <f t="shared" si="1461"/>
        <v>4.6184952644461E-2</v>
      </c>
      <c r="BW915" s="131">
        <f t="shared" si="1461"/>
        <v>8.1041066001714332E-2</v>
      </c>
      <c r="BX915" s="126">
        <f t="shared" si="1461"/>
        <v>4.5967381590705986E-2</v>
      </c>
      <c r="BY915" s="127">
        <f t="shared" si="1461"/>
        <v>6.2539283469516024E-2</v>
      </c>
      <c r="BZ915" s="128">
        <f t="shared" si="1461"/>
        <v>5.6098182435875658E-2</v>
      </c>
      <c r="CA915" s="129">
        <f t="shared" si="1461"/>
        <v>6.2135769412505905E-2</v>
      </c>
      <c r="CB915" s="126">
        <f t="shared" si="1461"/>
        <v>3.5048543689320387E-2</v>
      </c>
      <c r="CC915" s="127">
        <f t="shared" si="1461"/>
        <v>6.755260243632337E-2</v>
      </c>
      <c r="CD915" s="128">
        <f t="shared" si="1461"/>
        <v>3.1193391783204117E-2</v>
      </c>
      <c r="CE915" s="129">
        <f t="shared" si="1461"/>
        <v>8.1519338759543189E-2</v>
      </c>
      <c r="CF915" s="126">
        <f t="shared" si="1461"/>
        <v>4.0965313764799331E-2</v>
      </c>
      <c r="CG915" s="127">
        <f t="shared" si="1461"/>
        <v>6.0882617832482736E-2</v>
      </c>
      <c r="CH915" s="128">
        <f t="shared" si="1461"/>
        <v>5.8023556644880174E-2</v>
      </c>
      <c r="CI915" s="126">
        <f t="shared" si="1461"/>
        <v>4.4953724107536362E-2</v>
      </c>
      <c r="CJ915" s="132">
        <f t="shared" si="1461"/>
        <v>5.5081426630952973E-2</v>
      </c>
      <c r="CK915" s="133">
        <f t="shared" si="1461"/>
        <v>6.1078861091199664E-2</v>
      </c>
    </row>
    <row r="916" spans="1:89" ht="13.5" thickTop="1" x14ac:dyDescent="0.2">
      <c r="A916" s="143" t="s">
        <v>29</v>
      </c>
      <c r="B916" s="203">
        <v>3709</v>
      </c>
      <c r="C916" s="197">
        <v>1575</v>
      </c>
      <c r="D916" s="198">
        <v>1537</v>
      </c>
      <c r="E916" s="199">
        <v>981</v>
      </c>
      <c r="F916" s="196">
        <v>837</v>
      </c>
      <c r="G916" s="200">
        <v>585</v>
      </c>
      <c r="H916" s="198">
        <v>1813</v>
      </c>
      <c r="I916" s="199">
        <v>2215</v>
      </c>
      <c r="J916" s="196">
        <v>329</v>
      </c>
      <c r="K916" s="200">
        <v>659</v>
      </c>
      <c r="L916" s="198">
        <v>585</v>
      </c>
      <c r="M916" s="196">
        <v>1665</v>
      </c>
      <c r="N916" s="201">
        <v>1482</v>
      </c>
      <c r="O916" s="204">
        <v>2535</v>
      </c>
      <c r="P916" s="196">
        <v>800</v>
      </c>
      <c r="Q916" s="200">
        <v>1125</v>
      </c>
      <c r="R916" s="198">
        <v>1360</v>
      </c>
      <c r="S916" s="199">
        <v>1374</v>
      </c>
      <c r="T916" s="196">
        <v>442</v>
      </c>
      <c r="U916" s="200">
        <v>744</v>
      </c>
      <c r="V916" s="198">
        <v>919</v>
      </c>
      <c r="W916" s="205">
        <v>2182</v>
      </c>
      <c r="X916" s="196">
        <v>1031</v>
      </c>
      <c r="Y916" s="200">
        <v>889</v>
      </c>
      <c r="Z916" s="198">
        <v>3297</v>
      </c>
      <c r="AA916" s="196">
        <v>2810</v>
      </c>
      <c r="AB916" s="169">
        <f t="shared" si="1457"/>
        <v>18141</v>
      </c>
      <c r="AC916" s="170">
        <f t="shared" si="1452"/>
        <v>19339</v>
      </c>
      <c r="AE916" s="249" t="str">
        <f>$AE$17</f>
        <v>17:00 - 17:59</v>
      </c>
      <c r="AF916" s="123">
        <f t="shared" ref="AF916:AO918" si="1462">SUMIF($A$9:$A$32,$AE916,B$908:B$931)</f>
        <v>2575</v>
      </c>
      <c r="AG916" s="186">
        <f t="shared" si="1462"/>
        <v>4088</v>
      </c>
      <c r="AH916" s="124">
        <f t="shared" si="1462"/>
        <v>1898</v>
      </c>
      <c r="AI916" s="177">
        <f t="shared" si="1462"/>
        <v>1892</v>
      </c>
      <c r="AJ916" s="123">
        <f t="shared" si="1462"/>
        <v>1181</v>
      </c>
      <c r="AK916" s="125">
        <f t="shared" si="1462"/>
        <v>571</v>
      </c>
      <c r="AL916" s="124">
        <f t="shared" si="1462"/>
        <v>2314</v>
      </c>
      <c r="AM916" s="177">
        <f t="shared" si="1462"/>
        <v>3767</v>
      </c>
      <c r="AN916" s="123">
        <f t="shared" si="1462"/>
        <v>841</v>
      </c>
      <c r="AO916" s="125">
        <f t="shared" si="1462"/>
        <v>338</v>
      </c>
      <c r="AP916" s="124">
        <f t="shared" ref="AP916:AY918" si="1463">SUMIF($A$9:$A$32,$AE916,L$908:L$931)</f>
        <v>1647</v>
      </c>
      <c r="AQ916" s="123">
        <f t="shared" si="1463"/>
        <v>1110</v>
      </c>
      <c r="AR916" s="176">
        <f t="shared" si="1463"/>
        <v>2352</v>
      </c>
      <c r="AS916" s="178">
        <f t="shared" si="1463"/>
        <v>2141</v>
      </c>
      <c r="AT916" s="123">
        <f t="shared" si="1463"/>
        <v>1428</v>
      </c>
      <c r="AU916" s="125">
        <f t="shared" si="1463"/>
        <v>1380</v>
      </c>
      <c r="AV916" s="124">
        <f t="shared" si="1463"/>
        <v>1528</v>
      </c>
      <c r="AW916" s="177">
        <f t="shared" si="1463"/>
        <v>1855</v>
      </c>
      <c r="AX916" s="123">
        <f t="shared" si="1463"/>
        <v>1089</v>
      </c>
      <c r="AY916" s="125">
        <f t="shared" si="1463"/>
        <v>450</v>
      </c>
      <c r="AZ916" s="124">
        <f t="shared" ref="AZ916:BE918" si="1464">SUMIF($A$9:$A$32,$AE916,V$908:V$931)</f>
        <v>2637</v>
      </c>
      <c r="BA916" s="177">
        <f t="shared" si="1464"/>
        <v>1390</v>
      </c>
      <c r="BB916" s="123">
        <f t="shared" si="1464"/>
        <v>3167</v>
      </c>
      <c r="BC916" s="125">
        <f t="shared" si="1464"/>
        <v>726</v>
      </c>
      <c r="BD916" s="183">
        <f t="shared" si="1464"/>
        <v>4293</v>
      </c>
      <c r="BE916" s="184">
        <f t="shared" si="1464"/>
        <v>3500</v>
      </c>
      <c r="BF916" s="167">
        <f>AF916+AH916+AJ916+AL916+AN916+AP916+AR916+AT916+AV916+AX916+AZ916+BB916+BD916</f>
        <v>26950</v>
      </c>
      <c r="BG916" s="168">
        <f>AG916+AI916+AK916+AM916+AO916+AQ916+AS916+AU916+AW916+AY916+BA916+BC916+BE916</f>
        <v>23208</v>
      </c>
      <c r="BI916" s="143" t="s">
        <v>29</v>
      </c>
      <c r="BJ916" s="126">
        <f t="shared" ref="BJ916:CK916" si="1465">B916/B932</f>
        <v>6.1383910100458433E-2</v>
      </c>
      <c r="BK916" s="127">
        <f t="shared" si="1465"/>
        <v>4.3129415630647899E-2</v>
      </c>
      <c r="BL916" s="128">
        <f t="shared" si="1465"/>
        <v>6.0760594560404807E-2</v>
      </c>
      <c r="BM916" s="129">
        <f t="shared" si="1465"/>
        <v>4.4147428108545973E-2</v>
      </c>
      <c r="BN916" s="126">
        <f t="shared" si="1465"/>
        <v>6.5308988764044951E-2</v>
      </c>
      <c r="BO916" s="127">
        <f t="shared" si="1465"/>
        <v>6.5922920892494935E-2</v>
      </c>
      <c r="BP916" s="128">
        <f t="shared" si="1465"/>
        <v>6.098832711003465E-2</v>
      </c>
      <c r="BQ916" s="129">
        <f t="shared" si="1465"/>
        <v>5.1865033835202662E-2</v>
      </c>
      <c r="BR916" s="126">
        <f t="shared" si="1465"/>
        <v>4.7379032258064516E-2</v>
      </c>
      <c r="BS916" s="127">
        <f t="shared" si="1465"/>
        <v>7.492893689596361E-2</v>
      </c>
      <c r="BT916" s="128">
        <f t="shared" si="1465"/>
        <v>4.5282142580695101E-2</v>
      </c>
      <c r="BU916" s="126">
        <f t="shared" si="1465"/>
        <v>6.880449605355593E-2</v>
      </c>
      <c r="BV916" s="130">
        <f t="shared" si="1465"/>
        <v>5.2569969139086944E-2</v>
      </c>
      <c r="BW916" s="131">
        <f t="shared" si="1465"/>
        <v>6.5845866126392899E-2</v>
      </c>
      <c r="BX916" s="126">
        <f t="shared" si="1465"/>
        <v>4.4682752457551385E-2</v>
      </c>
      <c r="BY916" s="127">
        <f t="shared" si="1465"/>
        <v>5.0507317949178412E-2</v>
      </c>
      <c r="BZ916" s="128">
        <f t="shared" si="1465"/>
        <v>5.7754374044504841E-2</v>
      </c>
      <c r="CA916" s="129">
        <f t="shared" si="1465"/>
        <v>5.4103008347771306E-2</v>
      </c>
      <c r="CB916" s="126">
        <f t="shared" si="1465"/>
        <v>4.2912621359223302E-2</v>
      </c>
      <c r="CC916" s="127">
        <f t="shared" si="1465"/>
        <v>5.885144755576649E-2</v>
      </c>
      <c r="CD916" s="128">
        <f t="shared" si="1465"/>
        <v>3.329468879066734E-2</v>
      </c>
      <c r="CE916" s="129">
        <f t="shared" si="1465"/>
        <v>6.8837150608871217E-2</v>
      </c>
      <c r="CF916" s="126">
        <f t="shared" si="1465"/>
        <v>3.8998373491697241E-2</v>
      </c>
      <c r="CG916" s="127">
        <f t="shared" si="1465"/>
        <v>5.3377364154908437E-2</v>
      </c>
      <c r="CH916" s="128">
        <f t="shared" si="1465"/>
        <v>5.6117238562091505E-2</v>
      </c>
      <c r="CI916" s="126">
        <f t="shared" si="1465"/>
        <v>5.6292319403822268E-2</v>
      </c>
      <c r="CJ916" s="132">
        <f t="shared" si="1465"/>
        <v>5.3221420000645427E-2</v>
      </c>
      <c r="CK916" s="133">
        <f t="shared" si="1465"/>
        <v>5.6813241048660972E-2</v>
      </c>
    </row>
    <row r="917" spans="1:89" x14ac:dyDescent="0.2">
      <c r="A917" s="134" t="s">
        <v>31</v>
      </c>
      <c r="B917" s="206">
        <v>3484</v>
      </c>
      <c r="C917" s="190">
        <v>1430</v>
      </c>
      <c r="D917" s="191">
        <v>1562</v>
      </c>
      <c r="E917" s="192">
        <v>1031</v>
      </c>
      <c r="F917" s="189">
        <v>755</v>
      </c>
      <c r="G917" s="193">
        <v>513</v>
      </c>
      <c r="H917" s="191">
        <v>2006</v>
      </c>
      <c r="I917" s="192">
        <v>2116</v>
      </c>
      <c r="J917" s="189">
        <v>334</v>
      </c>
      <c r="K917" s="190">
        <v>573</v>
      </c>
      <c r="L917" s="191">
        <v>606</v>
      </c>
      <c r="M917" s="189">
        <v>1611</v>
      </c>
      <c r="N917" s="194">
        <v>1532</v>
      </c>
      <c r="O917" s="207">
        <v>2570</v>
      </c>
      <c r="P917" s="189">
        <v>972</v>
      </c>
      <c r="Q917" s="190">
        <v>1170</v>
      </c>
      <c r="R917" s="191">
        <v>1457</v>
      </c>
      <c r="S917" s="192">
        <v>1493</v>
      </c>
      <c r="T917" s="198">
        <v>483</v>
      </c>
      <c r="U917" s="189">
        <v>712</v>
      </c>
      <c r="V917" s="191">
        <v>1073</v>
      </c>
      <c r="W917" s="208">
        <v>2212</v>
      </c>
      <c r="X917" s="189">
        <v>1135</v>
      </c>
      <c r="Y917" s="193">
        <v>914</v>
      </c>
      <c r="Z917" s="191">
        <v>3306</v>
      </c>
      <c r="AA917" s="189">
        <v>3231</v>
      </c>
      <c r="AB917" s="169">
        <f t="shared" si="1457"/>
        <v>18705</v>
      </c>
      <c r="AC917" s="170">
        <f t="shared" si="1452"/>
        <v>19576</v>
      </c>
      <c r="AE917" s="250" t="str">
        <f>$AE$18</f>
        <v>18:00 - 18:59</v>
      </c>
      <c r="AF917" s="123">
        <f t="shared" si="1462"/>
        <v>2680</v>
      </c>
      <c r="AG917" s="190">
        <f t="shared" si="1462"/>
        <v>4324</v>
      </c>
      <c r="AH917" s="191">
        <f t="shared" si="1462"/>
        <v>1628</v>
      </c>
      <c r="AI917" s="192">
        <f t="shared" si="1462"/>
        <v>1836</v>
      </c>
      <c r="AJ917" s="189">
        <f t="shared" si="1462"/>
        <v>909</v>
      </c>
      <c r="AK917" s="193">
        <f t="shared" si="1462"/>
        <v>670</v>
      </c>
      <c r="AL917" s="191">
        <f t="shared" si="1462"/>
        <v>2339</v>
      </c>
      <c r="AM917" s="192">
        <f t="shared" si="1462"/>
        <v>4253</v>
      </c>
      <c r="AN917" s="189">
        <f t="shared" si="1462"/>
        <v>692</v>
      </c>
      <c r="AO917" s="193">
        <f t="shared" si="1462"/>
        <v>305</v>
      </c>
      <c r="AP917" s="191">
        <f t="shared" si="1463"/>
        <v>1704</v>
      </c>
      <c r="AQ917" s="189">
        <f t="shared" si="1463"/>
        <v>1012</v>
      </c>
      <c r="AR917" s="194">
        <f t="shared" si="1463"/>
        <v>2501</v>
      </c>
      <c r="AS917" s="195">
        <f t="shared" si="1463"/>
        <v>2176</v>
      </c>
      <c r="AT917" s="189">
        <f t="shared" si="1463"/>
        <v>1347</v>
      </c>
      <c r="AU917" s="193">
        <f t="shared" si="1463"/>
        <v>1516</v>
      </c>
      <c r="AV917" s="191">
        <f t="shared" si="1463"/>
        <v>1599</v>
      </c>
      <c r="AW917" s="192">
        <f t="shared" si="1463"/>
        <v>1764</v>
      </c>
      <c r="AX917" s="189">
        <f t="shared" si="1463"/>
        <v>1259</v>
      </c>
      <c r="AY917" s="193">
        <f t="shared" si="1463"/>
        <v>376</v>
      </c>
      <c r="AZ917" s="191">
        <f t="shared" si="1464"/>
        <v>2984</v>
      </c>
      <c r="BA917" s="192">
        <f t="shared" si="1464"/>
        <v>1414</v>
      </c>
      <c r="BB917" s="189">
        <f t="shared" si="1464"/>
        <v>2814</v>
      </c>
      <c r="BC917" s="193">
        <f t="shared" si="1464"/>
        <v>721</v>
      </c>
      <c r="BD917" s="191">
        <f t="shared" si="1464"/>
        <v>3958</v>
      </c>
      <c r="BE917" s="189">
        <f t="shared" si="1464"/>
        <v>5153</v>
      </c>
      <c r="BF917" s="169">
        <f>SUM(AF917,AH917,AJ917,AL917,AN917,AP917,AR917,AT917,AV917,AX917,AZ917,BB917,BD917)</f>
        <v>26414</v>
      </c>
      <c r="BG917" s="170">
        <f>SUM(AG917,AI917,AK917,AM917,AO917,AQ917,AS917,AU917,AW917,AY917,BA917,BC917,BE917)</f>
        <v>25520</v>
      </c>
      <c r="BI917" s="134" t="s">
        <v>31</v>
      </c>
      <c r="BJ917" s="126">
        <f t="shared" ref="BJ917:CK917" si="1466">B917/B932</f>
        <v>5.7660162520894363E-2</v>
      </c>
      <c r="BK917" s="127">
        <f t="shared" si="1466"/>
        <v>3.9158771017032697E-2</v>
      </c>
      <c r="BL917" s="128">
        <f t="shared" si="1466"/>
        <v>6.1748893105629352E-2</v>
      </c>
      <c r="BM917" s="129">
        <f t="shared" si="1466"/>
        <v>4.6397551865352597E-2</v>
      </c>
      <c r="BN917" s="126">
        <f t="shared" si="1466"/>
        <v>5.8910736579275903E-2</v>
      </c>
      <c r="BO917" s="127">
        <f t="shared" si="1466"/>
        <v>5.7809330628803245E-2</v>
      </c>
      <c r="BP917" s="128">
        <f t="shared" si="1466"/>
        <v>6.7480741413529791E-2</v>
      </c>
      <c r="BQ917" s="129">
        <f t="shared" si="1466"/>
        <v>4.9546912684103307E-2</v>
      </c>
      <c r="BR917" s="126">
        <f t="shared" si="1466"/>
        <v>4.8099078341013825E-2</v>
      </c>
      <c r="BS917" s="127">
        <f t="shared" si="1466"/>
        <v>6.5150653780557136E-2</v>
      </c>
      <c r="BT917" s="128">
        <f t="shared" si="1466"/>
        <v>4.6907655391284157E-2</v>
      </c>
      <c r="BU917" s="126">
        <f t="shared" si="1466"/>
        <v>6.6572998884251416E-2</v>
      </c>
      <c r="BV917" s="130">
        <f t="shared" si="1466"/>
        <v>5.4343584832038591E-2</v>
      </c>
      <c r="BW917" s="131">
        <f t="shared" si="1466"/>
        <v>6.6754980648848022E-2</v>
      </c>
      <c r="BX917" s="126">
        <f t="shared" si="1466"/>
        <v>5.4289544235924934E-2</v>
      </c>
      <c r="BY917" s="127">
        <f t="shared" si="1466"/>
        <v>5.2527610667145549E-2</v>
      </c>
      <c r="BZ917" s="128">
        <f t="shared" si="1466"/>
        <v>6.187361984032614E-2</v>
      </c>
      <c r="CA917" s="129">
        <f t="shared" si="1466"/>
        <v>5.8788785635533157E-2</v>
      </c>
      <c r="CB917" s="126">
        <f t="shared" si="1466"/>
        <v>4.6893203883495146E-2</v>
      </c>
      <c r="CC917" s="127">
        <f t="shared" si="1466"/>
        <v>5.6320202499604496E-2</v>
      </c>
      <c r="CD917" s="128">
        <f t="shared" si="1466"/>
        <v>3.8873994638069703E-2</v>
      </c>
      <c r="CE917" s="129">
        <f t="shared" si="1466"/>
        <v>6.9783582560413907E-2</v>
      </c>
      <c r="CF917" s="126">
        <f t="shared" si="1466"/>
        <v>4.2932254037901428E-2</v>
      </c>
      <c r="CG917" s="127">
        <f t="shared" si="1466"/>
        <v>5.4878414890423298E-2</v>
      </c>
      <c r="CH917" s="128">
        <f t="shared" si="1466"/>
        <v>5.6270424836601309E-2</v>
      </c>
      <c r="CI917" s="126">
        <f t="shared" si="1466"/>
        <v>6.4726150887455425E-2</v>
      </c>
      <c r="CJ917" s="132">
        <f t="shared" si="1466"/>
        <v>5.4876063122874852E-2</v>
      </c>
      <c r="CK917" s="133">
        <f t="shared" si="1466"/>
        <v>5.7509488948166251E-2</v>
      </c>
    </row>
    <row r="918" spans="1:89" ht="13.5" thickBot="1" x14ac:dyDescent="0.25">
      <c r="A918" s="143" t="s">
        <v>33</v>
      </c>
      <c r="B918" s="203">
        <v>3253</v>
      </c>
      <c r="C918" s="197">
        <v>1518</v>
      </c>
      <c r="D918" s="198">
        <v>1350</v>
      </c>
      <c r="E918" s="199">
        <v>1042</v>
      </c>
      <c r="F918" s="196">
        <v>665</v>
      </c>
      <c r="G918" s="200">
        <v>471</v>
      </c>
      <c r="H918" s="198">
        <v>1987</v>
      </c>
      <c r="I918" s="199">
        <v>2307</v>
      </c>
      <c r="J918" s="196">
        <v>371</v>
      </c>
      <c r="K918" s="197">
        <v>514</v>
      </c>
      <c r="L918" s="198">
        <v>593</v>
      </c>
      <c r="M918" s="196">
        <v>1576</v>
      </c>
      <c r="N918" s="201">
        <v>1513</v>
      </c>
      <c r="O918" s="204">
        <v>2205</v>
      </c>
      <c r="P918" s="196">
        <v>860</v>
      </c>
      <c r="Q918" s="197">
        <v>1122</v>
      </c>
      <c r="R918" s="198">
        <v>1330</v>
      </c>
      <c r="S918" s="199">
        <v>1427</v>
      </c>
      <c r="T918" s="196">
        <v>488</v>
      </c>
      <c r="U918" s="200">
        <v>650</v>
      </c>
      <c r="V918" s="198">
        <v>1162</v>
      </c>
      <c r="W918" s="205">
        <v>2235</v>
      </c>
      <c r="X918" s="196">
        <v>1020</v>
      </c>
      <c r="Y918" s="200">
        <v>826</v>
      </c>
      <c r="Z918" s="198">
        <v>3136</v>
      </c>
      <c r="AA918" s="196">
        <v>2712</v>
      </c>
      <c r="AB918" s="169">
        <f t="shared" si="1457"/>
        <v>17728</v>
      </c>
      <c r="AC918" s="170">
        <f t="shared" si="1452"/>
        <v>18605</v>
      </c>
      <c r="AE918" s="249" t="str">
        <f>$AE$19</f>
        <v>19:00 - 19:59</v>
      </c>
      <c r="AF918" s="123">
        <f t="shared" si="1462"/>
        <v>2693</v>
      </c>
      <c r="AG918" s="197">
        <f t="shared" si="1462"/>
        <v>4279</v>
      </c>
      <c r="AH918" s="198">
        <f t="shared" si="1462"/>
        <v>1390</v>
      </c>
      <c r="AI918" s="199">
        <f t="shared" si="1462"/>
        <v>1857</v>
      </c>
      <c r="AJ918" s="196">
        <f t="shared" si="1462"/>
        <v>719</v>
      </c>
      <c r="AK918" s="200">
        <f t="shared" si="1462"/>
        <v>541</v>
      </c>
      <c r="AL918" s="198">
        <f t="shared" si="1462"/>
        <v>1955</v>
      </c>
      <c r="AM918" s="199">
        <f t="shared" si="1462"/>
        <v>3209</v>
      </c>
      <c r="AN918" s="196">
        <f t="shared" si="1462"/>
        <v>440</v>
      </c>
      <c r="AO918" s="200">
        <f t="shared" si="1462"/>
        <v>224</v>
      </c>
      <c r="AP918" s="198">
        <f t="shared" si="1463"/>
        <v>1181</v>
      </c>
      <c r="AQ918" s="196">
        <f t="shared" si="1463"/>
        <v>807</v>
      </c>
      <c r="AR918" s="201">
        <f t="shared" si="1463"/>
        <v>2099</v>
      </c>
      <c r="AS918" s="202">
        <f t="shared" si="1463"/>
        <v>2163</v>
      </c>
      <c r="AT918" s="196">
        <f t="shared" si="1463"/>
        <v>1103</v>
      </c>
      <c r="AU918" s="200">
        <f t="shared" si="1463"/>
        <v>1823</v>
      </c>
      <c r="AV918" s="198">
        <f t="shared" si="1463"/>
        <v>1205</v>
      </c>
      <c r="AW918" s="199">
        <f t="shared" si="1463"/>
        <v>2210</v>
      </c>
      <c r="AX918" s="196">
        <f t="shared" si="1463"/>
        <v>855</v>
      </c>
      <c r="AY918" s="200">
        <f t="shared" si="1463"/>
        <v>480</v>
      </c>
      <c r="AZ918" s="198">
        <f t="shared" si="1464"/>
        <v>2453</v>
      </c>
      <c r="BA918" s="199">
        <f t="shared" si="1464"/>
        <v>1534</v>
      </c>
      <c r="BB918" s="196">
        <f t="shared" si="1464"/>
        <v>2165</v>
      </c>
      <c r="BC918" s="200">
        <f t="shared" si="1464"/>
        <v>917</v>
      </c>
      <c r="BD918" s="198">
        <f t="shared" si="1464"/>
        <v>3294</v>
      </c>
      <c r="BE918" s="196">
        <f t="shared" si="1464"/>
        <v>4146</v>
      </c>
      <c r="BF918" s="169">
        <f>SUM(AF918,AH918,AJ918,AL918,AN918,AP918,AR918,AT918,AV918,AX918,AZ918,BB918,BD918)</f>
        <v>21552</v>
      </c>
      <c r="BG918" s="170">
        <f>SUM(AG918,AI918,AK918,AM918,AO918,AQ918,AS918,AU918,AW918,AY918,BA918,BC918,BE918)</f>
        <v>24190</v>
      </c>
      <c r="BI918" s="143" t="s">
        <v>33</v>
      </c>
      <c r="BJ918" s="126">
        <f t="shared" ref="BJ918:CK918" si="1467">B918/B932</f>
        <v>5.383711500587525E-2</v>
      </c>
      <c r="BK918" s="127">
        <f t="shared" si="1467"/>
        <v>4.1568541541157786E-2</v>
      </c>
      <c r="BL918" s="128">
        <f t="shared" si="1467"/>
        <v>5.3368121442125237E-2</v>
      </c>
      <c r="BM918" s="129">
        <f t="shared" si="1467"/>
        <v>4.6892579091850052E-2</v>
      </c>
      <c r="BN918" s="126">
        <f t="shared" si="1467"/>
        <v>5.1888264669163547E-2</v>
      </c>
      <c r="BO918" s="127">
        <f t="shared" si="1467"/>
        <v>5.3076402974983096E-2</v>
      </c>
      <c r="BP918" s="128">
        <f t="shared" si="1467"/>
        <v>6.6841591818885188E-2</v>
      </c>
      <c r="BQ918" s="129">
        <f t="shared" si="1467"/>
        <v>5.4019247430163675E-2</v>
      </c>
      <c r="BR918" s="126">
        <f t="shared" si="1467"/>
        <v>5.3427419354838711E-2</v>
      </c>
      <c r="BS918" s="127">
        <f t="shared" si="1467"/>
        <v>5.8442296759522457E-2</v>
      </c>
      <c r="BT918" s="128">
        <f t="shared" si="1467"/>
        <v>4.5901385556157595E-2</v>
      </c>
      <c r="BU918" s="126">
        <f t="shared" si="1467"/>
        <v>6.5126658126368864E-2</v>
      </c>
      <c r="BV918" s="130">
        <f t="shared" si="1467"/>
        <v>5.3669610868716966E-2</v>
      </c>
      <c r="BW918" s="131">
        <f t="shared" si="1467"/>
        <v>5.7274214914673105E-2</v>
      </c>
      <c r="BX918" s="126">
        <f t="shared" si="1467"/>
        <v>4.8033958891867741E-2</v>
      </c>
      <c r="BY918" s="127">
        <f t="shared" si="1467"/>
        <v>5.0372631767980604E-2</v>
      </c>
      <c r="BZ918" s="128">
        <f t="shared" si="1467"/>
        <v>5.6480380499405472E-2</v>
      </c>
      <c r="CA918" s="129">
        <f t="shared" si="1467"/>
        <v>5.6189951173413133E-2</v>
      </c>
      <c r="CB918" s="126">
        <f t="shared" si="1467"/>
        <v>4.7378640776699031E-2</v>
      </c>
      <c r="CC918" s="127">
        <f t="shared" si="1467"/>
        <v>5.141591520329062E-2</v>
      </c>
      <c r="CD918" s="128">
        <f t="shared" si="1467"/>
        <v>4.2098398666763279E-2</v>
      </c>
      <c r="CE918" s="129">
        <f t="shared" si="1467"/>
        <v>7.0509180389929968E-2</v>
      </c>
      <c r="CF918" s="126">
        <f t="shared" si="1467"/>
        <v>3.8582289972387183E-2</v>
      </c>
      <c r="CG918" s="127">
        <f t="shared" si="1467"/>
        <v>4.959471630141099E-2</v>
      </c>
      <c r="CH918" s="128">
        <f t="shared" si="1467"/>
        <v>5.3376906318082791E-2</v>
      </c>
      <c r="CI918" s="126">
        <f t="shared" si="1467"/>
        <v>5.4329099723546617E-2</v>
      </c>
      <c r="CJ918" s="132">
        <f t="shared" si="1467"/>
        <v>5.2009775302984521E-2</v>
      </c>
      <c r="CK918" s="133">
        <f t="shared" si="1467"/>
        <v>5.4656928988589759E-2</v>
      </c>
    </row>
    <row r="919" spans="1:89" ht="14.25" thickTop="1" thickBot="1" x14ac:dyDescent="0.25">
      <c r="A919" s="134" t="s">
        <v>35</v>
      </c>
      <c r="B919" s="206">
        <v>2571</v>
      </c>
      <c r="C919" s="190">
        <v>1588</v>
      </c>
      <c r="D919" s="191">
        <v>1116</v>
      </c>
      <c r="E919" s="192">
        <v>1139</v>
      </c>
      <c r="F919" s="189">
        <v>682</v>
      </c>
      <c r="G919" s="193">
        <v>517</v>
      </c>
      <c r="H919" s="191">
        <v>1930</v>
      </c>
      <c r="I919" s="192">
        <v>2375</v>
      </c>
      <c r="J919" s="189">
        <v>405</v>
      </c>
      <c r="K919" s="190">
        <v>460</v>
      </c>
      <c r="L919" s="191">
        <v>648</v>
      </c>
      <c r="M919" s="189">
        <v>1224</v>
      </c>
      <c r="N919" s="194">
        <v>1472</v>
      </c>
      <c r="O919" s="207">
        <v>2053</v>
      </c>
      <c r="P919" s="189">
        <v>945</v>
      </c>
      <c r="Q919" s="190">
        <v>1100</v>
      </c>
      <c r="R919" s="191">
        <v>1431</v>
      </c>
      <c r="S919" s="192">
        <v>1444</v>
      </c>
      <c r="T919" s="189">
        <v>679</v>
      </c>
      <c r="U919" s="193">
        <v>641</v>
      </c>
      <c r="V919" s="191">
        <v>1555</v>
      </c>
      <c r="W919" s="208">
        <v>1787</v>
      </c>
      <c r="X919" s="189">
        <v>1319</v>
      </c>
      <c r="Y919" s="193">
        <v>791</v>
      </c>
      <c r="Z919" s="191">
        <v>3270</v>
      </c>
      <c r="AA919" s="189">
        <v>2752</v>
      </c>
      <c r="AB919" s="169">
        <f t="shared" si="1457"/>
        <v>18023</v>
      </c>
      <c r="AC919" s="170">
        <f t="shared" si="1452"/>
        <v>17871</v>
      </c>
      <c r="AE919" s="299" t="s">
        <v>26</v>
      </c>
      <c r="AF919" s="18">
        <f t="shared" ref="AF919:BG919" si="1468">SUM(AF916:AF918)</f>
        <v>7948</v>
      </c>
      <c r="AG919" s="19">
        <f t="shared" si="1468"/>
        <v>12691</v>
      </c>
      <c r="AH919" s="18">
        <f t="shared" si="1468"/>
        <v>4916</v>
      </c>
      <c r="AI919" s="19">
        <f t="shared" si="1468"/>
        <v>5585</v>
      </c>
      <c r="AJ919" s="18">
        <f t="shared" si="1468"/>
        <v>2809</v>
      </c>
      <c r="AK919" s="19">
        <f t="shared" si="1468"/>
        <v>1782</v>
      </c>
      <c r="AL919" s="18">
        <f t="shared" si="1468"/>
        <v>6608</v>
      </c>
      <c r="AM919" s="19">
        <f t="shared" si="1468"/>
        <v>11229</v>
      </c>
      <c r="AN919" s="18">
        <f t="shared" si="1468"/>
        <v>1973</v>
      </c>
      <c r="AO919" s="19">
        <f t="shared" si="1468"/>
        <v>867</v>
      </c>
      <c r="AP919" s="18">
        <f t="shared" si="1468"/>
        <v>4532</v>
      </c>
      <c r="AQ919" s="19">
        <f t="shared" si="1468"/>
        <v>2929</v>
      </c>
      <c r="AR919" s="18">
        <f t="shared" si="1468"/>
        <v>6952</v>
      </c>
      <c r="AS919" s="19">
        <f t="shared" si="1468"/>
        <v>6480</v>
      </c>
      <c r="AT919" s="18">
        <f t="shared" si="1468"/>
        <v>3878</v>
      </c>
      <c r="AU919" s="19">
        <f t="shared" si="1468"/>
        <v>4719</v>
      </c>
      <c r="AV919" s="18">
        <f t="shared" si="1468"/>
        <v>4332</v>
      </c>
      <c r="AW919" s="19">
        <f t="shared" si="1468"/>
        <v>5829</v>
      </c>
      <c r="AX919" s="18">
        <f t="shared" si="1468"/>
        <v>3203</v>
      </c>
      <c r="AY919" s="19">
        <f t="shared" si="1468"/>
        <v>1306</v>
      </c>
      <c r="AZ919" s="18">
        <f t="shared" si="1468"/>
        <v>8074</v>
      </c>
      <c r="BA919" s="19">
        <f t="shared" si="1468"/>
        <v>4338</v>
      </c>
      <c r="BB919" s="18">
        <f t="shared" si="1468"/>
        <v>8146</v>
      </c>
      <c r="BC919" s="19">
        <f t="shared" si="1468"/>
        <v>2364</v>
      </c>
      <c r="BD919" s="18">
        <f t="shared" si="1468"/>
        <v>11545</v>
      </c>
      <c r="BE919" s="19">
        <f t="shared" si="1468"/>
        <v>12799</v>
      </c>
      <c r="BF919" s="171">
        <f t="shared" si="1468"/>
        <v>74916</v>
      </c>
      <c r="BG919" s="172">
        <f t="shared" si="1468"/>
        <v>72918</v>
      </c>
      <c r="BI919" s="134" t="s">
        <v>35</v>
      </c>
      <c r="BJ919" s="126">
        <f t="shared" ref="BJ919:CK919" si="1469">B919/B932</f>
        <v>4.2550022342485477E-2</v>
      </c>
      <c r="BK919" s="127">
        <f t="shared" si="1469"/>
        <v>4.3485404458075472E-2</v>
      </c>
      <c r="BL919" s="128">
        <f t="shared" si="1469"/>
        <v>4.4117647058823532E-2</v>
      </c>
      <c r="BM919" s="129">
        <f t="shared" si="1469"/>
        <v>5.1257819180054905E-2</v>
      </c>
      <c r="BN919" s="126">
        <f t="shared" si="1469"/>
        <v>5.3214731585518101E-2</v>
      </c>
      <c r="BO919" s="127">
        <f t="shared" si="1469"/>
        <v>5.826008564345278E-2</v>
      </c>
      <c r="BP919" s="128">
        <f t="shared" si="1469"/>
        <v>6.4924143034951393E-2</v>
      </c>
      <c r="BQ919" s="129">
        <f t="shared" si="1469"/>
        <v>5.5611492261221813E-2</v>
      </c>
      <c r="BR919" s="126">
        <f t="shared" si="1469"/>
        <v>5.832373271889401E-2</v>
      </c>
      <c r="BS919" s="127">
        <f t="shared" si="1469"/>
        <v>5.2302444570778851E-2</v>
      </c>
      <c r="BT919" s="128">
        <f t="shared" si="1469"/>
        <v>5.0158681012462264E-2</v>
      </c>
      <c r="BU919" s="126">
        <f t="shared" si="1469"/>
        <v>5.0580602504235711E-2</v>
      </c>
      <c r="BV919" s="130">
        <f t="shared" si="1469"/>
        <v>5.221524600049661E-2</v>
      </c>
      <c r="BW919" s="131">
        <f t="shared" si="1469"/>
        <v>5.3326060417153695E-2</v>
      </c>
      <c r="BX919" s="126">
        <f t="shared" si="1469"/>
        <v>5.2781501340482574E-2</v>
      </c>
      <c r="BY919" s="127">
        <f t="shared" si="1469"/>
        <v>4.9384933105863338E-2</v>
      </c>
      <c r="BZ919" s="128">
        <f t="shared" si="1469"/>
        <v>6.0769492101240018E-2</v>
      </c>
      <c r="CA919" s="129">
        <f t="shared" si="1469"/>
        <v>5.6859347928807688E-2</v>
      </c>
      <c r="CB919" s="126">
        <f t="shared" si="1469"/>
        <v>6.5922330097087381E-2</v>
      </c>
      <c r="CC919" s="127">
        <f t="shared" si="1469"/>
        <v>5.0704002531245053E-2</v>
      </c>
      <c r="CD919" s="128">
        <f t="shared" si="1469"/>
        <v>5.6336497355264109E-2</v>
      </c>
      <c r="CE919" s="129">
        <f t="shared" si="1469"/>
        <v>5.637579658022588E-2</v>
      </c>
      <c r="CF919" s="126">
        <f t="shared" si="1469"/>
        <v>4.9892196542724213E-2</v>
      </c>
      <c r="CG919" s="127">
        <f t="shared" si="1469"/>
        <v>4.7493245271690181E-2</v>
      </c>
      <c r="CH919" s="128">
        <f t="shared" si="1469"/>
        <v>5.5657679738562088E-2</v>
      </c>
      <c r="CI919" s="126">
        <f t="shared" si="1469"/>
        <v>5.5130413878761171E-2</v>
      </c>
      <c r="CJ919" s="132">
        <f t="shared" si="1469"/>
        <v>5.2875235801313737E-2</v>
      </c>
      <c r="CK919" s="133">
        <f t="shared" si="1469"/>
        <v>5.2500616928518547E-2</v>
      </c>
    </row>
    <row r="920" spans="1:89" ht="13.5" thickTop="1" x14ac:dyDescent="0.2">
      <c r="A920" s="143" t="s">
        <v>36</v>
      </c>
      <c r="B920" s="203">
        <v>2193</v>
      </c>
      <c r="C920" s="197">
        <v>2181</v>
      </c>
      <c r="D920" s="198">
        <v>1147</v>
      </c>
      <c r="E920" s="199">
        <v>1210</v>
      </c>
      <c r="F920" s="196">
        <v>633</v>
      </c>
      <c r="G920" s="200">
        <v>487</v>
      </c>
      <c r="H920" s="198">
        <v>2071</v>
      </c>
      <c r="I920" s="199">
        <v>2619</v>
      </c>
      <c r="J920" s="196">
        <v>469</v>
      </c>
      <c r="K920" s="197">
        <v>471</v>
      </c>
      <c r="L920" s="198">
        <v>924</v>
      </c>
      <c r="M920" s="196">
        <v>1099</v>
      </c>
      <c r="N920" s="201">
        <v>1892</v>
      </c>
      <c r="O920" s="204">
        <v>1945</v>
      </c>
      <c r="P920" s="196">
        <v>1094</v>
      </c>
      <c r="Q920" s="197">
        <v>1209</v>
      </c>
      <c r="R920" s="198">
        <v>1376</v>
      </c>
      <c r="S920" s="199">
        <v>1510</v>
      </c>
      <c r="T920" s="196">
        <v>770</v>
      </c>
      <c r="U920" s="200">
        <v>446</v>
      </c>
      <c r="V920" s="198">
        <v>2126</v>
      </c>
      <c r="W920" s="205">
        <v>1314</v>
      </c>
      <c r="X920" s="196">
        <v>1670</v>
      </c>
      <c r="Y920" s="200">
        <v>645</v>
      </c>
      <c r="Z920" s="198">
        <v>3361</v>
      </c>
      <c r="AA920" s="196">
        <v>3040</v>
      </c>
      <c r="AB920" s="169">
        <f t="shared" si="1457"/>
        <v>19726</v>
      </c>
      <c r="AC920" s="170">
        <f t="shared" si="1452"/>
        <v>18176</v>
      </c>
      <c r="BI920" s="143" t="s">
        <v>36</v>
      </c>
      <c r="BJ920" s="126">
        <f t="shared" ref="BJ920:CK920" si="1470">B920/B932</f>
        <v>3.6294126408817837E-2</v>
      </c>
      <c r="BK920" s="127">
        <f t="shared" si="1470"/>
        <v>5.9723971739963855E-2</v>
      </c>
      <c r="BL920" s="128">
        <f t="shared" si="1470"/>
        <v>4.5343137254901959E-2</v>
      </c>
      <c r="BM920" s="129">
        <f t="shared" si="1470"/>
        <v>5.4452994914720311E-2</v>
      </c>
      <c r="BN920" s="126">
        <f t="shared" si="1470"/>
        <v>4.9391385767790265E-2</v>
      </c>
      <c r="BO920" s="127">
        <f t="shared" si="1470"/>
        <v>5.4879423033581246E-2</v>
      </c>
      <c r="BP920" s="128">
        <f t="shared" si="1470"/>
        <v>6.9667305816261307E-2</v>
      </c>
      <c r="BQ920" s="129">
        <f t="shared" si="1470"/>
        <v>6.1324841360901022E-2</v>
      </c>
      <c r="BR920" s="126">
        <f t="shared" si="1470"/>
        <v>6.7540322580645157E-2</v>
      </c>
      <c r="BS920" s="127">
        <f t="shared" si="1470"/>
        <v>5.3553155201819212E-2</v>
      </c>
      <c r="BT920" s="128">
        <f t="shared" si="1470"/>
        <v>7.1522563665918415E-2</v>
      </c>
      <c r="BU920" s="126">
        <f t="shared" si="1470"/>
        <v>4.5415099797512293E-2</v>
      </c>
      <c r="BV920" s="130">
        <f t="shared" si="1470"/>
        <v>6.711361782129048E-2</v>
      </c>
      <c r="BW920" s="131">
        <f t="shared" si="1470"/>
        <v>5.0520792747863578E-2</v>
      </c>
      <c r="BX920" s="126">
        <f t="shared" si="1470"/>
        <v>6.1103663985701516E-2</v>
      </c>
      <c r="BY920" s="127">
        <f t="shared" si="1470"/>
        <v>5.4278531022717069E-2</v>
      </c>
      <c r="BZ920" s="128">
        <f t="shared" si="1470"/>
        <v>5.8433837268557838E-2</v>
      </c>
      <c r="CA920" s="129">
        <f t="shared" si="1470"/>
        <v>5.9458182390927705E-2</v>
      </c>
      <c r="CB920" s="126">
        <f t="shared" si="1470"/>
        <v>7.4757281553398058E-2</v>
      </c>
      <c r="CC920" s="127">
        <f t="shared" si="1470"/>
        <v>3.527922797025787E-2</v>
      </c>
      <c r="CD920" s="128">
        <f t="shared" si="1470"/>
        <v>7.702340410115209E-2</v>
      </c>
      <c r="CE920" s="129">
        <f t="shared" si="1470"/>
        <v>4.145371947756956E-2</v>
      </c>
      <c r="CF920" s="126">
        <f t="shared" si="1470"/>
        <v>6.3169043386163332E-2</v>
      </c>
      <c r="CG920" s="127">
        <f t="shared" si="1470"/>
        <v>3.8727108976283398E-2</v>
      </c>
      <c r="CH920" s="128">
        <f t="shared" si="1470"/>
        <v>5.7206563180827889E-2</v>
      </c>
      <c r="CI920" s="126">
        <f t="shared" si="1470"/>
        <v>6.0899875796305944E-2</v>
      </c>
      <c r="CJ920" s="132">
        <f t="shared" si="1470"/>
        <v>5.7871436576414297E-2</v>
      </c>
      <c r="CK920" s="133">
        <f t="shared" si="1470"/>
        <v>5.3396632157839692E-2</v>
      </c>
    </row>
    <row r="921" spans="1:89" x14ac:dyDescent="0.2">
      <c r="A921" s="134" t="s">
        <v>37</v>
      </c>
      <c r="B921" s="206">
        <v>2172</v>
      </c>
      <c r="C921" s="190">
        <v>2550</v>
      </c>
      <c r="D921" s="191">
        <v>1647</v>
      </c>
      <c r="E921" s="192">
        <v>1582</v>
      </c>
      <c r="F921" s="189">
        <v>898</v>
      </c>
      <c r="G921" s="193">
        <v>478</v>
      </c>
      <c r="H921" s="191">
        <v>1911</v>
      </c>
      <c r="I921" s="192">
        <v>3512</v>
      </c>
      <c r="J921" s="189">
        <v>604</v>
      </c>
      <c r="K921" s="190">
        <v>415</v>
      </c>
      <c r="L921" s="191">
        <v>1225</v>
      </c>
      <c r="M921" s="189">
        <v>1006</v>
      </c>
      <c r="N921" s="194">
        <v>2133</v>
      </c>
      <c r="O921" s="207">
        <v>1853</v>
      </c>
      <c r="P921" s="189">
        <v>1093</v>
      </c>
      <c r="Q921" s="190">
        <v>1234</v>
      </c>
      <c r="R921" s="191">
        <v>1572</v>
      </c>
      <c r="S921" s="192">
        <v>1756</v>
      </c>
      <c r="T921" s="189">
        <v>1027</v>
      </c>
      <c r="U921" s="193">
        <v>406</v>
      </c>
      <c r="V921" s="191">
        <v>2644</v>
      </c>
      <c r="W921" s="208">
        <v>1364</v>
      </c>
      <c r="X921" s="189">
        <v>2354</v>
      </c>
      <c r="Y921" s="193">
        <v>684</v>
      </c>
      <c r="Z921" s="191">
        <v>4087</v>
      </c>
      <c r="AA921" s="189">
        <v>3586</v>
      </c>
      <c r="AB921" s="169">
        <f t="shared" si="1457"/>
        <v>23367</v>
      </c>
      <c r="AC921" s="170">
        <f t="shared" si="1452"/>
        <v>20426</v>
      </c>
      <c r="BI921" s="134" t="s">
        <v>37</v>
      </c>
      <c r="BJ921" s="126">
        <f t="shared" ref="BJ921:CK921" si="1471">B921/B932</f>
        <v>3.594657663472519E-2</v>
      </c>
      <c r="BK921" s="127">
        <f t="shared" si="1471"/>
        <v>6.9828577687715651E-2</v>
      </c>
      <c r="BL921" s="128">
        <f t="shared" si="1471"/>
        <v>6.510910815939279E-2</v>
      </c>
      <c r="BM921" s="129">
        <f t="shared" si="1471"/>
        <v>7.1193915665361596E-2</v>
      </c>
      <c r="BN921" s="126">
        <f t="shared" si="1471"/>
        <v>7.006866416978777E-2</v>
      </c>
      <c r="BO921" s="127">
        <f t="shared" si="1471"/>
        <v>5.3865224250619785E-2</v>
      </c>
      <c r="BP921" s="128">
        <f t="shared" si="1471"/>
        <v>6.428499344030679E-2</v>
      </c>
      <c r="BQ921" s="129">
        <f t="shared" si="1471"/>
        <v>8.2234762451120422E-2</v>
      </c>
      <c r="BR921" s="126">
        <f t="shared" si="1471"/>
        <v>8.6981566820276496E-2</v>
      </c>
      <c r="BS921" s="127">
        <f t="shared" si="1471"/>
        <v>4.718590108015918E-2</v>
      </c>
      <c r="BT921" s="128">
        <f t="shared" si="1471"/>
        <v>9.482158061769487E-2</v>
      </c>
      <c r="BU921" s="126">
        <f t="shared" si="1471"/>
        <v>4.1571965783710071E-2</v>
      </c>
      <c r="BV921" s="130">
        <f t="shared" si="1471"/>
        <v>7.5662445461317437E-2</v>
      </c>
      <c r="BW921" s="131">
        <f t="shared" si="1471"/>
        <v>4.8131120288838668E-2</v>
      </c>
      <c r="BX921" s="126">
        <f t="shared" si="1471"/>
        <v>6.1047810545129581E-2</v>
      </c>
      <c r="BY921" s="127">
        <f t="shared" si="1471"/>
        <v>5.5400915866032144E-2</v>
      </c>
      <c r="BZ921" s="128">
        <f t="shared" si="1471"/>
        <v>6.6757261763207065E-2</v>
      </c>
      <c r="CA921" s="129">
        <f t="shared" si="1471"/>
        <v>6.9144747204284138E-2</v>
      </c>
      <c r="CB921" s="126">
        <f t="shared" si="1471"/>
        <v>9.9708737864077676E-2</v>
      </c>
      <c r="CC921" s="127">
        <f t="shared" si="1471"/>
        <v>3.2115171650055369E-2</v>
      </c>
      <c r="CD921" s="128">
        <f t="shared" si="1471"/>
        <v>9.5790160133323671E-2</v>
      </c>
      <c r="CE921" s="129">
        <f t="shared" si="1471"/>
        <v>4.3031106063474038E-2</v>
      </c>
      <c r="CF921" s="126">
        <f t="shared" si="1471"/>
        <v>8.9041873132352387E-2</v>
      </c>
      <c r="CG921" s="127">
        <f t="shared" si="1471"/>
        <v>4.1068748123686584E-2</v>
      </c>
      <c r="CH921" s="128">
        <f t="shared" si="1471"/>
        <v>6.956358932461873E-2</v>
      </c>
      <c r="CI921" s="126">
        <f t="shared" si="1471"/>
        <v>7.1837814014984569E-2</v>
      </c>
      <c r="CJ921" s="132">
        <f t="shared" si="1471"/>
        <v>6.8553272760877665E-2</v>
      </c>
      <c r="CK921" s="133">
        <f t="shared" si="1471"/>
        <v>6.0006580570864519E-2</v>
      </c>
    </row>
    <row r="922" spans="1:89" x14ac:dyDescent="0.2">
      <c r="A922" s="143" t="s">
        <v>30</v>
      </c>
      <c r="B922" s="203">
        <v>2575</v>
      </c>
      <c r="C922" s="197">
        <v>4088</v>
      </c>
      <c r="D922" s="198">
        <v>1898</v>
      </c>
      <c r="E922" s="199">
        <v>1892</v>
      </c>
      <c r="F922" s="196">
        <v>1181</v>
      </c>
      <c r="G922" s="200">
        <v>571</v>
      </c>
      <c r="H922" s="198">
        <v>2314</v>
      </c>
      <c r="I922" s="199">
        <v>3767</v>
      </c>
      <c r="J922" s="196">
        <v>841</v>
      </c>
      <c r="K922" s="197">
        <v>338</v>
      </c>
      <c r="L922" s="198">
        <v>1647</v>
      </c>
      <c r="M922" s="196">
        <v>1110</v>
      </c>
      <c r="N922" s="201">
        <v>2352</v>
      </c>
      <c r="O922" s="204">
        <v>2141</v>
      </c>
      <c r="P922" s="196">
        <v>1428</v>
      </c>
      <c r="Q922" s="197">
        <v>1380</v>
      </c>
      <c r="R922" s="198">
        <v>1528</v>
      </c>
      <c r="S922" s="199">
        <v>1855</v>
      </c>
      <c r="T922" s="196">
        <v>1089</v>
      </c>
      <c r="U922" s="200">
        <v>450</v>
      </c>
      <c r="V922" s="198">
        <v>2637</v>
      </c>
      <c r="W922" s="205">
        <v>1390</v>
      </c>
      <c r="X922" s="196">
        <v>3167</v>
      </c>
      <c r="Y922" s="200">
        <v>726</v>
      </c>
      <c r="Z922" s="198">
        <v>4293</v>
      </c>
      <c r="AA922" s="196">
        <v>3500</v>
      </c>
      <c r="AB922" s="169">
        <f t="shared" si="1457"/>
        <v>26950</v>
      </c>
      <c r="AC922" s="170">
        <f t="shared" si="1452"/>
        <v>23208</v>
      </c>
      <c r="BI922" s="143" t="s">
        <v>30</v>
      </c>
      <c r="BJ922" s="126">
        <f t="shared" ref="BJ922:CK922" si="1472">B922/B932</f>
        <v>4.2616222299455504E-2</v>
      </c>
      <c r="BK922" s="127">
        <f t="shared" si="1472"/>
        <v>0.11194479434799277</v>
      </c>
      <c r="BL922" s="128">
        <f t="shared" si="1472"/>
        <v>7.5031625553447182E-2</v>
      </c>
      <c r="BM922" s="129">
        <f t="shared" si="1472"/>
        <v>8.5144682957562667E-2</v>
      </c>
      <c r="BN922" s="126">
        <f t="shared" si="1472"/>
        <v>9.2150436953807743E-2</v>
      </c>
      <c r="BO922" s="127">
        <f t="shared" si="1472"/>
        <v>6.4345278341221543E-2</v>
      </c>
      <c r="BP922" s="128">
        <f t="shared" si="1472"/>
        <v>7.7841692737242243E-2</v>
      </c>
      <c r="BQ922" s="129">
        <f t="shared" si="1472"/>
        <v>8.8205680567588457E-2</v>
      </c>
      <c r="BR922" s="126">
        <f t="shared" si="1472"/>
        <v>0.12111175115207373</v>
      </c>
      <c r="BS922" s="127">
        <f t="shared" si="1472"/>
        <v>3.8430926662876633E-2</v>
      </c>
      <c r="BT922" s="128">
        <f t="shared" si="1472"/>
        <v>0.12748664757334158</v>
      </c>
      <c r="BU922" s="126">
        <f t="shared" si="1472"/>
        <v>4.5869664035703958E-2</v>
      </c>
      <c r="BV922" s="130">
        <f t="shared" si="1472"/>
        <v>8.3430882196445677E-2</v>
      </c>
      <c r="BW922" s="131">
        <f t="shared" si="1472"/>
        <v>5.5611834073612303E-2</v>
      </c>
      <c r="BX922" s="126">
        <f t="shared" si="1472"/>
        <v>7.975871313672922E-2</v>
      </c>
      <c r="BY922" s="127">
        <f t="shared" si="1472"/>
        <v>6.1955643350992191E-2</v>
      </c>
      <c r="BZ922" s="128">
        <f t="shared" si="1472"/>
        <v>6.4888737897061316E-2</v>
      </c>
      <c r="CA922" s="129">
        <f t="shared" si="1472"/>
        <v>7.304299889746417E-2</v>
      </c>
      <c r="CB922" s="126">
        <f t="shared" si="1472"/>
        <v>0.10572815533980583</v>
      </c>
      <c r="CC922" s="127">
        <f t="shared" si="1472"/>
        <v>3.5595633602278118E-2</v>
      </c>
      <c r="CD922" s="128">
        <f t="shared" si="1472"/>
        <v>9.5536555322078109E-2</v>
      </c>
      <c r="CE922" s="129">
        <f t="shared" si="1472"/>
        <v>4.3851347088144366E-2</v>
      </c>
      <c r="CF922" s="126">
        <f t="shared" si="1472"/>
        <v>0.11979422778681394</v>
      </c>
      <c r="CG922" s="127">
        <f t="shared" si="1472"/>
        <v>4.3590513359351546E-2</v>
      </c>
      <c r="CH922" s="128">
        <f t="shared" si="1472"/>
        <v>7.3069852941176475E-2</v>
      </c>
      <c r="CI922" s="126">
        <f t="shared" si="1472"/>
        <v>7.0114988581273283E-2</v>
      </c>
      <c r="CJ922" s="132">
        <f t="shared" si="1472"/>
        <v>7.9064950610076304E-2</v>
      </c>
      <c r="CK922" s="133">
        <f t="shared" si="1472"/>
        <v>6.8179414564213447E-2</v>
      </c>
    </row>
    <row r="923" spans="1:89" x14ac:dyDescent="0.2">
      <c r="A923" s="134" t="s">
        <v>32</v>
      </c>
      <c r="B923" s="206">
        <v>2680</v>
      </c>
      <c r="C923" s="190">
        <v>4324</v>
      </c>
      <c r="D923" s="191">
        <v>1628</v>
      </c>
      <c r="E923" s="192">
        <v>1836</v>
      </c>
      <c r="F923" s="189">
        <v>909</v>
      </c>
      <c r="G923" s="193">
        <v>670</v>
      </c>
      <c r="H923" s="191">
        <v>2339</v>
      </c>
      <c r="I923" s="192">
        <v>4253</v>
      </c>
      <c r="J923" s="189">
        <v>692</v>
      </c>
      <c r="K923" s="190">
        <v>305</v>
      </c>
      <c r="L923" s="191">
        <v>1704</v>
      </c>
      <c r="M923" s="189">
        <v>1012</v>
      </c>
      <c r="N923" s="194">
        <v>2501</v>
      </c>
      <c r="O923" s="207">
        <v>2176</v>
      </c>
      <c r="P923" s="189">
        <v>1347</v>
      </c>
      <c r="Q923" s="190">
        <v>1516</v>
      </c>
      <c r="R923" s="191">
        <v>1599</v>
      </c>
      <c r="S923" s="192">
        <v>1764</v>
      </c>
      <c r="T923" s="189">
        <v>1259</v>
      </c>
      <c r="U923" s="193">
        <v>376</v>
      </c>
      <c r="V923" s="191">
        <v>2984</v>
      </c>
      <c r="W923" s="208">
        <v>1414</v>
      </c>
      <c r="X923" s="189">
        <v>2814</v>
      </c>
      <c r="Y923" s="193">
        <v>721</v>
      </c>
      <c r="Z923" s="191">
        <v>3958</v>
      </c>
      <c r="AA923" s="189">
        <v>5153</v>
      </c>
      <c r="AB923" s="169">
        <f t="shared" si="1457"/>
        <v>26414</v>
      </c>
      <c r="AC923" s="170">
        <f t="shared" si="1452"/>
        <v>25520</v>
      </c>
      <c r="BI923" s="134" t="s">
        <v>32</v>
      </c>
      <c r="BJ923" s="126">
        <f t="shared" ref="BJ923:CK923" si="1473">B923/B932</f>
        <v>4.4353971169918738E-2</v>
      </c>
      <c r="BK923" s="127">
        <f t="shared" si="1473"/>
        <v>0.11840736075360096</v>
      </c>
      <c r="BL923" s="128">
        <f t="shared" si="1473"/>
        <v>6.4358001265022141E-2</v>
      </c>
      <c r="BM923" s="129">
        <f t="shared" si="1473"/>
        <v>8.2624544349939252E-2</v>
      </c>
      <c r="BN923" s="126">
        <f t="shared" si="1473"/>
        <v>7.0926966292134838E-2</v>
      </c>
      <c r="BO923" s="127">
        <f t="shared" si="1473"/>
        <v>7.5501464953797615E-2</v>
      </c>
      <c r="BP923" s="128">
        <f t="shared" si="1473"/>
        <v>7.8682679045985138E-2</v>
      </c>
      <c r="BQ923" s="129">
        <f t="shared" si="1473"/>
        <v>9.9585548036621632E-2</v>
      </c>
      <c r="BR923" s="126">
        <f t="shared" si="1473"/>
        <v>9.9654377880184331E-2</v>
      </c>
      <c r="BS923" s="127">
        <f t="shared" si="1473"/>
        <v>3.4678794769755543E-2</v>
      </c>
      <c r="BT923" s="128">
        <f t="shared" si="1473"/>
        <v>0.13189875377351187</v>
      </c>
      <c r="BU923" s="126">
        <f t="shared" si="1473"/>
        <v>4.1819909913632797E-2</v>
      </c>
      <c r="BV923" s="130">
        <f t="shared" si="1473"/>
        <v>8.87162569614416E-2</v>
      </c>
      <c r="BW923" s="131">
        <f t="shared" si="1473"/>
        <v>5.6520948596067433E-2</v>
      </c>
      <c r="BX923" s="126">
        <f t="shared" si="1473"/>
        <v>7.5234584450402139E-2</v>
      </c>
      <c r="BY923" s="127">
        <f t="shared" si="1473"/>
        <v>6.8061416898626201E-2</v>
      </c>
      <c r="BZ923" s="128">
        <f t="shared" si="1473"/>
        <v>6.7903855953796499E-2</v>
      </c>
      <c r="CA923" s="129">
        <f t="shared" si="1473"/>
        <v>6.9459757442116868E-2</v>
      </c>
      <c r="CB923" s="126">
        <f t="shared" si="1473"/>
        <v>0.12223300970873786</v>
      </c>
      <c r="CC923" s="127">
        <f t="shared" si="1473"/>
        <v>2.9742129409903496E-2</v>
      </c>
      <c r="CD923" s="128">
        <f t="shared" si="1473"/>
        <v>0.10810810810810811</v>
      </c>
      <c r="CE923" s="129">
        <f t="shared" si="1473"/>
        <v>4.4608492649378509E-2</v>
      </c>
      <c r="CF923" s="126">
        <f t="shared" si="1473"/>
        <v>0.10644172939440935</v>
      </c>
      <c r="CG923" s="127">
        <f t="shared" si="1473"/>
        <v>4.3290303212248575E-2</v>
      </c>
      <c r="CH923" s="128">
        <f t="shared" si="1473"/>
        <v>6.7367919389978215E-2</v>
      </c>
      <c r="CI923" s="126">
        <f t="shared" si="1473"/>
        <v>0.10322929604551465</v>
      </c>
      <c r="CJ923" s="132">
        <f t="shared" si="1473"/>
        <v>7.7492452891078131E-2</v>
      </c>
      <c r="CK923" s="133">
        <f t="shared" si="1473"/>
        <v>7.4971503777952739E-2</v>
      </c>
    </row>
    <row r="924" spans="1:89" x14ac:dyDescent="0.2">
      <c r="A924" s="143" t="s">
        <v>34</v>
      </c>
      <c r="B924" s="203">
        <v>2693</v>
      </c>
      <c r="C924" s="197">
        <v>4279</v>
      </c>
      <c r="D924" s="198">
        <v>1390</v>
      </c>
      <c r="E924" s="199">
        <v>1857</v>
      </c>
      <c r="F924" s="196">
        <v>719</v>
      </c>
      <c r="G924" s="200">
        <v>541</v>
      </c>
      <c r="H924" s="198">
        <v>1955</v>
      </c>
      <c r="I924" s="199">
        <v>3209</v>
      </c>
      <c r="J924" s="196">
        <v>440</v>
      </c>
      <c r="K924" s="197">
        <v>224</v>
      </c>
      <c r="L924" s="198">
        <v>1181</v>
      </c>
      <c r="M924" s="196">
        <v>807</v>
      </c>
      <c r="N924" s="201">
        <v>2099</v>
      </c>
      <c r="O924" s="204">
        <v>2163</v>
      </c>
      <c r="P924" s="196">
        <v>1103</v>
      </c>
      <c r="Q924" s="197">
        <v>1823</v>
      </c>
      <c r="R924" s="198">
        <v>1205</v>
      </c>
      <c r="S924" s="199">
        <v>2210</v>
      </c>
      <c r="T924" s="196">
        <v>855</v>
      </c>
      <c r="U924" s="200">
        <v>480</v>
      </c>
      <c r="V924" s="198">
        <v>2453</v>
      </c>
      <c r="W924" s="205">
        <v>1534</v>
      </c>
      <c r="X924" s="196">
        <v>2165</v>
      </c>
      <c r="Y924" s="200">
        <v>917</v>
      </c>
      <c r="Z924" s="198">
        <v>3294</v>
      </c>
      <c r="AA924" s="196">
        <v>4146</v>
      </c>
      <c r="AB924" s="169">
        <f t="shared" si="1457"/>
        <v>21552</v>
      </c>
      <c r="AC924" s="170">
        <f t="shared" si="1452"/>
        <v>24190</v>
      </c>
      <c r="BI924" s="143" t="s">
        <v>34</v>
      </c>
      <c r="BJ924" s="126">
        <f t="shared" ref="BJ924:CK924" si="1474">B924/B932</f>
        <v>4.4569121030071331E-2</v>
      </c>
      <c r="BK924" s="127">
        <f t="shared" si="1474"/>
        <v>0.11717509173558245</v>
      </c>
      <c r="BL924" s="128">
        <f t="shared" si="1474"/>
        <v>5.4949399114484501E-2</v>
      </c>
      <c r="BM924" s="129">
        <f t="shared" si="1474"/>
        <v>8.3569596327798035E-2</v>
      </c>
      <c r="BN924" s="126">
        <f t="shared" si="1474"/>
        <v>5.610174781523096E-2</v>
      </c>
      <c r="BO924" s="127">
        <f t="shared" si="1474"/>
        <v>6.0964615731350008E-2</v>
      </c>
      <c r="BP924" s="128">
        <f t="shared" si="1474"/>
        <v>6.5765129343694287E-2</v>
      </c>
      <c r="BQ924" s="129">
        <f t="shared" si="1474"/>
        <v>7.5139906806846651E-2</v>
      </c>
      <c r="BR924" s="126">
        <f t="shared" si="1474"/>
        <v>6.3364055299539174E-2</v>
      </c>
      <c r="BS924" s="127">
        <f t="shared" si="1474"/>
        <v>2.5469016486640135E-2</v>
      </c>
      <c r="BT924" s="128">
        <f t="shared" si="1474"/>
        <v>9.1415744252651129E-2</v>
      </c>
      <c r="BU924" s="126">
        <f t="shared" si="1474"/>
        <v>3.3348485474606386E-2</v>
      </c>
      <c r="BV924" s="130">
        <f t="shared" si="1474"/>
        <v>7.4456386790110324E-2</v>
      </c>
      <c r="BW924" s="131">
        <f t="shared" si="1474"/>
        <v>5.6183277487726953E-2</v>
      </c>
      <c r="BX924" s="126">
        <f t="shared" si="1474"/>
        <v>6.1606344950848969E-2</v>
      </c>
      <c r="BY924" s="127">
        <f t="shared" si="1474"/>
        <v>8.1844302774535332E-2</v>
      </c>
      <c r="BZ924" s="128">
        <f t="shared" si="1474"/>
        <v>5.1172074061491421E-2</v>
      </c>
      <c r="CA924" s="129">
        <f t="shared" si="1474"/>
        <v>8.7021578201291541E-2</v>
      </c>
      <c r="CB924" s="126">
        <f t="shared" si="1474"/>
        <v>8.3009708737864077E-2</v>
      </c>
      <c r="CC924" s="127">
        <f t="shared" si="1474"/>
        <v>3.7968675842429994E-2</v>
      </c>
      <c r="CD924" s="128">
        <f t="shared" si="1474"/>
        <v>8.8870371712194765E-2</v>
      </c>
      <c r="CE924" s="129">
        <f t="shared" si="1474"/>
        <v>4.8394220455549246E-2</v>
      </c>
      <c r="CF924" s="126">
        <f t="shared" si="1474"/>
        <v>8.1892801755115929E-2</v>
      </c>
      <c r="CG924" s="127">
        <f t="shared" si="1474"/>
        <v>5.505854097868508E-2</v>
      </c>
      <c r="CH924" s="128">
        <f t="shared" si="1474"/>
        <v>5.6066176470588237E-2</v>
      </c>
      <c r="CI924" s="126">
        <f t="shared" si="1474"/>
        <v>8.3056212187988296E-2</v>
      </c>
      <c r="CJ924" s="132">
        <f t="shared" si="1474"/>
        <v>6.3228490372852122E-2</v>
      </c>
      <c r="CK924" s="133">
        <f t="shared" si="1474"/>
        <v>7.106428982714251E-2</v>
      </c>
    </row>
    <row r="925" spans="1:89" x14ac:dyDescent="0.2">
      <c r="A925" s="134" t="s">
        <v>38</v>
      </c>
      <c r="B925" s="206">
        <v>2545</v>
      </c>
      <c r="C925" s="190">
        <v>3691</v>
      </c>
      <c r="D925" s="191">
        <v>1025</v>
      </c>
      <c r="E925" s="192">
        <v>1841</v>
      </c>
      <c r="F925" s="189">
        <v>471</v>
      </c>
      <c r="G925" s="193">
        <v>599</v>
      </c>
      <c r="H925" s="191">
        <v>1671</v>
      </c>
      <c r="I925" s="192">
        <v>3856</v>
      </c>
      <c r="J925" s="189">
        <v>340</v>
      </c>
      <c r="K925" s="190">
        <v>246</v>
      </c>
      <c r="L925" s="191">
        <v>824</v>
      </c>
      <c r="M925" s="189">
        <v>1006</v>
      </c>
      <c r="N925" s="194">
        <v>1620</v>
      </c>
      <c r="O925" s="207">
        <v>2178</v>
      </c>
      <c r="P925" s="189">
        <v>968</v>
      </c>
      <c r="Q925" s="190">
        <v>1707</v>
      </c>
      <c r="R925" s="191">
        <v>1065</v>
      </c>
      <c r="S925" s="192">
        <v>1631</v>
      </c>
      <c r="T925" s="189">
        <v>758</v>
      </c>
      <c r="U925" s="193">
        <v>495</v>
      </c>
      <c r="V925" s="191">
        <v>2549</v>
      </c>
      <c r="W925" s="208">
        <v>1651</v>
      </c>
      <c r="X925" s="189">
        <v>1577</v>
      </c>
      <c r="Y925" s="193">
        <v>1013</v>
      </c>
      <c r="Z925" s="191">
        <v>2851</v>
      </c>
      <c r="AA925" s="189">
        <v>3753</v>
      </c>
      <c r="AB925" s="169">
        <f t="shared" si="1457"/>
        <v>18264</v>
      </c>
      <c r="AC925" s="170">
        <f t="shared" si="1452"/>
        <v>23667</v>
      </c>
      <c r="BI925" s="134" t="s">
        <v>38</v>
      </c>
      <c r="BJ925" s="126">
        <f t="shared" ref="BJ925:CK925" si="1475">B925/B932</f>
        <v>4.2119722622180299E-2</v>
      </c>
      <c r="BK925" s="127">
        <f t="shared" si="1475"/>
        <v>0.10107344323347391</v>
      </c>
      <c r="BL925" s="128">
        <f t="shared" si="1475"/>
        <v>4.0520240354206198E-2</v>
      </c>
      <c r="BM925" s="129">
        <f t="shared" si="1475"/>
        <v>8.2849556725619902E-2</v>
      </c>
      <c r="BN925" s="126">
        <f t="shared" si="1475"/>
        <v>3.6750936329588015E-2</v>
      </c>
      <c r="BO925" s="127">
        <f t="shared" si="1475"/>
        <v>6.7500563443768313E-2</v>
      </c>
      <c r="BP925" s="128">
        <f t="shared" si="1475"/>
        <v>5.6211524876375013E-2</v>
      </c>
      <c r="BQ925" s="129">
        <f t="shared" si="1475"/>
        <v>9.0289648067061606E-2</v>
      </c>
      <c r="BR925" s="126">
        <f t="shared" si="1475"/>
        <v>4.8963133640552998E-2</v>
      </c>
      <c r="BS925" s="127">
        <f t="shared" si="1475"/>
        <v>2.7970437748720864E-2</v>
      </c>
      <c r="BT925" s="128">
        <f t="shared" si="1475"/>
        <v>6.3782026472637199E-2</v>
      </c>
      <c r="BU925" s="126">
        <f t="shared" si="1475"/>
        <v>4.1571965783710071E-2</v>
      </c>
      <c r="BV925" s="130">
        <f t="shared" si="1475"/>
        <v>5.7465148451633502E-2</v>
      </c>
      <c r="BW925" s="131">
        <f t="shared" si="1475"/>
        <v>5.6572897997350581E-2</v>
      </c>
      <c r="BX925" s="126">
        <f t="shared" si="1475"/>
        <v>5.4066130473637175E-2</v>
      </c>
      <c r="BY925" s="127">
        <f t="shared" si="1475"/>
        <v>7.6636437101553379E-2</v>
      </c>
      <c r="BZ925" s="128">
        <f t="shared" si="1475"/>
        <v>4.5226770851027685E-2</v>
      </c>
      <c r="CA925" s="129">
        <f t="shared" si="1475"/>
        <v>6.4222712238147739E-2</v>
      </c>
      <c r="CB925" s="126">
        <f t="shared" si="1475"/>
        <v>7.3592233009708741E-2</v>
      </c>
      <c r="CC925" s="127">
        <f t="shared" si="1475"/>
        <v>3.9155196962505932E-2</v>
      </c>
      <c r="CD925" s="128">
        <f t="shared" si="1475"/>
        <v>9.2348380552133902E-2</v>
      </c>
      <c r="CE925" s="129">
        <f t="shared" si="1475"/>
        <v>5.2085305066565717E-2</v>
      </c>
      <c r="CF925" s="126">
        <f t="shared" si="1475"/>
        <v>5.9651246359269203E-2</v>
      </c>
      <c r="CG925" s="127">
        <f t="shared" si="1475"/>
        <v>6.0822575803062141E-2</v>
      </c>
      <c r="CH925" s="128">
        <f t="shared" si="1475"/>
        <v>4.852600762527233E-2</v>
      </c>
      <c r="CI925" s="126">
        <f t="shared" si="1475"/>
        <v>7.5183300613005336E-2</v>
      </c>
      <c r="CJ925" s="132">
        <f t="shared" si="1475"/>
        <v>5.35822730219827E-2</v>
      </c>
      <c r="CK925" s="133">
        <f t="shared" si="1475"/>
        <v>6.9527844040470507E-2</v>
      </c>
    </row>
    <row r="926" spans="1:89" x14ac:dyDescent="0.2">
      <c r="A926" s="143" t="s">
        <v>39</v>
      </c>
      <c r="B926" s="203">
        <v>545</v>
      </c>
      <c r="C926" s="197">
        <v>2538</v>
      </c>
      <c r="D926" s="198">
        <v>300</v>
      </c>
      <c r="E926" s="199">
        <v>1191</v>
      </c>
      <c r="F926" s="196">
        <v>155</v>
      </c>
      <c r="G926" s="200">
        <v>466</v>
      </c>
      <c r="H926" s="198">
        <v>652</v>
      </c>
      <c r="I926" s="199">
        <v>2395</v>
      </c>
      <c r="J926" s="196">
        <v>184</v>
      </c>
      <c r="K926" s="197">
        <v>147</v>
      </c>
      <c r="L926" s="198">
        <v>429</v>
      </c>
      <c r="M926" s="196">
        <v>582</v>
      </c>
      <c r="N926" s="201">
        <v>1030</v>
      </c>
      <c r="O926" s="204">
        <v>1538</v>
      </c>
      <c r="P926" s="196">
        <v>633</v>
      </c>
      <c r="Q926" s="197">
        <v>1185</v>
      </c>
      <c r="R926" s="198">
        <v>797</v>
      </c>
      <c r="S926" s="199">
        <v>1017</v>
      </c>
      <c r="T926" s="196">
        <v>506</v>
      </c>
      <c r="U926" s="200">
        <v>304</v>
      </c>
      <c r="V926" s="198">
        <v>2418</v>
      </c>
      <c r="W926" s="205">
        <v>1154</v>
      </c>
      <c r="X926" s="196">
        <v>1122</v>
      </c>
      <c r="Y926" s="200">
        <v>712</v>
      </c>
      <c r="Z926" s="198">
        <v>1948</v>
      </c>
      <c r="AA926" s="196">
        <v>2735</v>
      </c>
      <c r="AB926" s="169">
        <f t="shared" si="1457"/>
        <v>10719</v>
      </c>
      <c r="AC926" s="170">
        <f t="shared" si="1452"/>
        <v>15964</v>
      </c>
      <c r="BI926" s="143" t="s">
        <v>39</v>
      </c>
      <c r="BJ926" s="126">
        <f t="shared" ref="BJ926:CK926" si="1476">B926/B932</f>
        <v>9.019744137166311E-3</v>
      </c>
      <c r="BK926" s="127">
        <f t="shared" si="1476"/>
        <v>6.9499972616244049E-2</v>
      </c>
      <c r="BL926" s="128">
        <f t="shared" si="1476"/>
        <v>1.1859582542694497E-2</v>
      </c>
      <c r="BM926" s="129">
        <f t="shared" si="1476"/>
        <v>5.359794788713379E-2</v>
      </c>
      <c r="BN926" s="126">
        <f t="shared" si="1476"/>
        <v>1.2094257178526841E-2</v>
      </c>
      <c r="BO926" s="127">
        <f t="shared" si="1476"/>
        <v>5.2512959206671171E-2</v>
      </c>
      <c r="BP926" s="128">
        <f t="shared" si="1476"/>
        <v>2.1932922932014667E-2</v>
      </c>
      <c r="BQ926" s="129">
        <f t="shared" si="1476"/>
        <v>5.607979956447421E-2</v>
      </c>
      <c r="BR926" s="126">
        <f t="shared" si="1476"/>
        <v>2.6497695852534562E-2</v>
      </c>
      <c r="BS926" s="127">
        <f t="shared" si="1476"/>
        <v>1.6714042069357591E-2</v>
      </c>
      <c r="BT926" s="128">
        <f t="shared" si="1476"/>
        <v>3.3206904559176409E-2</v>
      </c>
      <c r="BU926" s="126">
        <f t="shared" si="1476"/>
        <v>2.4050580602504236E-2</v>
      </c>
      <c r="BV926" s="130">
        <f t="shared" si="1476"/>
        <v>3.6536483274804014E-2</v>
      </c>
      <c r="BW926" s="131">
        <f t="shared" si="1476"/>
        <v>3.9949089586742516E-2</v>
      </c>
      <c r="BX926" s="126">
        <f t="shared" si="1476"/>
        <v>3.5355227882037536E-2</v>
      </c>
      <c r="BY926" s="127">
        <f t="shared" si="1476"/>
        <v>5.32010415731346E-2</v>
      </c>
      <c r="BZ926" s="128">
        <f t="shared" si="1476"/>
        <v>3.384576184813997E-2</v>
      </c>
      <c r="CA926" s="129">
        <f t="shared" si="1476"/>
        <v>4.0045676484485745E-2</v>
      </c>
      <c r="CB926" s="126">
        <f t="shared" si="1476"/>
        <v>4.9126213592233008E-2</v>
      </c>
      <c r="CC926" s="127">
        <f t="shared" si="1476"/>
        <v>2.4046828033538997E-2</v>
      </c>
      <c r="CD926" s="128">
        <f t="shared" si="1476"/>
        <v>8.7602347655966958E-2</v>
      </c>
      <c r="CE926" s="129">
        <f t="shared" si="1476"/>
        <v>3.6406082402675247E-2</v>
      </c>
      <c r="CF926" s="126">
        <f t="shared" si="1476"/>
        <v>4.2440518969625904E-2</v>
      </c>
      <c r="CG926" s="127">
        <f t="shared" si="1476"/>
        <v>4.2749924947463228E-2</v>
      </c>
      <c r="CH926" s="128">
        <f t="shared" si="1476"/>
        <v>3.3156318082788669E-2</v>
      </c>
      <c r="CI926" s="126">
        <f t="shared" si="1476"/>
        <v>5.4789855362794987E-2</v>
      </c>
      <c r="CJ926" s="132">
        <f t="shared" si="1476"/>
        <v>3.1447020615562447E-2</v>
      </c>
      <c r="CK926" s="133">
        <f t="shared" si="1476"/>
        <v>4.6898318429123724E-2</v>
      </c>
    </row>
    <row r="927" spans="1:89" x14ac:dyDescent="0.2">
      <c r="A927" s="134" t="s">
        <v>40</v>
      </c>
      <c r="B927" s="206">
        <v>0</v>
      </c>
      <c r="C927" s="190">
        <v>1453</v>
      </c>
      <c r="D927" s="191">
        <v>10</v>
      </c>
      <c r="E927" s="192">
        <v>711</v>
      </c>
      <c r="F927" s="189">
        <v>5</v>
      </c>
      <c r="G927" s="193">
        <v>198</v>
      </c>
      <c r="H927" s="191">
        <v>24</v>
      </c>
      <c r="I927" s="192">
        <v>1098</v>
      </c>
      <c r="J927" s="189">
        <v>10</v>
      </c>
      <c r="K927" s="190">
        <v>60</v>
      </c>
      <c r="L927" s="191">
        <v>70</v>
      </c>
      <c r="M927" s="189">
        <v>111</v>
      </c>
      <c r="N927" s="194">
        <v>111</v>
      </c>
      <c r="O927" s="207">
        <v>257</v>
      </c>
      <c r="P927" s="189">
        <v>187</v>
      </c>
      <c r="Q927" s="190">
        <v>136</v>
      </c>
      <c r="R927" s="191">
        <v>141</v>
      </c>
      <c r="S927" s="192">
        <v>66</v>
      </c>
      <c r="T927" s="189">
        <v>71</v>
      </c>
      <c r="U927" s="193">
        <v>8</v>
      </c>
      <c r="V927" s="191">
        <v>115</v>
      </c>
      <c r="W927" s="208">
        <v>70</v>
      </c>
      <c r="X927" s="189">
        <v>123</v>
      </c>
      <c r="Y927" s="193">
        <v>71</v>
      </c>
      <c r="Z927" s="191">
        <v>83</v>
      </c>
      <c r="AA927" s="189">
        <v>167</v>
      </c>
      <c r="AB927" s="169">
        <f t="shared" si="1457"/>
        <v>950</v>
      </c>
      <c r="AC927" s="170">
        <f t="shared" si="1452"/>
        <v>4406</v>
      </c>
      <c r="BI927" s="134" t="s">
        <v>40</v>
      </c>
      <c r="BJ927" s="126">
        <f t="shared" ref="BJ927:CK927" si="1477">B927/B932</f>
        <v>0</v>
      </c>
      <c r="BK927" s="127">
        <f t="shared" si="1477"/>
        <v>3.9788597404019937E-2</v>
      </c>
      <c r="BL927" s="128">
        <f t="shared" si="1477"/>
        <v>3.9531941808981655E-4</v>
      </c>
      <c r="BM927" s="129">
        <f t="shared" si="1477"/>
        <v>3.1996759821790198E-2</v>
      </c>
      <c r="BN927" s="126">
        <f t="shared" si="1477"/>
        <v>3.9013732833957551E-4</v>
      </c>
      <c r="BO927" s="127">
        <f t="shared" si="1477"/>
        <v>2.231237322515213E-2</v>
      </c>
      <c r="BP927" s="128">
        <f t="shared" si="1477"/>
        <v>8.0734685639317796E-4</v>
      </c>
      <c r="BQ927" s="129">
        <f t="shared" si="1477"/>
        <v>2.5710070948556443E-2</v>
      </c>
      <c r="BR927" s="126">
        <f t="shared" si="1477"/>
        <v>1.4400921658986176E-3</v>
      </c>
      <c r="BS927" s="127">
        <f t="shared" si="1477"/>
        <v>6.8220579874928933E-3</v>
      </c>
      <c r="BT927" s="128">
        <f t="shared" si="1477"/>
        <v>5.4183760352968496E-3</v>
      </c>
      <c r="BU927" s="126">
        <f t="shared" si="1477"/>
        <v>4.5869664035703955E-3</v>
      </c>
      <c r="BV927" s="130">
        <f t="shared" si="1477"/>
        <v>3.9374268383526659E-3</v>
      </c>
      <c r="BW927" s="131">
        <f t="shared" si="1477"/>
        <v>6.6754980648848026E-3</v>
      </c>
      <c r="BX927" s="126">
        <f t="shared" si="1477"/>
        <v>1.0444593386952637E-2</v>
      </c>
      <c r="BY927" s="127">
        <f t="shared" si="1477"/>
        <v>6.1057735476340129E-3</v>
      </c>
      <c r="BZ927" s="128">
        <f t="shared" si="1477"/>
        <v>5.9877696619670458E-3</v>
      </c>
      <c r="CA927" s="129">
        <f t="shared" si="1477"/>
        <v>2.5988344621200189E-3</v>
      </c>
      <c r="CB927" s="126">
        <f t="shared" si="1477"/>
        <v>6.8932038834951456E-3</v>
      </c>
      <c r="CC927" s="127">
        <f t="shared" si="1477"/>
        <v>6.3281126404049991E-4</v>
      </c>
      <c r="CD927" s="128">
        <f t="shared" si="1477"/>
        <v>4.1663647561770885E-3</v>
      </c>
      <c r="CE927" s="129">
        <f t="shared" si="1477"/>
        <v>2.2083412202662626E-3</v>
      </c>
      <c r="CF927" s="126">
        <f t="shared" si="1477"/>
        <v>4.6525702613761013E-3</v>
      </c>
      <c r="CG927" s="127">
        <f t="shared" si="1477"/>
        <v>4.2629840888622032E-3</v>
      </c>
      <c r="CH927" s="128">
        <f t="shared" si="1477"/>
        <v>1.4127178649237472E-3</v>
      </c>
      <c r="CI927" s="126">
        <f t="shared" si="1477"/>
        <v>3.345486598020754E-3</v>
      </c>
      <c r="CJ927" s="132">
        <f t="shared" si="1477"/>
        <v>2.7870761810602036E-3</v>
      </c>
      <c r="CK927" s="133">
        <f t="shared" si="1477"/>
        <v>1.2943747870127734E-2</v>
      </c>
    </row>
    <row r="928" spans="1:89" x14ac:dyDescent="0.2">
      <c r="A928" s="143" t="s">
        <v>41</v>
      </c>
      <c r="B928" s="203">
        <v>0</v>
      </c>
      <c r="C928" s="197">
        <v>0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69">
        <f t="shared" si="1457"/>
        <v>0</v>
      </c>
      <c r="AC928" s="170">
        <f t="shared" si="1452"/>
        <v>0</v>
      </c>
      <c r="BI928" s="143" t="s">
        <v>41</v>
      </c>
      <c r="BJ928" s="126">
        <f t="shared" ref="BJ928:CK928" si="1478">B928/B932</f>
        <v>0</v>
      </c>
      <c r="BK928" s="127">
        <f t="shared" si="1478"/>
        <v>0</v>
      </c>
      <c r="BL928" s="128">
        <f t="shared" si="1478"/>
        <v>0</v>
      </c>
      <c r="BM928" s="129">
        <f t="shared" si="1478"/>
        <v>0</v>
      </c>
      <c r="BN928" s="126">
        <f t="shared" si="1478"/>
        <v>0</v>
      </c>
      <c r="BO928" s="127">
        <f t="shared" si="1478"/>
        <v>0</v>
      </c>
      <c r="BP928" s="128">
        <f t="shared" si="1478"/>
        <v>0</v>
      </c>
      <c r="BQ928" s="129">
        <f t="shared" si="1478"/>
        <v>0</v>
      </c>
      <c r="BR928" s="126">
        <f t="shared" si="1478"/>
        <v>0</v>
      </c>
      <c r="BS928" s="127">
        <f t="shared" si="1478"/>
        <v>0</v>
      </c>
      <c r="BT928" s="128">
        <f t="shared" si="1478"/>
        <v>0</v>
      </c>
      <c r="BU928" s="126">
        <f t="shared" si="1478"/>
        <v>0</v>
      </c>
      <c r="BV928" s="130">
        <f t="shared" si="1478"/>
        <v>0</v>
      </c>
      <c r="BW928" s="131">
        <f t="shared" si="1478"/>
        <v>0</v>
      </c>
      <c r="BX928" s="126">
        <f t="shared" si="1478"/>
        <v>0</v>
      </c>
      <c r="BY928" s="127">
        <f t="shared" si="1478"/>
        <v>0</v>
      </c>
      <c r="BZ928" s="128">
        <f t="shared" si="1478"/>
        <v>0</v>
      </c>
      <c r="CA928" s="129">
        <f t="shared" si="1478"/>
        <v>0</v>
      </c>
      <c r="CB928" s="126">
        <f t="shared" si="1478"/>
        <v>0</v>
      </c>
      <c r="CC928" s="127">
        <f t="shared" si="1478"/>
        <v>0</v>
      </c>
      <c r="CD928" s="128">
        <f t="shared" si="1478"/>
        <v>0</v>
      </c>
      <c r="CE928" s="129">
        <f t="shared" si="1478"/>
        <v>0</v>
      </c>
      <c r="CF928" s="126">
        <f t="shared" si="1478"/>
        <v>0</v>
      </c>
      <c r="CG928" s="127">
        <f t="shared" si="1478"/>
        <v>0</v>
      </c>
      <c r="CH928" s="128">
        <f t="shared" si="1478"/>
        <v>0</v>
      </c>
      <c r="CI928" s="126">
        <f t="shared" si="1478"/>
        <v>0</v>
      </c>
      <c r="CJ928" s="132">
        <f t="shared" si="1478"/>
        <v>0</v>
      </c>
      <c r="CK928" s="133">
        <f t="shared" si="1478"/>
        <v>0</v>
      </c>
    </row>
    <row r="929" spans="1:89" x14ac:dyDescent="0.2">
      <c r="A929" s="134" t="s">
        <v>42</v>
      </c>
      <c r="B929" s="58">
        <v>0</v>
      </c>
      <c r="C929" s="59">
        <v>0</v>
      </c>
      <c r="D929" s="136">
        <v>0</v>
      </c>
      <c r="E929" s="137">
        <v>0</v>
      </c>
      <c r="F929" s="135">
        <v>0</v>
      </c>
      <c r="G929" s="138">
        <v>0</v>
      </c>
      <c r="H929" s="136">
        <v>0</v>
      </c>
      <c r="I929" s="137">
        <v>0</v>
      </c>
      <c r="J929" s="135">
        <v>0</v>
      </c>
      <c r="K929" s="138">
        <v>0</v>
      </c>
      <c r="L929" s="136">
        <v>0</v>
      </c>
      <c r="M929" s="135">
        <v>0</v>
      </c>
      <c r="N929" s="139">
        <v>0</v>
      </c>
      <c r="O929" s="140">
        <v>0</v>
      </c>
      <c r="P929" s="135">
        <v>0</v>
      </c>
      <c r="Q929" s="138">
        <v>0</v>
      </c>
      <c r="R929" s="136">
        <v>0</v>
      </c>
      <c r="S929" s="137">
        <v>0</v>
      </c>
      <c r="T929" s="135">
        <v>0</v>
      </c>
      <c r="U929" s="138">
        <v>0</v>
      </c>
      <c r="V929" s="136">
        <v>0</v>
      </c>
      <c r="W929" s="137">
        <v>0</v>
      </c>
      <c r="X929" s="135">
        <v>0</v>
      </c>
      <c r="Y929" s="138">
        <v>0</v>
      </c>
      <c r="Z929" s="141">
        <v>0</v>
      </c>
      <c r="AA929" s="142">
        <v>0</v>
      </c>
      <c r="AB929" s="169">
        <f t="shared" si="1457"/>
        <v>0</v>
      </c>
      <c r="AC929" s="170">
        <f t="shared" si="1452"/>
        <v>0</v>
      </c>
      <c r="BI929" s="134" t="s">
        <v>42</v>
      </c>
      <c r="BJ929" s="126">
        <f t="shared" ref="BJ929:CK929" si="1479">B929/B932</f>
        <v>0</v>
      </c>
      <c r="BK929" s="127">
        <f t="shared" si="1479"/>
        <v>0</v>
      </c>
      <c r="BL929" s="128">
        <f t="shared" si="1479"/>
        <v>0</v>
      </c>
      <c r="BM929" s="129">
        <f t="shared" si="1479"/>
        <v>0</v>
      </c>
      <c r="BN929" s="126">
        <f t="shared" si="1479"/>
        <v>0</v>
      </c>
      <c r="BO929" s="127">
        <f t="shared" si="1479"/>
        <v>0</v>
      </c>
      <c r="BP929" s="128">
        <f t="shared" si="1479"/>
        <v>0</v>
      </c>
      <c r="BQ929" s="129">
        <f t="shared" si="1479"/>
        <v>0</v>
      </c>
      <c r="BR929" s="126">
        <f t="shared" si="1479"/>
        <v>0</v>
      </c>
      <c r="BS929" s="127">
        <f t="shared" si="1479"/>
        <v>0</v>
      </c>
      <c r="BT929" s="128">
        <f t="shared" si="1479"/>
        <v>0</v>
      </c>
      <c r="BU929" s="126">
        <f t="shared" si="1479"/>
        <v>0</v>
      </c>
      <c r="BV929" s="130">
        <f t="shared" si="1479"/>
        <v>0</v>
      </c>
      <c r="BW929" s="131">
        <f t="shared" si="1479"/>
        <v>0</v>
      </c>
      <c r="BX929" s="126">
        <f t="shared" si="1479"/>
        <v>0</v>
      </c>
      <c r="BY929" s="127">
        <f t="shared" si="1479"/>
        <v>0</v>
      </c>
      <c r="BZ929" s="128">
        <f t="shared" si="1479"/>
        <v>0</v>
      </c>
      <c r="CA929" s="129">
        <f t="shared" si="1479"/>
        <v>0</v>
      </c>
      <c r="CB929" s="126">
        <f t="shared" si="1479"/>
        <v>0</v>
      </c>
      <c r="CC929" s="127">
        <f t="shared" si="1479"/>
        <v>0</v>
      </c>
      <c r="CD929" s="128">
        <f t="shared" si="1479"/>
        <v>0</v>
      </c>
      <c r="CE929" s="129">
        <f t="shared" si="1479"/>
        <v>0</v>
      </c>
      <c r="CF929" s="126">
        <f t="shared" si="1479"/>
        <v>0</v>
      </c>
      <c r="CG929" s="127">
        <f t="shared" si="1479"/>
        <v>0</v>
      </c>
      <c r="CH929" s="128">
        <f t="shared" si="1479"/>
        <v>0</v>
      </c>
      <c r="CI929" s="126">
        <f t="shared" si="1479"/>
        <v>0</v>
      </c>
      <c r="CJ929" s="132">
        <f t="shared" si="1479"/>
        <v>0</v>
      </c>
      <c r="CK929" s="133">
        <f t="shared" si="1479"/>
        <v>0</v>
      </c>
    </row>
    <row r="930" spans="1:89" x14ac:dyDescent="0.2">
      <c r="A930" s="143" t="s">
        <v>43</v>
      </c>
      <c r="B930" s="56"/>
      <c r="C930" s="57"/>
      <c r="D930" s="149"/>
      <c r="E930" s="146"/>
      <c r="F930" s="147"/>
      <c r="G930" s="148"/>
      <c r="H930" s="149"/>
      <c r="I930" s="146"/>
      <c r="J930" s="147"/>
      <c r="K930" s="148"/>
      <c r="L930" s="149"/>
      <c r="M930" s="147"/>
      <c r="N930" s="151"/>
      <c r="O930" s="150"/>
      <c r="P930" s="147"/>
      <c r="Q930" s="148"/>
      <c r="R930" s="149"/>
      <c r="S930" s="146"/>
      <c r="T930" s="147"/>
      <c r="U930" s="148"/>
      <c r="V930" s="149"/>
      <c r="W930" s="146"/>
      <c r="X930" s="147"/>
      <c r="Y930" s="148"/>
      <c r="Z930" s="145"/>
      <c r="AA930" s="144"/>
      <c r="AB930" s="169"/>
      <c r="AC930" s="170"/>
      <c r="BI930" s="143" t="s">
        <v>43</v>
      </c>
      <c r="BJ930" s="126">
        <f t="shared" ref="BJ930:CK930" si="1480">B930/B932</f>
        <v>0</v>
      </c>
      <c r="BK930" s="127">
        <f t="shared" si="1480"/>
        <v>0</v>
      </c>
      <c r="BL930" s="128">
        <f t="shared" si="1480"/>
        <v>0</v>
      </c>
      <c r="BM930" s="129">
        <f t="shared" si="1480"/>
        <v>0</v>
      </c>
      <c r="BN930" s="126">
        <f t="shared" si="1480"/>
        <v>0</v>
      </c>
      <c r="BO930" s="127">
        <f t="shared" si="1480"/>
        <v>0</v>
      </c>
      <c r="BP930" s="128">
        <f t="shared" si="1480"/>
        <v>0</v>
      </c>
      <c r="BQ930" s="129">
        <f t="shared" si="1480"/>
        <v>0</v>
      </c>
      <c r="BR930" s="126">
        <f t="shared" si="1480"/>
        <v>0</v>
      </c>
      <c r="BS930" s="127">
        <f t="shared" si="1480"/>
        <v>0</v>
      </c>
      <c r="BT930" s="128">
        <f t="shared" si="1480"/>
        <v>0</v>
      </c>
      <c r="BU930" s="126">
        <f t="shared" si="1480"/>
        <v>0</v>
      </c>
      <c r="BV930" s="130">
        <f t="shared" si="1480"/>
        <v>0</v>
      </c>
      <c r="BW930" s="131">
        <f t="shared" si="1480"/>
        <v>0</v>
      </c>
      <c r="BX930" s="126">
        <f t="shared" si="1480"/>
        <v>0</v>
      </c>
      <c r="BY930" s="127">
        <f t="shared" si="1480"/>
        <v>0</v>
      </c>
      <c r="BZ930" s="128">
        <f t="shared" si="1480"/>
        <v>0</v>
      </c>
      <c r="CA930" s="129">
        <f t="shared" si="1480"/>
        <v>0</v>
      </c>
      <c r="CB930" s="126">
        <f t="shared" si="1480"/>
        <v>0</v>
      </c>
      <c r="CC930" s="127">
        <f t="shared" si="1480"/>
        <v>0</v>
      </c>
      <c r="CD930" s="128">
        <f t="shared" si="1480"/>
        <v>0</v>
      </c>
      <c r="CE930" s="129">
        <f t="shared" si="1480"/>
        <v>0</v>
      </c>
      <c r="CF930" s="126">
        <f t="shared" si="1480"/>
        <v>0</v>
      </c>
      <c r="CG930" s="127">
        <f t="shared" si="1480"/>
        <v>0</v>
      </c>
      <c r="CH930" s="128">
        <f t="shared" si="1480"/>
        <v>0</v>
      </c>
      <c r="CI930" s="126">
        <f t="shared" si="1480"/>
        <v>0</v>
      </c>
      <c r="CJ930" s="132">
        <f t="shared" si="1480"/>
        <v>0</v>
      </c>
      <c r="CK930" s="133">
        <f t="shared" si="1480"/>
        <v>0</v>
      </c>
    </row>
    <row r="931" spans="1:89" ht="13.5" thickBot="1" x14ac:dyDescent="0.25">
      <c r="A931" s="134" t="s">
        <v>44</v>
      </c>
      <c r="B931" s="58"/>
      <c r="C931" s="59"/>
      <c r="D931" s="136"/>
      <c r="E931" s="137"/>
      <c r="F931" s="135"/>
      <c r="G931" s="138"/>
      <c r="H931" s="136"/>
      <c r="I931" s="137"/>
      <c r="J931" s="135"/>
      <c r="K931" s="138"/>
      <c r="L931" s="136"/>
      <c r="M931" s="135"/>
      <c r="N931" s="139"/>
      <c r="O931" s="140"/>
      <c r="P931" s="135"/>
      <c r="Q931" s="138"/>
      <c r="R931" s="136"/>
      <c r="S931" s="137"/>
      <c r="T931" s="135"/>
      <c r="U931" s="138"/>
      <c r="V931" s="136"/>
      <c r="W931" s="137"/>
      <c r="X931" s="135"/>
      <c r="Y931" s="138"/>
      <c r="Z931" s="141"/>
      <c r="AA931" s="142"/>
      <c r="AB931" s="169"/>
      <c r="AC931" s="170"/>
      <c r="BI931" s="134" t="s">
        <v>44</v>
      </c>
      <c r="BJ931" s="126">
        <f t="shared" ref="BJ931:CK931" si="1481">B931/B932</f>
        <v>0</v>
      </c>
      <c r="BK931" s="127">
        <f t="shared" si="1481"/>
        <v>0</v>
      </c>
      <c r="BL931" s="128">
        <f t="shared" si="1481"/>
        <v>0</v>
      </c>
      <c r="BM931" s="129">
        <f t="shared" si="1481"/>
        <v>0</v>
      </c>
      <c r="BN931" s="126">
        <f t="shared" si="1481"/>
        <v>0</v>
      </c>
      <c r="BO931" s="127">
        <f t="shared" si="1481"/>
        <v>0</v>
      </c>
      <c r="BP931" s="128">
        <f t="shared" si="1481"/>
        <v>0</v>
      </c>
      <c r="BQ931" s="129">
        <f t="shared" si="1481"/>
        <v>0</v>
      </c>
      <c r="BR931" s="126">
        <f t="shared" si="1481"/>
        <v>0</v>
      </c>
      <c r="BS931" s="127">
        <f t="shared" si="1481"/>
        <v>0</v>
      </c>
      <c r="BT931" s="128">
        <f t="shared" si="1481"/>
        <v>0</v>
      </c>
      <c r="BU931" s="126">
        <f t="shared" si="1481"/>
        <v>0</v>
      </c>
      <c r="BV931" s="130">
        <f t="shared" si="1481"/>
        <v>0</v>
      </c>
      <c r="BW931" s="131">
        <f t="shared" si="1481"/>
        <v>0</v>
      </c>
      <c r="BX931" s="126">
        <f t="shared" si="1481"/>
        <v>0</v>
      </c>
      <c r="BY931" s="127">
        <f t="shared" si="1481"/>
        <v>0</v>
      </c>
      <c r="BZ931" s="128">
        <f t="shared" si="1481"/>
        <v>0</v>
      </c>
      <c r="CA931" s="129">
        <f t="shared" si="1481"/>
        <v>0</v>
      </c>
      <c r="CB931" s="126">
        <f t="shared" si="1481"/>
        <v>0</v>
      </c>
      <c r="CC931" s="127">
        <f t="shared" si="1481"/>
        <v>0</v>
      </c>
      <c r="CD931" s="128">
        <f t="shared" si="1481"/>
        <v>0</v>
      </c>
      <c r="CE931" s="129">
        <f t="shared" si="1481"/>
        <v>0</v>
      </c>
      <c r="CF931" s="126">
        <f t="shared" si="1481"/>
        <v>0</v>
      </c>
      <c r="CG931" s="127">
        <f t="shared" si="1481"/>
        <v>0</v>
      </c>
      <c r="CH931" s="128">
        <f t="shared" si="1481"/>
        <v>0</v>
      </c>
      <c r="CI931" s="126">
        <f t="shared" si="1481"/>
        <v>0</v>
      </c>
      <c r="CJ931" s="132">
        <f t="shared" si="1481"/>
        <v>0</v>
      </c>
      <c r="CK931" s="133">
        <f t="shared" si="1481"/>
        <v>0</v>
      </c>
    </row>
    <row r="932" spans="1:89" ht="14.25" thickTop="1" thickBot="1" x14ac:dyDescent="0.25">
      <c r="A932" s="299" t="s">
        <v>26</v>
      </c>
      <c r="B932" s="275">
        <f>SUM(B908:B931)</f>
        <v>60423</v>
      </c>
      <c r="C932" s="270">
        <f t="shared" ref="C932" si="1482">SUM(C908:C931)</f>
        <v>36518</v>
      </c>
      <c r="D932" s="18">
        <f t="shared" ref="D932" si="1483">SUM(D908:D931)</f>
        <v>25296</v>
      </c>
      <c r="E932" s="271">
        <f t="shared" ref="E932" si="1484">SUM(E908:E931)</f>
        <v>22221</v>
      </c>
      <c r="F932" s="272">
        <f t="shared" ref="F932" si="1485">SUM(F908:F931)</f>
        <v>12816</v>
      </c>
      <c r="G932" s="273">
        <f t="shared" ref="G932" si="1486">SUM(G908:G931)</f>
        <v>8874</v>
      </c>
      <c r="H932" s="18">
        <f t="shared" ref="H932" si="1487">SUM(H908:H931)</f>
        <v>29727</v>
      </c>
      <c r="I932" s="271">
        <f t="shared" ref="I932" si="1488">SUM(I908:I931)</f>
        <v>42707</v>
      </c>
      <c r="J932" s="272">
        <f t="shared" ref="J932" si="1489">SUM(J908:J931)</f>
        <v>6944</v>
      </c>
      <c r="K932" s="273">
        <f t="shared" ref="K932" si="1490">SUM(K908:K931)</f>
        <v>8795</v>
      </c>
      <c r="L932" s="18">
        <f t="shared" ref="L932" si="1491">SUM(L908:L931)</f>
        <v>12919</v>
      </c>
      <c r="M932" s="272">
        <f t="shared" ref="M932" si="1492">SUM(M908:M931)</f>
        <v>24199</v>
      </c>
      <c r="N932" s="20">
        <f t="shared" ref="N932" si="1493">SUM(N908:N931)</f>
        <v>28191</v>
      </c>
      <c r="O932" s="19">
        <f t="shared" ref="O932" si="1494">SUM(O908:O931)</f>
        <v>38499</v>
      </c>
      <c r="P932" s="272">
        <f t="shared" ref="P932" si="1495">SUM(P908:P931)</f>
        <v>17904</v>
      </c>
      <c r="Q932" s="273">
        <f t="shared" ref="Q932" si="1496">SUM(Q908:Q931)</f>
        <v>22274</v>
      </c>
      <c r="R932" s="18">
        <f t="shared" ref="R932" si="1497">SUM(R908:R931)</f>
        <v>23548</v>
      </c>
      <c r="S932" s="271">
        <f t="shared" ref="S932" si="1498">SUM(S908:S931)</f>
        <v>25396</v>
      </c>
      <c r="T932" s="272">
        <f t="shared" ref="T932" si="1499">SUM(T908:T931)</f>
        <v>10300</v>
      </c>
      <c r="U932" s="273">
        <f t="shared" ref="U932" si="1500">SUM(U908:U931)</f>
        <v>12642</v>
      </c>
      <c r="V932" s="18">
        <f t="shared" ref="V932" si="1501">SUM(V908:V931)</f>
        <v>27602</v>
      </c>
      <c r="W932" s="271">
        <f t="shared" ref="W932" si="1502">SUM(W908:W931)</f>
        <v>31698</v>
      </c>
      <c r="X932" s="272">
        <f t="shared" ref="X932" si="1503">SUM(X908:X931)</f>
        <v>26437</v>
      </c>
      <c r="Y932" s="273">
        <f t="shared" ref="Y932" si="1504">SUM(Y908:Y931)</f>
        <v>16655</v>
      </c>
      <c r="Z932" s="18">
        <f t="shared" ref="Z932" si="1505">SUM(Z908:Z931)</f>
        <v>58752</v>
      </c>
      <c r="AA932" s="271">
        <f t="shared" ref="AA932" si="1506">SUM(AA908:AA931)</f>
        <v>49918</v>
      </c>
      <c r="AB932" s="171">
        <f>SUM(AB908:AB931)</f>
        <v>340859</v>
      </c>
      <c r="AC932" s="172">
        <f>SUM(AC908:AC931)</f>
        <v>340396</v>
      </c>
      <c r="BI932" s="299" t="s">
        <v>26</v>
      </c>
      <c r="BJ932" s="152">
        <f>SUM(BJ908:BJ931)</f>
        <v>1</v>
      </c>
      <c r="BK932" s="153">
        <f t="shared" ref="BK932:CK932" si="1507">SUM(BK908:BK931)</f>
        <v>1</v>
      </c>
      <c r="BL932" s="152">
        <f t="shared" si="1507"/>
        <v>0.99999999999999989</v>
      </c>
      <c r="BM932" s="153">
        <f t="shared" si="1507"/>
        <v>1.0000000000000002</v>
      </c>
      <c r="BN932" s="152">
        <f t="shared" si="1507"/>
        <v>1</v>
      </c>
      <c r="BO932" s="153">
        <f t="shared" si="1507"/>
        <v>1.0000000000000002</v>
      </c>
      <c r="BP932" s="152">
        <f t="shared" si="1507"/>
        <v>1.0000000000000002</v>
      </c>
      <c r="BQ932" s="153">
        <f t="shared" si="1507"/>
        <v>1</v>
      </c>
      <c r="BR932" s="152">
        <f t="shared" si="1507"/>
        <v>1</v>
      </c>
      <c r="BS932" s="153">
        <f t="shared" si="1507"/>
        <v>1</v>
      </c>
      <c r="BT932" s="152">
        <f t="shared" si="1507"/>
        <v>1</v>
      </c>
      <c r="BU932" s="153">
        <f t="shared" si="1507"/>
        <v>0.99999999999999989</v>
      </c>
      <c r="BV932" s="152">
        <f t="shared" si="1507"/>
        <v>0.99999999999999989</v>
      </c>
      <c r="BW932" s="153">
        <f t="shared" si="1507"/>
        <v>1</v>
      </c>
      <c r="BX932" s="152">
        <f t="shared" si="1507"/>
        <v>0.99999999999999978</v>
      </c>
      <c r="BY932" s="153">
        <f t="shared" si="1507"/>
        <v>1</v>
      </c>
      <c r="BZ932" s="152">
        <f t="shared" si="1507"/>
        <v>0.99999999999999989</v>
      </c>
      <c r="CA932" s="153">
        <f t="shared" si="1507"/>
        <v>1</v>
      </c>
      <c r="CB932" s="152">
        <f t="shared" si="1507"/>
        <v>0.99999999999999989</v>
      </c>
      <c r="CC932" s="153">
        <f t="shared" si="1507"/>
        <v>0.99999999999999978</v>
      </c>
      <c r="CD932" s="152">
        <f t="shared" si="1507"/>
        <v>1</v>
      </c>
      <c r="CE932" s="153">
        <f t="shared" si="1507"/>
        <v>0.99999999999999989</v>
      </c>
      <c r="CF932" s="152">
        <f t="shared" si="1507"/>
        <v>0.99999999999999978</v>
      </c>
      <c r="CG932" s="153">
        <f t="shared" si="1507"/>
        <v>0.99999999999999989</v>
      </c>
      <c r="CH932" s="152">
        <f t="shared" si="1507"/>
        <v>0.99999999999999989</v>
      </c>
      <c r="CI932" s="153">
        <f t="shared" si="1507"/>
        <v>1</v>
      </c>
      <c r="CJ932" s="152">
        <f t="shared" si="1507"/>
        <v>1</v>
      </c>
      <c r="CK932" s="153">
        <f t="shared" si="1507"/>
        <v>1</v>
      </c>
    </row>
    <row r="933" spans="1:89" ht="13.5" thickTop="1" x14ac:dyDescent="0.2">
      <c r="A933" s="187"/>
    </row>
    <row r="935" spans="1:89" x14ac:dyDescent="0.2">
      <c r="A935" s="306">
        <f>+A904+1</f>
        <v>43496</v>
      </c>
      <c r="B935" s="306"/>
      <c r="C935" s="306"/>
      <c r="D935" s="306"/>
      <c r="AE935" s="242"/>
      <c r="BI935" s="311">
        <f>+BI873+2</f>
        <v>43496</v>
      </c>
      <c r="BJ935" s="311"/>
      <c r="BK935" s="311"/>
      <c r="BL935" s="311"/>
    </row>
    <row r="936" spans="1:89" ht="13.5" thickBot="1" x14ac:dyDescent="0.25">
      <c r="AE936" s="242" t="s">
        <v>1</v>
      </c>
    </row>
    <row r="937" spans="1:89" ht="14.25" thickTop="1" thickBot="1" x14ac:dyDescent="0.25">
      <c r="A937" s="302" t="s">
        <v>2</v>
      </c>
      <c r="B937" s="304" t="s">
        <v>3</v>
      </c>
      <c r="C937" s="305"/>
      <c r="D937" s="304" t="s">
        <v>4</v>
      </c>
      <c r="E937" s="305"/>
      <c r="F937" s="304" t="s">
        <v>5</v>
      </c>
      <c r="G937" s="305"/>
      <c r="H937" s="304" t="s">
        <v>6</v>
      </c>
      <c r="I937" s="305"/>
      <c r="J937" s="304" t="s">
        <v>7</v>
      </c>
      <c r="K937" s="305"/>
      <c r="L937" s="304" t="s">
        <v>8</v>
      </c>
      <c r="M937" s="305"/>
      <c r="N937" s="304" t="s">
        <v>9</v>
      </c>
      <c r="O937" s="305"/>
      <c r="P937" s="304" t="s">
        <v>10</v>
      </c>
      <c r="Q937" s="305"/>
      <c r="R937" s="304" t="s">
        <v>11</v>
      </c>
      <c r="S937" s="305"/>
      <c r="T937" s="304" t="s">
        <v>12</v>
      </c>
      <c r="U937" s="305"/>
      <c r="V937" s="304" t="s">
        <v>13</v>
      </c>
      <c r="W937" s="305"/>
      <c r="X937" s="304" t="s">
        <v>14</v>
      </c>
      <c r="Y937" s="305"/>
      <c r="Z937" s="307" t="s">
        <v>15</v>
      </c>
      <c r="AA937" s="308"/>
      <c r="AB937" s="309" t="s">
        <v>16</v>
      </c>
      <c r="AC937" s="310"/>
      <c r="AE937" s="302" t="s">
        <v>2</v>
      </c>
      <c r="AF937" s="304" t="s">
        <v>3</v>
      </c>
      <c r="AG937" s="305"/>
      <c r="AH937" s="304" t="s">
        <v>4</v>
      </c>
      <c r="AI937" s="305"/>
      <c r="AJ937" s="304" t="s">
        <v>5</v>
      </c>
      <c r="AK937" s="305"/>
      <c r="AL937" s="304" t="s">
        <v>6</v>
      </c>
      <c r="AM937" s="305"/>
      <c r="AN937" s="304" t="s">
        <v>7</v>
      </c>
      <c r="AO937" s="305"/>
      <c r="AP937" s="304" t="s">
        <v>8</v>
      </c>
      <c r="AQ937" s="305"/>
      <c r="AR937" s="304" t="s">
        <v>9</v>
      </c>
      <c r="AS937" s="305"/>
      <c r="AT937" s="304" t="s">
        <v>10</v>
      </c>
      <c r="AU937" s="305"/>
      <c r="AV937" s="304" t="s">
        <v>11</v>
      </c>
      <c r="AW937" s="305"/>
      <c r="AX937" s="304" t="s">
        <v>12</v>
      </c>
      <c r="AY937" s="305"/>
      <c r="AZ937" s="304" t="s">
        <v>13</v>
      </c>
      <c r="BA937" s="305"/>
      <c r="BB937" s="304" t="s">
        <v>14</v>
      </c>
      <c r="BC937" s="305"/>
      <c r="BD937" s="307" t="s">
        <v>15</v>
      </c>
      <c r="BE937" s="308"/>
      <c r="BF937" s="309" t="s">
        <v>16</v>
      </c>
      <c r="BG937" s="310"/>
      <c r="BI937" s="302" t="s">
        <v>2</v>
      </c>
      <c r="BJ937" s="304" t="s">
        <v>3</v>
      </c>
      <c r="BK937" s="305"/>
      <c r="BL937" s="304" t="s">
        <v>4</v>
      </c>
      <c r="BM937" s="305"/>
      <c r="BN937" s="304" t="s">
        <v>5</v>
      </c>
      <c r="BO937" s="305"/>
      <c r="BP937" s="304" t="s">
        <v>6</v>
      </c>
      <c r="BQ937" s="305"/>
      <c r="BR937" s="304" t="s">
        <v>7</v>
      </c>
      <c r="BS937" s="305"/>
      <c r="BT937" s="304" t="s">
        <v>8</v>
      </c>
      <c r="BU937" s="305"/>
      <c r="BV937" s="304" t="s">
        <v>9</v>
      </c>
      <c r="BW937" s="305"/>
      <c r="BX937" s="304" t="s">
        <v>10</v>
      </c>
      <c r="BY937" s="305"/>
      <c r="BZ937" s="304" t="s">
        <v>11</v>
      </c>
      <c r="CA937" s="305"/>
      <c r="CB937" s="304" t="s">
        <v>12</v>
      </c>
      <c r="CC937" s="305"/>
      <c r="CD937" s="304" t="s">
        <v>13</v>
      </c>
      <c r="CE937" s="305"/>
      <c r="CF937" s="304" t="s">
        <v>14</v>
      </c>
      <c r="CG937" s="305"/>
      <c r="CH937" s="307" t="s">
        <v>15</v>
      </c>
      <c r="CI937" s="308"/>
      <c r="CJ937" s="304" t="s">
        <v>16</v>
      </c>
      <c r="CK937" s="305"/>
    </row>
    <row r="938" spans="1:89" ht="15" thickTop="1" thickBot="1" x14ac:dyDescent="0.3">
      <c r="A938" s="303"/>
      <c r="B938" s="113" t="s">
        <v>17</v>
      </c>
      <c r="C938" s="114" t="s">
        <v>18</v>
      </c>
      <c r="D938" s="115" t="s">
        <v>17</v>
      </c>
      <c r="E938" s="116" t="s">
        <v>18</v>
      </c>
      <c r="F938" s="113" t="s">
        <v>17</v>
      </c>
      <c r="G938" s="114" t="s">
        <v>18</v>
      </c>
      <c r="H938" s="115" t="s">
        <v>17</v>
      </c>
      <c r="I938" s="116" t="s">
        <v>18</v>
      </c>
      <c r="J938" s="113" t="s">
        <v>17</v>
      </c>
      <c r="K938" s="114" t="s">
        <v>18</v>
      </c>
      <c r="L938" s="115" t="s">
        <v>17</v>
      </c>
      <c r="M938" s="113" t="s">
        <v>18</v>
      </c>
      <c r="N938" s="117" t="s">
        <v>17</v>
      </c>
      <c r="O938" s="118" t="s">
        <v>18</v>
      </c>
      <c r="P938" s="113" t="s">
        <v>17</v>
      </c>
      <c r="Q938" s="114" t="s">
        <v>18</v>
      </c>
      <c r="R938" s="115" t="s">
        <v>17</v>
      </c>
      <c r="S938" s="116" t="s">
        <v>18</v>
      </c>
      <c r="T938" s="113" t="s">
        <v>17</v>
      </c>
      <c r="U938" s="114" t="s">
        <v>18</v>
      </c>
      <c r="V938" s="115" t="s">
        <v>17</v>
      </c>
      <c r="W938" s="116" t="s">
        <v>18</v>
      </c>
      <c r="X938" s="113" t="s">
        <v>17</v>
      </c>
      <c r="Y938" s="114" t="s">
        <v>18</v>
      </c>
      <c r="Z938" s="26" t="s">
        <v>17</v>
      </c>
      <c r="AA938" s="119" t="s">
        <v>18</v>
      </c>
      <c r="AB938" s="173" t="s">
        <v>17</v>
      </c>
      <c r="AC938" s="174" t="s">
        <v>18</v>
      </c>
      <c r="AE938" s="303"/>
      <c r="AF938" s="113" t="s">
        <v>17</v>
      </c>
      <c r="AG938" s="114" t="s">
        <v>18</v>
      </c>
      <c r="AH938" s="115" t="s">
        <v>17</v>
      </c>
      <c r="AI938" s="116" t="s">
        <v>18</v>
      </c>
      <c r="AJ938" s="113" t="s">
        <v>17</v>
      </c>
      <c r="AK938" s="114" t="s">
        <v>18</v>
      </c>
      <c r="AL938" s="115" t="s">
        <v>17</v>
      </c>
      <c r="AM938" s="116" t="s">
        <v>18</v>
      </c>
      <c r="AN938" s="113" t="s">
        <v>17</v>
      </c>
      <c r="AO938" s="114" t="s">
        <v>18</v>
      </c>
      <c r="AP938" s="115" t="s">
        <v>17</v>
      </c>
      <c r="AQ938" s="113" t="s">
        <v>18</v>
      </c>
      <c r="AR938" s="117" t="s">
        <v>17</v>
      </c>
      <c r="AS938" s="118" t="s">
        <v>18</v>
      </c>
      <c r="AT938" s="113" t="s">
        <v>17</v>
      </c>
      <c r="AU938" s="114" t="s">
        <v>18</v>
      </c>
      <c r="AV938" s="115" t="s">
        <v>17</v>
      </c>
      <c r="AW938" s="116" t="s">
        <v>18</v>
      </c>
      <c r="AX938" s="113" t="s">
        <v>17</v>
      </c>
      <c r="AY938" s="114" t="s">
        <v>18</v>
      </c>
      <c r="AZ938" s="115" t="s">
        <v>17</v>
      </c>
      <c r="BA938" s="116" t="s">
        <v>18</v>
      </c>
      <c r="BB938" s="113" t="s">
        <v>17</v>
      </c>
      <c r="BC938" s="114" t="s">
        <v>18</v>
      </c>
      <c r="BD938" s="26" t="s">
        <v>17</v>
      </c>
      <c r="BE938" s="119" t="s">
        <v>18</v>
      </c>
      <c r="BF938" s="173" t="s">
        <v>17</v>
      </c>
      <c r="BG938" s="174" t="s">
        <v>18</v>
      </c>
      <c r="BI938" s="303"/>
      <c r="BJ938" s="113" t="s">
        <v>17</v>
      </c>
      <c r="BK938" s="114" t="s">
        <v>18</v>
      </c>
      <c r="BL938" s="115" t="s">
        <v>17</v>
      </c>
      <c r="BM938" s="116" t="s">
        <v>18</v>
      </c>
      <c r="BN938" s="113" t="s">
        <v>17</v>
      </c>
      <c r="BO938" s="114" t="s">
        <v>18</v>
      </c>
      <c r="BP938" s="115" t="s">
        <v>17</v>
      </c>
      <c r="BQ938" s="116" t="s">
        <v>18</v>
      </c>
      <c r="BR938" s="113" t="s">
        <v>17</v>
      </c>
      <c r="BS938" s="114" t="s">
        <v>18</v>
      </c>
      <c r="BT938" s="115" t="s">
        <v>17</v>
      </c>
      <c r="BU938" s="113" t="s">
        <v>18</v>
      </c>
      <c r="BV938" s="117" t="s">
        <v>17</v>
      </c>
      <c r="BW938" s="118" t="s">
        <v>18</v>
      </c>
      <c r="BX938" s="113" t="s">
        <v>17</v>
      </c>
      <c r="BY938" s="114" t="s">
        <v>18</v>
      </c>
      <c r="BZ938" s="115" t="s">
        <v>17</v>
      </c>
      <c r="CA938" s="116" t="s">
        <v>18</v>
      </c>
      <c r="CB938" s="113" t="s">
        <v>17</v>
      </c>
      <c r="CC938" s="114" t="s">
        <v>18</v>
      </c>
      <c r="CD938" s="115" t="s">
        <v>17</v>
      </c>
      <c r="CE938" s="116" t="s">
        <v>18</v>
      </c>
      <c r="CF938" s="113" t="s">
        <v>17</v>
      </c>
      <c r="CG938" s="114" t="s">
        <v>18</v>
      </c>
      <c r="CH938" s="26" t="s">
        <v>17</v>
      </c>
      <c r="CI938" s="119" t="s">
        <v>18</v>
      </c>
      <c r="CJ938" s="117" t="s">
        <v>17</v>
      </c>
      <c r="CK938" s="118" t="s">
        <v>18</v>
      </c>
    </row>
    <row r="939" spans="1:89" ht="13.5" thickTop="1" x14ac:dyDescent="0.2">
      <c r="A939" s="122" t="s">
        <v>19</v>
      </c>
      <c r="B939" s="123"/>
      <c r="C939" s="186"/>
      <c r="D939" s="124"/>
      <c r="E939" s="177"/>
      <c r="F939" s="123"/>
      <c r="G939" s="125"/>
      <c r="H939" s="124"/>
      <c r="I939" s="177"/>
      <c r="J939" s="123"/>
      <c r="K939" s="125"/>
      <c r="L939" s="124"/>
      <c r="M939" s="123"/>
      <c r="N939" s="176"/>
      <c r="O939" s="178"/>
      <c r="P939" s="123"/>
      <c r="Q939" s="125"/>
      <c r="R939" s="124"/>
      <c r="S939" s="177"/>
      <c r="T939" s="123"/>
      <c r="U939" s="125"/>
      <c r="V939" s="124"/>
      <c r="W939" s="177"/>
      <c r="X939" s="123"/>
      <c r="Y939" s="125"/>
      <c r="Z939" s="183"/>
      <c r="AA939" s="184"/>
      <c r="AB939" s="167">
        <f>B939+D939+F939+H939+J939+L939+N939+P939+R939+T939+V939+X939+Z939</f>
        <v>0</v>
      </c>
      <c r="AC939" s="168">
        <f>C939+E939+G939+I939+K939+M939+O939+Q939+S939+U939+W939+Y939+AA939</f>
        <v>0</v>
      </c>
      <c r="AE939" s="249" t="str">
        <f>$AE$9</f>
        <v>07:00 - 07:59</v>
      </c>
      <c r="AF939" s="123">
        <f>SUMIF($A$9:$A$32,$AE939,B$939:B$962)</f>
        <v>6407</v>
      </c>
      <c r="AG939" s="186">
        <f t="shared" ref="AG939:BE941" si="1508">SUMIF($A$9:$A$32,$AE939,C$939:C$962)</f>
        <v>1003</v>
      </c>
      <c r="AH939" s="124">
        <f t="shared" si="1508"/>
        <v>1948</v>
      </c>
      <c r="AI939" s="177">
        <f t="shared" si="1508"/>
        <v>1405</v>
      </c>
      <c r="AJ939" s="123">
        <f t="shared" si="1508"/>
        <v>948</v>
      </c>
      <c r="AK939" s="125">
        <f t="shared" si="1508"/>
        <v>616</v>
      </c>
      <c r="AL939" s="124">
        <f t="shared" si="1508"/>
        <v>1392</v>
      </c>
      <c r="AM939" s="177">
        <f t="shared" si="1508"/>
        <v>1735</v>
      </c>
      <c r="AN939" s="123">
        <f t="shared" si="1508"/>
        <v>464</v>
      </c>
      <c r="AO939" s="125">
        <f t="shared" si="1508"/>
        <v>982</v>
      </c>
      <c r="AP939" s="124">
        <f t="shared" si="1508"/>
        <v>578</v>
      </c>
      <c r="AQ939" s="123">
        <f t="shared" si="1508"/>
        <v>2354</v>
      </c>
      <c r="AR939" s="176">
        <f t="shared" si="1508"/>
        <v>1937</v>
      </c>
      <c r="AS939" s="178">
        <f t="shared" si="1508"/>
        <v>3186</v>
      </c>
      <c r="AT939" s="123">
        <f t="shared" si="1508"/>
        <v>1776</v>
      </c>
      <c r="AU939" s="125">
        <f t="shared" si="1508"/>
        <v>1542</v>
      </c>
      <c r="AV939" s="124">
        <f t="shared" si="1508"/>
        <v>1950</v>
      </c>
      <c r="AW939" s="177">
        <f t="shared" si="1508"/>
        <v>1870</v>
      </c>
      <c r="AX939" s="123">
        <f t="shared" si="1508"/>
        <v>410</v>
      </c>
      <c r="AY939" s="125">
        <f t="shared" si="1508"/>
        <v>1898</v>
      </c>
      <c r="AZ939" s="124">
        <f t="shared" si="1508"/>
        <v>1192</v>
      </c>
      <c r="BA939" s="177">
        <f t="shared" si="1508"/>
        <v>2810</v>
      </c>
      <c r="BB939" s="123">
        <f t="shared" si="1508"/>
        <v>1579</v>
      </c>
      <c r="BC939" s="125">
        <f t="shared" si="1508"/>
        <v>1710</v>
      </c>
      <c r="BD939" s="183">
        <f t="shared" si="1508"/>
        <v>5208</v>
      </c>
      <c r="BE939" s="184">
        <f t="shared" si="1508"/>
        <v>2455</v>
      </c>
      <c r="BF939" s="167">
        <f t="shared" ref="BF939:BG941" si="1509">SUMIF($A$9:$A$32,$AE939,AB$908:AB$931)</f>
        <v>26596</v>
      </c>
      <c r="BG939" s="168">
        <f t="shared" si="1509"/>
        <v>24573</v>
      </c>
      <c r="BI939" s="122" t="s">
        <v>19</v>
      </c>
      <c r="BJ939" s="126">
        <f t="shared" ref="BJ939:CK939" si="1510">B939/B963</f>
        <v>0</v>
      </c>
      <c r="BK939" s="127">
        <f t="shared" si="1510"/>
        <v>0</v>
      </c>
      <c r="BL939" s="128">
        <f t="shared" si="1510"/>
        <v>0</v>
      </c>
      <c r="BM939" s="129">
        <f t="shared" si="1510"/>
        <v>0</v>
      </c>
      <c r="BN939" s="126">
        <f t="shared" si="1510"/>
        <v>0</v>
      </c>
      <c r="BO939" s="127">
        <f t="shared" si="1510"/>
        <v>0</v>
      </c>
      <c r="BP939" s="128">
        <f t="shared" si="1510"/>
        <v>0</v>
      </c>
      <c r="BQ939" s="129">
        <f t="shared" si="1510"/>
        <v>0</v>
      </c>
      <c r="BR939" s="126">
        <f t="shared" si="1510"/>
        <v>0</v>
      </c>
      <c r="BS939" s="127">
        <f t="shared" si="1510"/>
        <v>0</v>
      </c>
      <c r="BT939" s="128">
        <f t="shared" si="1510"/>
        <v>0</v>
      </c>
      <c r="BU939" s="126">
        <f t="shared" si="1510"/>
        <v>0</v>
      </c>
      <c r="BV939" s="130">
        <f t="shared" si="1510"/>
        <v>0</v>
      </c>
      <c r="BW939" s="131">
        <f t="shared" si="1510"/>
        <v>0</v>
      </c>
      <c r="BX939" s="126">
        <f t="shared" si="1510"/>
        <v>0</v>
      </c>
      <c r="BY939" s="127">
        <f t="shared" si="1510"/>
        <v>0</v>
      </c>
      <c r="BZ939" s="128">
        <f t="shared" si="1510"/>
        <v>0</v>
      </c>
      <c r="CA939" s="129">
        <f t="shared" si="1510"/>
        <v>0</v>
      </c>
      <c r="CB939" s="126">
        <f t="shared" si="1510"/>
        <v>0</v>
      </c>
      <c r="CC939" s="127">
        <f t="shared" si="1510"/>
        <v>0</v>
      </c>
      <c r="CD939" s="128">
        <f t="shared" si="1510"/>
        <v>0</v>
      </c>
      <c r="CE939" s="129">
        <f t="shared" si="1510"/>
        <v>0</v>
      </c>
      <c r="CF939" s="126">
        <f t="shared" si="1510"/>
        <v>0</v>
      </c>
      <c r="CG939" s="127">
        <f t="shared" si="1510"/>
        <v>0</v>
      </c>
      <c r="CH939" s="128">
        <f t="shared" si="1510"/>
        <v>0</v>
      </c>
      <c r="CI939" s="126">
        <f t="shared" si="1510"/>
        <v>0</v>
      </c>
      <c r="CJ939" s="132">
        <f t="shared" si="1510"/>
        <v>0</v>
      </c>
      <c r="CK939" s="133">
        <f t="shared" si="1510"/>
        <v>0</v>
      </c>
    </row>
    <row r="940" spans="1:89" x14ac:dyDescent="0.2">
      <c r="A940" s="134" t="s">
        <v>21</v>
      </c>
      <c r="B940" s="189">
        <v>538</v>
      </c>
      <c r="C940" s="190">
        <v>0</v>
      </c>
      <c r="D940" s="191">
        <v>221</v>
      </c>
      <c r="E940" s="192">
        <v>0</v>
      </c>
      <c r="F940" s="189">
        <v>64</v>
      </c>
      <c r="G940" s="193">
        <v>0</v>
      </c>
      <c r="H940" s="191">
        <v>292</v>
      </c>
      <c r="I940" s="192">
        <v>8</v>
      </c>
      <c r="J940" s="189">
        <v>14</v>
      </c>
      <c r="K940" s="193">
        <v>1</v>
      </c>
      <c r="L940" s="191">
        <v>8</v>
      </c>
      <c r="M940" s="189">
        <v>18</v>
      </c>
      <c r="N940" s="194">
        <v>56</v>
      </c>
      <c r="O940" s="195">
        <v>19</v>
      </c>
      <c r="P940" s="189">
        <v>26</v>
      </c>
      <c r="Q940" s="193">
        <v>9</v>
      </c>
      <c r="R940" s="191">
        <v>12</v>
      </c>
      <c r="S940" s="192">
        <v>21</v>
      </c>
      <c r="T940" s="189">
        <v>0</v>
      </c>
      <c r="U940" s="193">
        <v>0</v>
      </c>
      <c r="V940" s="191">
        <v>6</v>
      </c>
      <c r="W940" s="192">
        <v>0</v>
      </c>
      <c r="X940" s="189">
        <v>0</v>
      </c>
      <c r="Y940" s="193">
        <v>0</v>
      </c>
      <c r="Z940" s="191">
        <v>0</v>
      </c>
      <c r="AA940" s="189">
        <v>0</v>
      </c>
      <c r="AB940" s="169">
        <f>B940+D940+F940+H940+J940+L940+N940+P940+R940+T940+V940+X940+Z940</f>
        <v>1237</v>
      </c>
      <c r="AC940" s="170">
        <f t="shared" ref="AC940:AC959" si="1511">C940+E940+G940+I940+K940+M940+O940+Q940+S940+U940+W940+Y940+AA940</f>
        <v>76</v>
      </c>
      <c r="AE940" s="250" t="str">
        <f>$AE$10</f>
        <v>08:00 - 08:59</v>
      </c>
      <c r="AF940" s="123">
        <f>SUMIF($A$9:$A$32,$AE940,B$939:B$962)</f>
        <v>6212</v>
      </c>
      <c r="AG940" s="190">
        <f t="shared" si="1508"/>
        <v>1369</v>
      </c>
      <c r="AH940" s="191">
        <f t="shared" si="1508"/>
        <v>1918</v>
      </c>
      <c r="AI940" s="192">
        <f t="shared" si="1508"/>
        <v>1563</v>
      </c>
      <c r="AJ940" s="189">
        <f t="shared" si="1508"/>
        <v>866</v>
      </c>
      <c r="AK940" s="193">
        <f t="shared" si="1508"/>
        <v>717</v>
      </c>
      <c r="AL940" s="191">
        <f t="shared" si="1508"/>
        <v>1282</v>
      </c>
      <c r="AM940" s="192">
        <f t="shared" si="1508"/>
        <v>2346</v>
      </c>
      <c r="AN940" s="189">
        <f t="shared" si="1508"/>
        <v>449</v>
      </c>
      <c r="AO940" s="193">
        <f t="shared" si="1508"/>
        <v>1134</v>
      </c>
      <c r="AP940" s="191">
        <f t="shared" si="1508"/>
        <v>493</v>
      </c>
      <c r="AQ940" s="189">
        <f t="shared" si="1508"/>
        <v>2935</v>
      </c>
      <c r="AR940" s="194">
        <f t="shared" si="1508"/>
        <v>1779</v>
      </c>
      <c r="AS940" s="195">
        <f t="shared" si="1508"/>
        <v>3505</v>
      </c>
      <c r="AT940" s="189">
        <f t="shared" si="1508"/>
        <v>1408</v>
      </c>
      <c r="AU940" s="193">
        <f t="shared" si="1508"/>
        <v>1768</v>
      </c>
      <c r="AV940" s="191">
        <f t="shared" si="1508"/>
        <v>1887</v>
      </c>
      <c r="AW940" s="192">
        <f t="shared" si="1508"/>
        <v>1393</v>
      </c>
      <c r="AX940" s="189">
        <f t="shared" si="1508"/>
        <v>377</v>
      </c>
      <c r="AY940" s="193">
        <f t="shared" si="1508"/>
        <v>1820</v>
      </c>
      <c r="AZ940" s="191">
        <f t="shared" si="1508"/>
        <v>980</v>
      </c>
      <c r="BA940" s="192">
        <f t="shared" si="1508"/>
        <v>2746</v>
      </c>
      <c r="BB940" s="189">
        <f t="shared" si="1508"/>
        <v>1500</v>
      </c>
      <c r="BC940" s="193">
        <f t="shared" si="1508"/>
        <v>1968</v>
      </c>
      <c r="BD940" s="191">
        <f t="shared" si="1508"/>
        <v>4733</v>
      </c>
      <c r="BE940" s="189">
        <f t="shared" si="1508"/>
        <v>2764</v>
      </c>
      <c r="BF940" s="169">
        <f t="shared" si="1509"/>
        <v>23480</v>
      </c>
      <c r="BG940" s="170">
        <f t="shared" si="1509"/>
        <v>25848</v>
      </c>
      <c r="BI940" s="134" t="s">
        <v>21</v>
      </c>
      <c r="BJ940" s="126">
        <f t="shared" ref="BJ940:CK940" si="1512">B940/B963</f>
        <v>8.7366027931146482E-3</v>
      </c>
      <c r="BK940" s="127">
        <f t="shared" si="1512"/>
        <v>0</v>
      </c>
      <c r="BL940" s="128">
        <f t="shared" si="1512"/>
        <v>8.4011252185813116E-3</v>
      </c>
      <c r="BM940" s="129">
        <f t="shared" si="1512"/>
        <v>0</v>
      </c>
      <c r="BN940" s="126">
        <f t="shared" si="1512"/>
        <v>5.0141021623315574E-3</v>
      </c>
      <c r="BO940" s="127">
        <f t="shared" si="1512"/>
        <v>0</v>
      </c>
      <c r="BP940" s="128">
        <f t="shared" si="1512"/>
        <v>9.5778528553153806E-3</v>
      </c>
      <c r="BQ940" s="129">
        <f t="shared" si="1512"/>
        <v>1.8086862155501798E-4</v>
      </c>
      <c r="BR940" s="126">
        <f t="shared" si="1512"/>
        <v>1.9417475728155339E-3</v>
      </c>
      <c r="BS940" s="127">
        <f t="shared" si="1512"/>
        <v>1.0863661053775122E-4</v>
      </c>
      <c r="BT940" s="128">
        <f t="shared" si="1512"/>
        <v>5.8034095030830616E-4</v>
      </c>
      <c r="BU940" s="126">
        <f t="shared" si="1512"/>
        <v>7.2385088671733622E-4</v>
      </c>
      <c r="BV940" s="130">
        <f t="shared" si="1512"/>
        <v>1.9416129255946189E-3</v>
      </c>
      <c r="BW940" s="131">
        <f t="shared" si="1512"/>
        <v>4.8165893477324003E-4</v>
      </c>
      <c r="BX940" s="126">
        <f t="shared" si="1512"/>
        <v>1.4127363616605086E-3</v>
      </c>
      <c r="BY940" s="127">
        <f t="shared" si="1512"/>
        <v>3.9987559425956371E-4</v>
      </c>
      <c r="BZ940" s="128">
        <f t="shared" si="1512"/>
        <v>5.0787201625190448E-4</v>
      </c>
      <c r="CA940" s="129">
        <f t="shared" si="1512"/>
        <v>8.2388481305661269E-4</v>
      </c>
      <c r="CB940" s="126">
        <f t="shared" si="1512"/>
        <v>0</v>
      </c>
      <c r="CC940" s="127">
        <f t="shared" si="1512"/>
        <v>0</v>
      </c>
      <c r="CD940" s="128">
        <f t="shared" si="1512"/>
        <v>2.1378941742383753E-4</v>
      </c>
      <c r="CE940" s="129">
        <f t="shared" si="1512"/>
        <v>0</v>
      </c>
      <c r="CF940" s="126">
        <f t="shared" si="1512"/>
        <v>0</v>
      </c>
      <c r="CG940" s="127">
        <f t="shared" si="1512"/>
        <v>0</v>
      </c>
      <c r="CH940" s="128">
        <f t="shared" si="1512"/>
        <v>0</v>
      </c>
      <c r="CI940" s="126">
        <f t="shared" si="1512"/>
        <v>0</v>
      </c>
      <c r="CJ940" s="132">
        <f t="shared" si="1512"/>
        <v>3.5531988843472543E-3</v>
      </c>
      <c r="CK940" s="133">
        <f t="shared" si="1512"/>
        <v>2.1856791998113413E-4</v>
      </c>
    </row>
    <row r="941" spans="1:89" ht="13.5" thickBot="1" x14ac:dyDescent="0.25">
      <c r="A941" s="143" t="s">
        <v>23</v>
      </c>
      <c r="B941" s="196">
        <v>3180</v>
      </c>
      <c r="C941" s="197">
        <v>0</v>
      </c>
      <c r="D941" s="198">
        <v>1305</v>
      </c>
      <c r="E941" s="199">
        <v>65</v>
      </c>
      <c r="F941" s="196">
        <v>414</v>
      </c>
      <c r="G941" s="200">
        <v>26</v>
      </c>
      <c r="H941" s="198">
        <v>1285</v>
      </c>
      <c r="I941" s="199">
        <v>260</v>
      </c>
      <c r="J941" s="196">
        <v>106</v>
      </c>
      <c r="K941" s="200">
        <v>103</v>
      </c>
      <c r="L941" s="198">
        <v>79</v>
      </c>
      <c r="M941" s="196">
        <v>483</v>
      </c>
      <c r="N941" s="201">
        <v>511</v>
      </c>
      <c r="O941" s="202">
        <v>647</v>
      </c>
      <c r="P941" s="196">
        <v>330</v>
      </c>
      <c r="Q941" s="200">
        <v>423</v>
      </c>
      <c r="R941" s="198">
        <v>465</v>
      </c>
      <c r="S941" s="199">
        <v>475</v>
      </c>
      <c r="T941" s="196">
        <v>74</v>
      </c>
      <c r="U941" s="200">
        <v>290</v>
      </c>
      <c r="V941" s="198">
        <v>252</v>
      </c>
      <c r="W941" s="199">
        <v>814</v>
      </c>
      <c r="X941" s="196">
        <v>363</v>
      </c>
      <c r="Y941" s="200">
        <v>563</v>
      </c>
      <c r="Z941" s="198">
        <v>1377</v>
      </c>
      <c r="AA941" s="196">
        <v>701</v>
      </c>
      <c r="AB941" s="169">
        <f>B941+D941+F941+H941+J941+L941+N941+P941+R941+T941+V941+X941+Z941</f>
        <v>9741</v>
      </c>
      <c r="AC941" s="170">
        <f t="shared" si="1511"/>
        <v>4850</v>
      </c>
      <c r="AE941" s="249" t="str">
        <f>$AE$11</f>
        <v>09:00 - 09:59</v>
      </c>
      <c r="AF941" s="123">
        <f>SUMIF($A$9:$A$32,$AE941,B$939:B$962)</f>
        <v>4782</v>
      </c>
      <c r="AG941" s="197">
        <f t="shared" si="1508"/>
        <v>1078</v>
      </c>
      <c r="AH941" s="198">
        <f t="shared" si="1508"/>
        <v>1805</v>
      </c>
      <c r="AI941" s="199">
        <f t="shared" si="1508"/>
        <v>1123</v>
      </c>
      <c r="AJ941" s="196">
        <f t="shared" si="1508"/>
        <v>763</v>
      </c>
      <c r="AK941" s="200">
        <f t="shared" si="1508"/>
        <v>604</v>
      </c>
      <c r="AL941" s="198">
        <f t="shared" si="1508"/>
        <v>1717</v>
      </c>
      <c r="AM941" s="199">
        <f t="shared" si="1508"/>
        <v>2036</v>
      </c>
      <c r="AN941" s="196">
        <f t="shared" si="1508"/>
        <v>370</v>
      </c>
      <c r="AO941" s="200">
        <f t="shared" si="1508"/>
        <v>1082</v>
      </c>
      <c r="AP941" s="198">
        <f t="shared" si="1508"/>
        <v>542</v>
      </c>
      <c r="AQ941" s="196">
        <f t="shared" si="1508"/>
        <v>2687</v>
      </c>
      <c r="AR941" s="201">
        <f t="shared" si="1508"/>
        <v>1691</v>
      </c>
      <c r="AS941" s="202">
        <f t="shared" si="1508"/>
        <v>3223</v>
      </c>
      <c r="AT941" s="196">
        <f t="shared" si="1508"/>
        <v>1091</v>
      </c>
      <c r="AU941" s="200">
        <f t="shared" si="1508"/>
        <v>1534</v>
      </c>
      <c r="AV941" s="198">
        <f t="shared" si="1508"/>
        <v>1658</v>
      </c>
      <c r="AW941" s="199">
        <f t="shared" si="1508"/>
        <v>1566</v>
      </c>
      <c r="AX941" s="196">
        <f t="shared" si="1508"/>
        <v>351</v>
      </c>
      <c r="AY941" s="200">
        <f t="shared" si="1508"/>
        <v>1200</v>
      </c>
      <c r="AZ941" s="198">
        <f t="shared" si="1508"/>
        <v>926</v>
      </c>
      <c r="BA941" s="199">
        <f t="shared" si="1508"/>
        <v>2873</v>
      </c>
      <c r="BB941" s="196">
        <f t="shared" si="1508"/>
        <v>1248</v>
      </c>
      <c r="BC941" s="200">
        <f t="shared" si="1508"/>
        <v>1377</v>
      </c>
      <c r="BD941" s="198">
        <f t="shared" si="1508"/>
        <v>3984</v>
      </c>
      <c r="BE941" s="196">
        <f t="shared" si="1508"/>
        <v>2262</v>
      </c>
      <c r="BF941" s="169">
        <f t="shared" si="1509"/>
        <v>19197</v>
      </c>
      <c r="BG941" s="170">
        <f t="shared" si="1509"/>
        <v>17815</v>
      </c>
      <c r="BI941" s="143" t="s">
        <v>23</v>
      </c>
      <c r="BJ941" s="126">
        <f t="shared" ref="BJ941:CK941" si="1513">B941/B963</f>
        <v>5.1640142903540111E-2</v>
      </c>
      <c r="BK941" s="127">
        <f t="shared" si="1513"/>
        <v>0</v>
      </c>
      <c r="BL941" s="128">
        <f t="shared" si="1513"/>
        <v>4.9608454345016345E-2</v>
      </c>
      <c r="BM941" s="129">
        <f t="shared" si="1513"/>
        <v>2.8164131894796137E-3</v>
      </c>
      <c r="BN941" s="126">
        <f t="shared" si="1513"/>
        <v>3.2434973362582262E-2</v>
      </c>
      <c r="BO941" s="127">
        <f t="shared" si="1513"/>
        <v>2.9011381388083018E-3</v>
      </c>
      <c r="BP941" s="128">
        <f t="shared" si="1513"/>
        <v>4.2149112736576247E-2</v>
      </c>
      <c r="BQ941" s="129">
        <f t="shared" si="1513"/>
        <v>5.8782302005380843E-3</v>
      </c>
      <c r="BR941" s="126">
        <f t="shared" si="1513"/>
        <v>1.4701803051317614E-2</v>
      </c>
      <c r="BS941" s="127">
        <f t="shared" si="1513"/>
        <v>1.1189570885388377E-2</v>
      </c>
      <c r="BT941" s="128">
        <f t="shared" si="1513"/>
        <v>5.7308668842945233E-3</v>
      </c>
      <c r="BU941" s="126">
        <f t="shared" si="1513"/>
        <v>1.9423332126915188E-2</v>
      </c>
      <c r="BV941" s="130">
        <f t="shared" si="1513"/>
        <v>1.7717217946050898E-2</v>
      </c>
      <c r="BW941" s="131">
        <f t="shared" si="1513"/>
        <v>1.6401754252541385E-2</v>
      </c>
      <c r="BX941" s="126">
        <f t="shared" si="1513"/>
        <v>1.7930884590306454E-2</v>
      </c>
      <c r="BY941" s="127">
        <f t="shared" si="1513"/>
        <v>1.8794152930199492E-2</v>
      </c>
      <c r="BZ941" s="128">
        <f t="shared" si="1513"/>
        <v>1.9680040629761301E-2</v>
      </c>
      <c r="CA941" s="129">
        <f t="shared" si="1513"/>
        <v>1.8635489819137666E-2</v>
      </c>
      <c r="CB941" s="126">
        <f t="shared" si="1513"/>
        <v>6.916534255537901E-3</v>
      </c>
      <c r="CC941" s="127">
        <f t="shared" si="1513"/>
        <v>2.2555806175624173E-2</v>
      </c>
      <c r="CD941" s="128">
        <f t="shared" si="1513"/>
        <v>8.9791555318011751E-3</v>
      </c>
      <c r="CE941" s="129">
        <f t="shared" si="1513"/>
        <v>2.5026132939802003E-2</v>
      </c>
      <c r="CF941" s="126">
        <f t="shared" si="1513"/>
        <v>1.3270939202281286E-2</v>
      </c>
      <c r="CG941" s="127">
        <f t="shared" si="1513"/>
        <v>3.3244759374077351E-2</v>
      </c>
      <c r="CH941" s="128">
        <f t="shared" si="1513"/>
        <v>2.3333446300877757E-2</v>
      </c>
      <c r="CI941" s="126">
        <f t="shared" si="1513"/>
        <v>1.4102357769373139E-2</v>
      </c>
      <c r="CJ941" s="132">
        <f t="shared" si="1513"/>
        <v>2.7980364052082943E-2</v>
      </c>
      <c r="CK941" s="133">
        <f t="shared" si="1513"/>
        <v>1.3948084367217112E-2</v>
      </c>
    </row>
    <row r="942" spans="1:89" ht="14.25" thickTop="1" thickBot="1" x14ac:dyDescent="0.25">
      <c r="A942" s="134" t="s">
        <v>25</v>
      </c>
      <c r="B942" s="189">
        <v>6916</v>
      </c>
      <c r="C942" s="190">
        <v>639</v>
      </c>
      <c r="D942" s="191">
        <v>2403</v>
      </c>
      <c r="E942" s="192">
        <v>738</v>
      </c>
      <c r="F942" s="189">
        <v>894</v>
      </c>
      <c r="G942" s="193">
        <v>348</v>
      </c>
      <c r="H942" s="191">
        <v>1237</v>
      </c>
      <c r="I942" s="192">
        <v>1065</v>
      </c>
      <c r="J942" s="189">
        <v>241</v>
      </c>
      <c r="K942" s="193">
        <v>453</v>
      </c>
      <c r="L942" s="191">
        <v>360</v>
      </c>
      <c r="M942" s="189">
        <v>1247</v>
      </c>
      <c r="N942" s="194">
        <v>1192</v>
      </c>
      <c r="O942" s="195">
        <v>1937</v>
      </c>
      <c r="P942" s="189">
        <v>1026</v>
      </c>
      <c r="Q942" s="193">
        <v>1131</v>
      </c>
      <c r="R942" s="191">
        <v>1296</v>
      </c>
      <c r="S942" s="192">
        <v>1221</v>
      </c>
      <c r="T942" s="189">
        <v>271</v>
      </c>
      <c r="U942" s="193">
        <v>1051</v>
      </c>
      <c r="V942" s="191">
        <v>749</v>
      </c>
      <c r="W942" s="192">
        <v>1988</v>
      </c>
      <c r="X942" s="189">
        <v>1160</v>
      </c>
      <c r="Y942" s="193">
        <v>1272</v>
      </c>
      <c r="Z942" s="191">
        <v>3272</v>
      </c>
      <c r="AA942" s="189">
        <v>1682</v>
      </c>
      <c r="AB942" s="169">
        <f>B942+D942+F942+H942+J942+L942+N942+P942+R942+T942+V942+X942+Z942</f>
        <v>21017</v>
      </c>
      <c r="AC942" s="170">
        <f t="shared" si="1511"/>
        <v>14772</v>
      </c>
      <c r="AE942" s="299" t="s">
        <v>26</v>
      </c>
      <c r="AF942" s="18">
        <f t="shared" ref="AF942:BG942" si="1514">SUM(AF939:AF941)</f>
        <v>17401</v>
      </c>
      <c r="AG942" s="19">
        <f t="shared" si="1514"/>
        <v>3450</v>
      </c>
      <c r="AH942" s="18">
        <f t="shared" si="1514"/>
        <v>5671</v>
      </c>
      <c r="AI942" s="19">
        <f t="shared" si="1514"/>
        <v>4091</v>
      </c>
      <c r="AJ942" s="18">
        <f t="shared" si="1514"/>
        <v>2577</v>
      </c>
      <c r="AK942" s="19">
        <f t="shared" si="1514"/>
        <v>1937</v>
      </c>
      <c r="AL942" s="18">
        <f t="shared" si="1514"/>
        <v>4391</v>
      </c>
      <c r="AM942" s="19">
        <f t="shared" si="1514"/>
        <v>6117</v>
      </c>
      <c r="AN942" s="18">
        <f t="shared" si="1514"/>
        <v>1283</v>
      </c>
      <c r="AO942" s="19">
        <f t="shared" si="1514"/>
        <v>3198</v>
      </c>
      <c r="AP942" s="18">
        <f t="shared" si="1514"/>
        <v>1613</v>
      </c>
      <c r="AQ942" s="19">
        <f t="shared" si="1514"/>
        <v>7976</v>
      </c>
      <c r="AR942" s="18">
        <f t="shared" si="1514"/>
        <v>5407</v>
      </c>
      <c r="AS942" s="19">
        <f t="shared" si="1514"/>
        <v>9914</v>
      </c>
      <c r="AT942" s="18">
        <f t="shared" si="1514"/>
        <v>4275</v>
      </c>
      <c r="AU942" s="19">
        <f t="shared" si="1514"/>
        <v>4844</v>
      </c>
      <c r="AV942" s="18">
        <f t="shared" si="1514"/>
        <v>5495</v>
      </c>
      <c r="AW942" s="19">
        <f t="shared" si="1514"/>
        <v>4829</v>
      </c>
      <c r="AX942" s="18">
        <f t="shared" si="1514"/>
        <v>1138</v>
      </c>
      <c r="AY942" s="19">
        <f t="shared" si="1514"/>
        <v>4918</v>
      </c>
      <c r="AZ942" s="18">
        <f t="shared" si="1514"/>
        <v>3098</v>
      </c>
      <c r="BA942" s="19">
        <f t="shared" si="1514"/>
        <v>8429</v>
      </c>
      <c r="BB942" s="18">
        <f t="shared" si="1514"/>
        <v>4327</v>
      </c>
      <c r="BC942" s="19">
        <f t="shared" si="1514"/>
        <v>5055</v>
      </c>
      <c r="BD942" s="18">
        <f t="shared" si="1514"/>
        <v>13925</v>
      </c>
      <c r="BE942" s="19">
        <f t="shared" si="1514"/>
        <v>7481</v>
      </c>
      <c r="BF942" s="171">
        <f t="shared" si="1514"/>
        <v>69273</v>
      </c>
      <c r="BG942" s="172">
        <f t="shared" si="1514"/>
        <v>68236</v>
      </c>
      <c r="BI942" s="134" t="s">
        <v>25</v>
      </c>
      <c r="BJ942" s="126">
        <f t="shared" ref="BJ942:CK942" si="1515">B942/B963</f>
        <v>0.11230919129587529</v>
      </c>
      <c r="BK942" s="127">
        <f t="shared" si="1515"/>
        <v>1.6857934309457857E-2</v>
      </c>
      <c r="BL942" s="128">
        <f t="shared" si="1515"/>
        <v>9.1347981449099058E-2</v>
      </c>
      <c r="BM942" s="129">
        <f t="shared" si="1515"/>
        <v>3.1977122059014686E-2</v>
      </c>
      <c r="BN942" s="126">
        <f t="shared" si="1515"/>
        <v>7.0040739580068942E-2</v>
      </c>
      <c r="BO942" s="127">
        <f t="shared" si="1515"/>
        <v>3.8830618165588041E-2</v>
      </c>
      <c r="BP942" s="128">
        <f t="shared" si="1515"/>
        <v>4.0574671171318924E-2</v>
      </c>
      <c r="BQ942" s="129">
        <f t="shared" si="1515"/>
        <v>2.4078135244511769E-2</v>
      </c>
      <c r="BR942" s="126">
        <f t="shared" si="1515"/>
        <v>3.3425797503467407E-2</v>
      </c>
      <c r="BS942" s="127">
        <f t="shared" si="1515"/>
        <v>4.9212384573601303E-2</v>
      </c>
      <c r="BT942" s="128">
        <f t="shared" si="1515"/>
        <v>2.6115342763873776E-2</v>
      </c>
      <c r="BU942" s="126">
        <f t="shared" si="1515"/>
        <v>5.0146780874251014E-2</v>
      </c>
      <c r="BV942" s="130">
        <f t="shared" si="1515"/>
        <v>4.1328617987656892E-2</v>
      </c>
      <c r="BW942" s="131">
        <f t="shared" si="1515"/>
        <v>4.9103860876619262E-2</v>
      </c>
      <c r="BX942" s="126">
        <f t="shared" si="1515"/>
        <v>5.5748750271680067E-2</v>
      </c>
      <c r="BY942" s="127">
        <f t="shared" si="1515"/>
        <v>5.0251033011951836E-2</v>
      </c>
      <c r="BZ942" s="128">
        <f t="shared" si="1515"/>
        <v>5.485017775520569E-2</v>
      </c>
      <c r="CA942" s="129">
        <f t="shared" si="1515"/>
        <v>4.790301698772019E-2</v>
      </c>
      <c r="CB942" s="126">
        <f t="shared" si="1515"/>
        <v>2.5329470043929339E-2</v>
      </c>
      <c r="CC942" s="127">
        <f t="shared" si="1515"/>
        <v>8.1745352726141404E-2</v>
      </c>
      <c r="CD942" s="128">
        <f t="shared" si="1515"/>
        <v>2.6688045608409049E-2</v>
      </c>
      <c r="CE942" s="129">
        <f t="shared" si="1515"/>
        <v>6.1120334501629466E-2</v>
      </c>
      <c r="CF942" s="126">
        <f t="shared" si="1515"/>
        <v>4.2408510949438816E-2</v>
      </c>
      <c r="CG942" s="127">
        <f t="shared" si="1515"/>
        <v>7.5110717449069969E-2</v>
      </c>
      <c r="CH942" s="128">
        <f t="shared" si="1515"/>
        <v>5.5444470803538141E-2</v>
      </c>
      <c r="CI942" s="126">
        <f t="shared" si="1515"/>
        <v>3.3837611652047961E-2</v>
      </c>
      <c r="CJ942" s="132">
        <f t="shared" si="1515"/>
        <v>6.0369911845049508E-2</v>
      </c>
      <c r="CK942" s="133">
        <f t="shared" si="1515"/>
        <v>4.2482701499490967E-2</v>
      </c>
    </row>
    <row r="943" spans="1:89" ht="13.5" thickTop="1" x14ac:dyDescent="0.2">
      <c r="A943" s="143" t="s">
        <v>20</v>
      </c>
      <c r="B943" s="196">
        <v>6407</v>
      </c>
      <c r="C943" s="197">
        <v>1003</v>
      </c>
      <c r="D943" s="198">
        <v>1948</v>
      </c>
      <c r="E943" s="199">
        <v>1405</v>
      </c>
      <c r="F943" s="196">
        <v>948</v>
      </c>
      <c r="G943" s="200">
        <v>616</v>
      </c>
      <c r="H943" s="198">
        <v>1392</v>
      </c>
      <c r="I943" s="199">
        <v>1735</v>
      </c>
      <c r="J943" s="196">
        <v>464</v>
      </c>
      <c r="K943" s="200">
        <v>982</v>
      </c>
      <c r="L943" s="198">
        <v>578</v>
      </c>
      <c r="M943" s="196">
        <v>2354</v>
      </c>
      <c r="N943" s="201">
        <v>1937</v>
      </c>
      <c r="O943" s="202">
        <v>3186</v>
      </c>
      <c r="P943" s="196">
        <v>1776</v>
      </c>
      <c r="Q943" s="200">
        <v>1542</v>
      </c>
      <c r="R943" s="198">
        <v>1950</v>
      </c>
      <c r="S943" s="199">
        <v>1870</v>
      </c>
      <c r="T943" s="196">
        <v>410</v>
      </c>
      <c r="U943" s="200">
        <v>1898</v>
      </c>
      <c r="V943" s="198">
        <v>1192</v>
      </c>
      <c r="W943" s="199">
        <v>2810</v>
      </c>
      <c r="X943" s="196">
        <v>1579</v>
      </c>
      <c r="Y943" s="200">
        <v>1710</v>
      </c>
      <c r="Z943" s="198">
        <v>5208</v>
      </c>
      <c r="AA943" s="196">
        <v>2455</v>
      </c>
      <c r="AB943" s="169">
        <f t="shared" ref="AB943:AB959" si="1516">B943+D943+F943+H943+J943+L943+N943+P943+R943+T943+V943+X943+Z943</f>
        <v>25789</v>
      </c>
      <c r="AC943" s="170">
        <f t="shared" si="1511"/>
        <v>23566</v>
      </c>
      <c r="BI943" s="143" t="s">
        <v>20</v>
      </c>
      <c r="BJ943" s="126">
        <f t="shared" ref="BJ943:CK943" si="1517">B943/B963</f>
        <v>0.10404352062357908</v>
      </c>
      <c r="BK943" s="127">
        <f t="shared" si="1517"/>
        <v>2.6460889064767183E-2</v>
      </c>
      <c r="BL943" s="128">
        <f t="shared" si="1517"/>
        <v>7.4051547175549307E-2</v>
      </c>
      <c r="BM943" s="129">
        <f t="shared" si="1517"/>
        <v>6.087785432644395E-2</v>
      </c>
      <c r="BN943" s="126">
        <f t="shared" si="1517"/>
        <v>7.4271388279536193E-2</v>
      </c>
      <c r="BO943" s="127">
        <f t="shared" si="1517"/>
        <v>6.8734657442535152E-2</v>
      </c>
      <c r="BP943" s="128">
        <f t="shared" si="1517"/>
        <v>4.5658805392462358E-2</v>
      </c>
      <c r="BQ943" s="129">
        <f t="shared" si="1517"/>
        <v>3.9225882299744524E-2</v>
      </c>
      <c r="BR943" s="126">
        <f t="shared" si="1517"/>
        <v>6.4355062413314845E-2</v>
      </c>
      <c r="BS943" s="127">
        <f t="shared" si="1517"/>
        <v>0.1066811515480717</v>
      </c>
      <c r="BT943" s="128">
        <f t="shared" si="1517"/>
        <v>4.1929633659775117E-2</v>
      </c>
      <c r="BU943" s="126">
        <f t="shared" si="1517"/>
        <v>9.4663610407367191E-2</v>
      </c>
      <c r="BV943" s="130">
        <f t="shared" si="1517"/>
        <v>6.7159004229942448E-2</v>
      </c>
      <c r="BW943" s="131">
        <f t="shared" si="1517"/>
        <v>8.0766598220396987E-2</v>
      </c>
      <c r="BX943" s="126">
        <f t="shared" si="1517"/>
        <v>9.6500760704194735E-2</v>
      </c>
      <c r="BY943" s="127">
        <f t="shared" si="1517"/>
        <v>6.8512018483138579E-2</v>
      </c>
      <c r="BZ943" s="128">
        <f t="shared" si="1517"/>
        <v>8.2529202640934482E-2</v>
      </c>
      <c r="CA943" s="129">
        <f t="shared" si="1517"/>
        <v>7.336498097218408E-2</v>
      </c>
      <c r="CB943" s="126">
        <f t="shared" si="1517"/>
        <v>3.8321338442845125E-2</v>
      </c>
      <c r="CC943" s="127">
        <f t="shared" si="1517"/>
        <v>0.14762386248736098</v>
      </c>
      <c r="CD943" s="128">
        <f t="shared" si="1517"/>
        <v>4.2472830928202386E-2</v>
      </c>
      <c r="CE943" s="129">
        <f t="shared" si="1517"/>
        <v>8.6392424521920919E-2</v>
      </c>
      <c r="CF943" s="126">
        <f t="shared" si="1517"/>
        <v>5.7726757576865427E-2</v>
      </c>
      <c r="CG943" s="127">
        <f t="shared" si="1517"/>
        <v>0.10097431355181577</v>
      </c>
      <c r="CH943" s="128">
        <f t="shared" si="1517"/>
        <v>8.8250245704409119E-2</v>
      </c>
      <c r="CI943" s="126">
        <f t="shared" si="1517"/>
        <v>4.938842842198439E-2</v>
      </c>
      <c r="CJ943" s="132">
        <f t="shared" si="1517"/>
        <v>7.4077159279249266E-2</v>
      </c>
      <c r="CK943" s="133">
        <f t="shared" si="1517"/>
        <v>6.7773310556255351E-2</v>
      </c>
    </row>
    <row r="944" spans="1:89" ht="13.5" thickBot="1" x14ac:dyDescent="0.25">
      <c r="A944" s="134" t="s">
        <v>22</v>
      </c>
      <c r="B944" s="189">
        <v>6212</v>
      </c>
      <c r="C944" s="190">
        <v>1369</v>
      </c>
      <c r="D944" s="191">
        <v>1918</v>
      </c>
      <c r="E944" s="192">
        <v>1563</v>
      </c>
      <c r="F944" s="189">
        <v>866</v>
      </c>
      <c r="G944" s="193">
        <v>717</v>
      </c>
      <c r="H944" s="191">
        <v>1282</v>
      </c>
      <c r="I944" s="192">
        <v>2346</v>
      </c>
      <c r="J944" s="189">
        <v>449</v>
      </c>
      <c r="K944" s="193">
        <v>1134</v>
      </c>
      <c r="L944" s="191">
        <v>493</v>
      </c>
      <c r="M944" s="189">
        <v>2935</v>
      </c>
      <c r="N944" s="194">
        <v>1779</v>
      </c>
      <c r="O944" s="195">
        <v>3505</v>
      </c>
      <c r="P944" s="189">
        <v>1408</v>
      </c>
      <c r="Q944" s="193">
        <v>1768</v>
      </c>
      <c r="R944" s="191">
        <v>1887</v>
      </c>
      <c r="S944" s="192">
        <v>1393</v>
      </c>
      <c r="T944" s="189">
        <v>377</v>
      </c>
      <c r="U944" s="193">
        <v>1820</v>
      </c>
      <c r="V944" s="191">
        <v>980</v>
      </c>
      <c r="W944" s="192">
        <v>2746</v>
      </c>
      <c r="X944" s="189">
        <v>1500</v>
      </c>
      <c r="Y944" s="193">
        <v>1968</v>
      </c>
      <c r="Z944" s="191">
        <v>4733</v>
      </c>
      <c r="AA944" s="189">
        <v>2764</v>
      </c>
      <c r="AB944" s="169">
        <f t="shared" si="1516"/>
        <v>23884</v>
      </c>
      <c r="AC944" s="170">
        <f t="shared" si="1511"/>
        <v>26028</v>
      </c>
      <c r="AE944" s="242" t="s">
        <v>27</v>
      </c>
      <c r="BI944" s="134" t="s">
        <v>22</v>
      </c>
      <c r="BJ944" s="126">
        <f t="shared" ref="BJ944:CK944" si="1518">B944/B963</f>
        <v>0.10087690808704125</v>
      </c>
      <c r="BK944" s="127">
        <f t="shared" si="1518"/>
        <v>3.6116607307743041E-2</v>
      </c>
      <c r="BL944" s="128">
        <f t="shared" si="1518"/>
        <v>7.2911122937732831E-2</v>
      </c>
      <c r="BM944" s="129">
        <f t="shared" si="1518"/>
        <v>6.7723904848563624E-2</v>
      </c>
      <c r="BN944" s="126">
        <f t="shared" si="1518"/>
        <v>6.7847069884048886E-2</v>
      </c>
      <c r="BO944" s="127">
        <f t="shared" si="1518"/>
        <v>8.0004463289444314E-2</v>
      </c>
      <c r="BP944" s="128">
        <f t="shared" si="1518"/>
        <v>4.2050710138747664E-2</v>
      </c>
      <c r="BQ944" s="129">
        <f t="shared" si="1518"/>
        <v>5.3039723271009018E-2</v>
      </c>
      <c r="BR944" s="126">
        <f t="shared" si="1518"/>
        <v>6.2274618585298196E-2</v>
      </c>
      <c r="BS944" s="127">
        <f t="shared" si="1518"/>
        <v>0.12319391634980989</v>
      </c>
      <c r="BT944" s="128">
        <f t="shared" si="1518"/>
        <v>3.5763511062749366E-2</v>
      </c>
      <c r="BU944" s="126">
        <f t="shared" si="1518"/>
        <v>0.11802790847307677</v>
      </c>
      <c r="BV944" s="130">
        <f t="shared" si="1518"/>
        <v>6.1680882047014773E-2</v>
      </c>
      <c r="BW944" s="131">
        <f t="shared" si="1518"/>
        <v>8.8853398230537173E-2</v>
      </c>
      <c r="BX944" s="126">
        <f t="shared" si="1518"/>
        <v>7.6505107585307541E-2</v>
      </c>
      <c r="BY944" s="127">
        <f t="shared" si="1518"/>
        <v>7.8553338961212069E-2</v>
      </c>
      <c r="BZ944" s="128">
        <f t="shared" si="1518"/>
        <v>7.9862874555611987E-2</v>
      </c>
      <c r="CA944" s="129">
        <f t="shared" si="1518"/>
        <v>5.4651025932755309E-2</v>
      </c>
      <c r="CB944" s="126">
        <f t="shared" si="1518"/>
        <v>3.5236938031591739E-2</v>
      </c>
      <c r="CC944" s="127">
        <f t="shared" si="1518"/>
        <v>0.14155712841253792</v>
      </c>
      <c r="CD944" s="128">
        <f t="shared" si="1518"/>
        <v>3.4918938179226797E-2</v>
      </c>
      <c r="CE944" s="129">
        <f t="shared" si="1518"/>
        <v>8.4424767878005291E-2</v>
      </c>
      <c r="CF944" s="126">
        <f t="shared" si="1518"/>
        <v>5.4838591744963992E-2</v>
      </c>
      <c r="CG944" s="127">
        <f t="shared" si="1518"/>
        <v>0.11620903454384411</v>
      </c>
      <c r="CH944" s="128">
        <f t="shared" si="1518"/>
        <v>8.0201308164164431E-2</v>
      </c>
      <c r="CI944" s="126">
        <f t="shared" si="1518"/>
        <v>5.5604731632735174E-2</v>
      </c>
      <c r="CJ944" s="132">
        <f t="shared" si="1518"/>
        <v>6.8605175548706404E-2</v>
      </c>
      <c r="CK944" s="133">
        <f t="shared" si="1518"/>
        <v>7.4853760806170511E-2</v>
      </c>
    </row>
    <row r="945" spans="1:89" ht="14.25" thickTop="1" thickBot="1" x14ac:dyDescent="0.25">
      <c r="A945" s="143" t="s">
        <v>24</v>
      </c>
      <c r="B945" s="196">
        <v>4782</v>
      </c>
      <c r="C945" s="197">
        <v>1078</v>
      </c>
      <c r="D945" s="198">
        <v>1805</v>
      </c>
      <c r="E945" s="199">
        <v>1123</v>
      </c>
      <c r="F945" s="196">
        <v>763</v>
      </c>
      <c r="G945" s="200">
        <v>604</v>
      </c>
      <c r="H945" s="198">
        <v>1717</v>
      </c>
      <c r="I945" s="199">
        <v>2036</v>
      </c>
      <c r="J945" s="196">
        <v>370</v>
      </c>
      <c r="K945" s="200">
        <v>1082</v>
      </c>
      <c r="L945" s="198">
        <v>542</v>
      </c>
      <c r="M945" s="196">
        <v>2687</v>
      </c>
      <c r="N945" s="201">
        <v>1691</v>
      </c>
      <c r="O945" s="202">
        <v>3223</v>
      </c>
      <c r="P945" s="196">
        <v>1091</v>
      </c>
      <c r="Q945" s="200">
        <v>1534</v>
      </c>
      <c r="R945" s="198">
        <v>1658</v>
      </c>
      <c r="S945" s="199">
        <v>1566</v>
      </c>
      <c r="T945" s="196">
        <v>351</v>
      </c>
      <c r="U945" s="200">
        <v>1200</v>
      </c>
      <c r="V945" s="198">
        <v>926</v>
      </c>
      <c r="W945" s="199">
        <v>2873</v>
      </c>
      <c r="X945" s="196">
        <v>1248</v>
      </c>
      <c r="Y945" s="200">
        <v>1377</v>
      </c>
      <c r="Z945" s="198">
        <v>3984</v>
      </c>
      <c r="AA945" s="196">
        <v>2262</v>
      </c>
      <c r="AB945" s="169">
        <f t="shared" si="1516"/>
        <v>20928</v>
      </c>
      <c r="AC945" s="170">
        <f t="shared" si="1511"/>
        <v>22645</v>
      </c>
      <c r="AE945" s="302" t="s">
        <v>2</v>
      </c>
      <c r="AF945" s="304" t="s">
        <v>3</v>
      </c>
      <c r="AG945" s="305"/>
      <c r="AH945" s="304" t="s">
        <v>4</v>
      </c>
      <c r="AI945" s="305"/>
      <c r="AJ945" s="304" t="s">
        <v>5</v>
      </c>
      <c r="AK945" s="305"/>
      <c r="AL945" s="304" t="s">
        <v>6</v>
      </c>
      <c r="AM945" s="305"/>
      <c r="AN945" s="304" t="s">
        <v>7</v>
      </c>
      <c r="AO945" s="305"/>
      <c r="AP945" s="304" t="s">
        <v>8</v>
      </c>
      <c r="AQ945" s="305"/>
      <c r="AR945" s="304" t="s">
        <v>9</v>
      </c>
      <c r="AS945" s="305"/>
      <c r="AT945" s="304" t="s">
        <v>10</v>
      </c>
      <c r="AU945" s="305"/>
      <c r="AV945" s="304" t="s">
        <v>11</v>
      </c>
      <c r="AW945" s="305"/>
      <c r="AX945" s="304" t="s">
        <v>12</v>
      </c>
      <c r="AY945" s="305"/>
      <c r="AZ945" s="304" t="s">
        <v>13</v>
      </c>
      <c r="BA945" s="305"/>
      <c r="BB945" s="304" t="s">
        <v>14</v>
      </c>
      <c r="BC945" s="305"/>
      <c r="BD945" s="307" t="s">
        <v>15</v>
      </c>
      <c r="BE945" s="308"/>
      <c r="BF945" s="309" t="s">
        <v>16</v>
      </c>
      <c r="BG945" s="310"/>
      <c r="BI945" s="143" t="s">
        <v>24</v>
      </c>
      <c r="BJ945" s="126">
        <f t="shared" ref="BJ945:CK945" si="1519">B945/B963</f>
        <v>7.765508281909711E-2</v>
      </c>
      <c r="BK945" s="127">
        <f t="shared" si="1519"/>
        <v>2.8439519852262233E-2</v>
      </c>
      <c r="BL945" s="128">
        <f t="shared" si="1519"/>
        <v>6.8615524975290804E-2</v>
      </c>
      <c r="BM945" s="129">
        <f t="shared" si="1519"/>
        <v>4.8658954027470863E-2</v>
      </c>
      <c r="BN945" s="126">
        <f t="shared" si="1519"/>
        <v>5.9777499216546535E-2</v>
      </c>
      <c r="BO945" s="127">
        <f t="shared" si="1519"/>
        <v>6.7395670609239011E-2</v>
      </c>
      <c r="BP945" s="128">
        <f t="shared" si="1519"/>
        <v>5.6319086823892153E-2</v>
      </c>
      <c r="BQ945" s="129">
        <f t="shared" si="1519"/>
        <v>4.6031064185752077E-2</v>
      </c>
      <c r="BR945" s="126">
        <f t="shared" si="1519"/>
        <v>5.1317614424410539E-2</v>
      </c>
      <c r="BS945" s="127">
        <f t="shared" si="1519"/>
        <v>0.11754481260184682</v>
      </c>
      <c r="BT945" s="128">
        <f t="shared" si="1519"/>
        <v>3.931809938338774E-2</v>
      </c>
      <c r="BU945" s="126">
        <f t="shared" si="1519"/>
        <v>0.10805485181163792</v>
      </c>
      <c r="BV945" s="130">
        <f t="shared" si="1519"/>
        <v>5.8629776021080368E-2</v>
      </c>
      <c r="BW945" s="131">
        <f t="shared" si="1519"/>
        <v>8.1704565619692249E-2</v>
      </c>
      <c r="BX945" s="126">
        <f t="shared" si="1519"/>
        <v>5.9280591175831343E-2</v>
      </c>
      <c r="BY945" s="127">
        <f t="shared" si="1519"/>
        <v>6.8156573510463406E-2</v>
      </c>
      <c r="BZ945" s="128">
        <f t="shared" si="1519"/>
        <v>7.0170983578804802E-2</v>
      </c>
      <c r="CA945" s="129">
        <f t="shared" si="1519"/>
        <v>6.1438267487935974E-2</v>
      </c>
      <c r="CB945" s="126">
        <f t="shared" si="1519"/>
        <v>3.2806804374240585E-2</v>
      </c>
      <c r="CC945" s="127">
        <f t="shared" si="1519"/>
        <v>9.3334370381893128E-2</v>
      </c>
      <c r="CD945" s="128">
        <f t="shared" si="1519"/>
        <v>3.2994833422412259E-2</v>
      </c>
      <c r="CE945" s="129">
        <f t="shared" si="1519"/>
        <v>8.8329336530775376E-2</v>
      </c>
      <c r="CF945" s="126">
        <f t="shared" si="1519"/>
        <v>4.5625708331810039E-2</v>
      </c>
      <c r="CG945" s="127">
        <f t="shared" si="1519"/>
        <v>8.1310894596988481E-2</v>
      </c>
      <c r="CH945" s="128">
        <f t="shared" si="1519"/>
        <v>6.7509404548073332E-2</v>
      </c>
      <c r="CI945" s="126">
        <f t="shared" si="1519"/>
        <v>4.5505753601030013E-2</v>
      </c>
      <c r="CJ945" s="132">
        <f t="shared" si="1519"/>
        <v>6.0114265361050391E-2</v>
      </c>
      <c r="CK945" s="133">
        <f t="shared" si="1519"/>
        <v>6.5124612473326085E-2</v>
      </c>
    </row>
    <row r="946" spans="1:89" ht="15" thickTop="1" thickBot="1" x14ac:dyDescent="0.3">
      <c r="A946" s="134" t="s">
        <v>28</v>
      </c>
      <c r="B946" s="189">
        <v>4033</v>
      </c>
      <c r="C946" s="190">
        <v>1473</v>
      </c>
      <c r="D946" s="191">
        <v>1590</v>
      </c>
      <c r="E946" s="192">
        <v>1122</v>
      </c>
      <c r="F946" s="189">
        <v>785</v>
      </c>
      <c r="G946" s="193">
        <v>512</v>
      </c>
      <c r="H946" s="191">
        <v>1756</v>
      </c>
      <c r="I946" s="192">
        <v>1921</v>
      </c>
      <c r="J946" s="189">
        <v>368</v>
      </c>
      <c r="K946" s="193">
        <v>928</v>
      </c>
      <c r="L946" s="191">
        <v>504</v>
      </c>
      <c r="M946" s="189">
        <v>1849</v>
      </c>
      <c r="N946" s="194">
        <v>1435</v>
      </c>
      <c r="O946" s="195">
        <v>2894</v>
      </c>
      <c r="P946" s="189">
        <v>858</v>
      </c>
      <c r="Q946" s="193">
        <v>1266</v>
      </c>
      <c r="R946" s="191">
        <v>1406</v>
      </c>
      <c r="S946" s="192">
        <v>1446</v>
      </c>
      <c r="T946" s="189">
        <v>425</v>
      </c>
      <c r="U946" s="193">
        <v>895</v>
      </c>
      <c r="V946" s="191">
        <v>923</v>
      </c>
      <c r="W946" s="192">
        <v>2548</v>
      </c>
      <c r="X946" s="189">
        <v>1175</v>
      </c>
      <c r="Y946" s="193">
        <v>1223</v>
      </c>
      <c r="Z946" s="191">
        <v>3371</v>
      </c>
      <c r="AA946" s="189">
        <v>2551</v>
      </c>
      <c r="AB946" s="169">
        <f t="shared" si="1516"/>
        <v>18629</v>
      </c>
      <c r="AC946" s="170">
        <f t="shared" si="1511"/>
        <v>20628</v>
      </c>
      <c r="AE946" s="303"/>
      <c r="AF946" s="113" t="s">
        <v>17</v>
      </c>
      <c r="AG946" s="114" t="s">
        <v>18</v>
      </c>
      <c r="AH946" s="115" t="s">
        <v>17</v>
      </c>
      <c r="AI946" s="116" t="s">
        <v>18</v>
      </c>
      <c r="AJ946" s="113" t="s">
        <v>17</v>
      </c>
      <c r="AK946" s="114" t="s">
        <v>18</v>
      </c>
      <c r="AL946" s="115" t="s">
        <v>17</v>
      </c>
      <c r="AM946" s="116" t="s">
        <v>18</v>
      </c>
      <c r="AN946" s="113" t="s">
        <v>17</v>
      </c>
      <c r="AO946" s="114" t="s">
        <v>18</v>
      </c>
      <c r="AP946" s="115" t="s">
        <v>17</v>
      </c>
      <c r="AQ946" s="113" t="s">
        <v>18</v>
      </c>
      <c r="AR946" s="117" t="s">
        <v>17</v>
      </c>
      <c r="AS946" s="118" t="s">
        <v>18</v>
      </c>
      <c r="AT946" s="113" t="s">
        <v>17</v>
      </c>
      <c r="AU946" s="114" t="s">
        <v>18</v>
      </c>
      <c r="AV946" s="115" t="s">
        <v>17</v>
      </c>
      <c r="AW946" s="116" t="s">
        <v>18</v>
      </c>
      <c r="AX946" s="113" t="s">
        <v>17</v>
      </c>
      <c r="AY946" s="114" t="s">
        <v>18</v>
      </c>
      <c r="AZ946" s="115" t="s">
        <v>17</v>
      </c>
      <c r="BA946" s="116" t="s">
        <v>18</v>
      </c>
      <c r="BB946" s="113" t="s">
        <v>17</v>
      </c>
      <c r="BC946" s="114" t="s">
        <v>18</v>
      </c>
      <c r="BD946" s="26" t="s">
        <v>17</v>
      </c>
      <c r="BE946" s="119" t="s">
        <v>18</v>
      </c>
      <c r="BF946" s="173" t="s">
        <v>17</v>
      </c>
      <c r="BG946" s="174" t="s">
        <v>18</v>
      </c>
      <c r="BI946" s="134" t="s">
        <v>28</v>
      </c>
      <c r="BJ946" s="126">
        <f t="shared" ref="BJ946:CK946" si="1520">B946/B963</f>
        <v>6.5492042871062028E-2</v>
      </c>
      <c r="BK946" s="127">
        <f t="shared" si="1520"/>
        <v>3.8860308666402853E-2</v>
      </c>
      <c r="BL946" s="128">
        <f t="shared" si="1520"/>
        <v>6.0442484604272789E-2</v>
      </c>
      <c r="BM946" s="129">
        <f t="shared" si="1520"/>
        <v>4.8615624593786558E-2</v>
      </c>
      <c r="BN946" s="126">
        <f t="shared" si="1520"/>
        <v>6.1501096834848008E-2</v>
      </c>
      <c r="BO946" s="127">
        <f t="shared" si="1520"/>
        <v>5.7130104887301941E-2</v>
      </c>
      <c r="BP946" s="128">
        <f t="shared" si="1520"/>
        <v>5.7598320595663728E-2</v>
      </c>
      <c r="BQ946" s="129">
        <f t="shared" si="1520"/>
        <v>4.3431077750898689E-2</v>
      </c>
      <c r="BR946" s="126">
        <f t="shared" si="1520"/>
        <v>5.1040221914008324E-2</v>
      </c>
      <c r="BS946" s="127">
        <f t="shared" si="1520"/>
        <v>0.10081477457903314</v>
      </c>
      <c r="BT946" s="128">
        <f t="shared" si="1520"/>
        <v>3.6561479869423284E-2</v>
      </c>
      <c r="BU946" s="126">
        <f t="shared" si="1520"/>
        <v>7.435557164113081E-2</v>
      </c>
      <c r="BV946" s="130">
        <f t="shared" si="1520"/>
        <v>4.9753831218362111E-2</v>
      </c>
      <c r="BW946" s="131">
        <f t="shared" si="1520"/>
        <v>7.3364260907039819E-2</v>
      </c>
      <c r="BX946" s="126">
        <f t="shared" si="1520"/>
        <v>4.6620299934796786E-2</v>
      </c>
      <c r="BY946" s="127">
        <f t="shared" si="1520"/>
        <v>5.6249166925845293E-2</v>
      </c>
      <c r="BZ946" s="128">
        <f t="shared" si="1520"/>
        <v>5.9505671237514809E-2</v>
      </c>
      <c r="CA946" s="129">
        <f t="shared" si="1520"/>
        <v>5.6730354270469616E-2</v>
      </c>
      <c r="CB946" s="126">
        <f t="shared" si="1520"/>
        <v>3.9723338629778483E-2</v>
      </c>
      <c r="CC946" s="127">
        <f t="shared" si="1520"/>
        <v>6.9611884576495295E-2</v>
      </c>
      <c r="CD946" s="128">
        <f t="shared" si="1520"/>
        <v>3.288793871370034E-2</v>
      </c>
      <c r="CE946" s="129">
        <f t="shared" si="1520"/>
        <v>7.8337330135891281E-2</v>
      </c>
      <c r="CF946" s="126">
        <f t="shared" si="1520"/>
        <v>4.2956896866888458E-2</v>
      </c>
      <c r="CG946" s="127">
        <f t="shared" si="1520"/>
        <v>7.2217301446708002E-2</v>
      </c>
      <c r="CH946" s="128">
        <f t="shared" si="1520"/>
        <v>5.7122038838241775E-2</v>
      </c>
      <c r="CI946" s="126">
        <f t="shared" si="1520"/>
        <v>5.131970708940211E-2</v>
      </c>
      <c r="CJ946" s="132">
        <f t="shared" si="1520"/>
        <v>5.3510543263140663E-2</v>
      </c>
      <c r="CK946" s="133">
        <f t="shared" si="1520"/>
        <v>5.9323934912774143E-2</v>
      </c>
    </row>
    <row r="947" spans="1:89" ht="13.5" thickTop="1" x14ac:dyDescent="0.2">
      <c r="A947" s="143" t="s">
        <v>29</v>
      </c>
      <c r="B947" s="203">
        <v>3924</v>
      </c>
      <c r="C947" s="197">
        <v>1394</v>
      </c>
      <c r="D947" s="198">
        <v>1618</v>
      </c>
      <c r="E947" s="199">
        <v>977</v>
      </c>
      <c r="F947" s="196">
        <v>831</v>
      </c>
      <c r="G947" s="200">
        <v>485</v>
      </c>
      <c r="H947" s="198">
        <v>2025</v>
      </c>
      <c r="I947" s="199">
        <v>2093</v>
      </c>
      <c r="J947" s="196">
        <v>344</v>
      </c>
      <c r="K947" s="200">
        <v>708</v>
      </c>
      <c r="L947" s="198">
        <v>517</v>
      </c>
      <c r="M947" s="196">
        <v>1702</v>
      </c>
      <c r="N947" s="201">
        <v>1475</v>
      </c>
      <c r="O947" s="204">
        <v>2444</v>
      </c>
      <c r="P947" s="196">
        <v>929</v>
      </c>
      <c r="Q947" s="200">
        <v>1057</v>
      </c>
      <c r="R947" s="198">
        <v>1401</v>
      </c>
      <c r="S947" s="199">
        <v>1302</v>
      </c>
      <c r="T947" s="196">
        <v>498</v>
      </c>
      <c r="U947" s="200">
        <v>643</v>
      </c>
      <c r="V947" s="198">
        <v>883</v>
      </c>
      <c r="W947" s="205">
        <v>2357</v>
      </c>
      <c r="X947" s="196">
        <v>1108</v>
      </c>
      <c r="Y947" s="200">
        <v>918</v>
      </c>
      <c r="Z947" s="198">
        <v>3212</v>
      </c>
      <c r="AA947" s="196">
        <v>2638</v>
      </c>
      <c r="AB947" s="169">
        <f t="shared" si="1516"/>
        <v>18765</v>
      </c>
      <c r="AC947" s="170">
        <f t="shared" si="1511"/>
        <v>18718</v>
      </c>
      <c r="AE947" s="249" t="str">
        <f>$AE$17</f>
        <v>17:00 - 17:59</v>
      </c>
      <c r="AF947" s="123">
        <f t="shared" ref="AF947:AO949" si="1521">SUMIF($A$9:$A$32,$AE947,B$939:B$962)</f>
        <v>2598</v>
      </c>
      <c r="AG947" s="186">
        <f t="shared" si="1521"/>
        <v>4159</v>
      </c>
      <c r="AH947" s="124">
        <f t="shared" si="1521"/>
        <v>1906</v>
      </c>
      <c r="AI947" s="177">
        <f t="shared" si="1521"/>
        <v>1837</v>
      </c>
      <c r="AJ947" s="123">
        <f t="shared" si="1521"/>
        <v>1152</v>
      </c>
      <c r="AK947" s="125">
        <f t="shared" si="1521"/>
        <v>564</v>
      </c>
      <c r="AL947" s="124">
        <f t="shared" si="1521"/>
        <v>2371</v>
      </c>
      <c r="AM947" s="177">
        <f t="shared" si="1521"/>
        <v>3853</v>
      </c>
      <c r="AN947" s="123">
        <f t="shared" si="1521"/>
        <v>883</v>
      </c>
      <c r="AO947" s="125">
        <f t="shared" si="1521"/>
        <v>325</v>
      </c>
      <c r="AP947" s="124">
        <f t="shared" ref="AP947:AY949" si="1522">SUMIF($A$9:$A$32,$AE947,L$939:L$962)</f>
        <v>1628</v>
      </c>
      <c r="AQ947" s="123">
        <f t="shared" si="1522"/>
        <v>1190</v>
      </c>
      <c r="AR947" s="176">
        <f t="shared" si="1522"/>
        <v>2542</v>
      </c>
      <c r="AS947" s="178">
        <f t="shared" si="1522"/>
        <v>2359</v>
      </c>
      <c r="AT947" s="123">
        <f t="shared" si="1522"/>
        <v>1521</v>
      </c>
      <c r="AU947" s="125">
        <f t="shared" si="1522"/>
        <v>1439</v>
      </c>
      <c r="AV947" s="124">
        <f t="shared" si="1522"/>
        <v>1550</v>
      </c>
      <c r="AW947" s="177">
        <f t="shared" si="1522"/>
        <v>1918</v>
      </c>
      <c r="AX947" s="123">
        <f t="shared" si="1522"/>
        <v>1207</v>
      </c>
      <c r="AY947" s="125">
        <f t="shared" si="1522"/>
        <v>465</v>
      </c>
      <c r="AZ947" s="124">
        <f t="shared" ref="AZ947:BE949" si="1523">SUMIF($A$9:$A$32,$AE947,V$939:V$962)</f>
        <v>2663</v>
      </c>
      <c r="BA947" s="177">
        <f t="shared" si="1523"/>
        <v>1645</v>
      </c>
      <c r="BB947" s="123">
        <f t="shared" si="1523"/>
        <v>3040</v>
      </c>
      <c r="BC947" s="125">
        <f t="shared" si="1523"/>
        <v>795</v>
      </c>
      <c r="BD947" s="183">
        <f t="shared" si="1523"/>
        <v>4516</v>
      </c>
      <c r="BE947" s="184">
        <f t="shared" si="1523"/>
        <v>4517</v>
      </c>
      <c r="BF947" s="167">
        <f>AF947+AH947+AJ947+AL947+AN947+AP947+AR947+AT947+AV947+AX947+AZ947+BB947+BD947</f>
        <v>27577</v>
      </c>
      <c r="BG947" s="168">
        <f>AG947+AI947+AK947+AM947+AO947+AQ947+AS947+AU947+AW947+AY947+BA947+BC947+BE947</f>
        <v>25066</v>
      </c>
      <c r="BI947" s="143" t="s">
        <v>29</v>
      </c>
      <c r="BJ947" s="126">
        <f t="shared" ref="BJ947:CK947" si="1524">B947/B963</f>
        <v>6.372198765833062E-2</v>
      </c>
      <c r="BK947" s="127">
        <f t="shared" si="1524"/>
        <v>3.6776150903574729E-2</v>
      </c>
      <c r="BL947" s="128">
        <f t="shared" si="1524"/>
        <v>6.1506880559568163E-2</v>
      </c>
      <c r="BM947" s="129">
        <f t="shared" si="1524"/>
        <v>4.2332856709562806E-2</v>
      </c>
      <c r="BN947" s="126">
        <f t="shared" si="1524"/>
        <v>6.5104982764023822E-2</v>
      </c>
      <c r="BO947" s="127">
        <f t="shared" si="1524"/>
        <v>5.4117384512385631E-2</v>
      </c>
      <c r="BP947" s="128">
        <f t="shared" si="1524"/>
        <v>6.6421753534293304E-2</v>
      </c>
      <c r="BQ947" s="129">
        <f t="shared" si="1524"/>
        <v>4.7319753114331578E-2</v>
      </c>
      <c r="BR947" s="126">
        <f t="shared" si="1524"/>
        <v>4.771151178918169E-2</v>
      </c>
      <c r="BS947" s="127">
        <f t="shared" si="1524"/>
        <v>7.6914720260727862E-2</v>
      </c>
      <c r="BT947" s="128">
        <f t="shared" si="1524"/>
        <v>3.7504533913674282E-2</v>
      </c>
      <c r="BU947" s="126">
        <f t="shared" si="1524"/>
        <v>6.8444122732939233E-2</v>
      </c>
      <c r="BV947" s="130">
        <f t="shared" si="1524"/>
        <v>5.1140697593786838E-2</v>
      </c>
      <c r="BW947" s="131">
        <f t="shared" si="1524"/>
        <v>6.1956549293989402E-2</v>
      </c>
      <c r="BX947" s="126">
        <f t="shared" si="1524"/>
        <v>5.0478156922408174E-2</v>
      </c>
      <c r="BY947" s="127">
        <f t="shared" si="1524"/>
        <v>4.6963167014706535E-2</v>
      </c>
      <c r="BZ947" s="128">
        <f t="shared" si="1524"/>
        <v>5.9294057897409852E-2</v>
      </c>
      <c r="CA947" s="129">
        <f t="shared" si="1524"/>
        <v>5.1080858409509981E-2</v>
      </c>
      <c r="CB947" s="126">
        <f t="shared" si="1524"/>
        <v>4.6546406206187496E-2</v>
      </c>
      <c r="CC947" s="127">
        <f t="shared" si="1524"/>
        <v>5.0011666796297739E-2</v>
      </c>
      <c r="CD947" s="128">
        <f t="shared" si="1524"/>
        <v>3.1462675930874755E-2</v>
      </c>
      <c r="CE947" s="129">
        <f t="shared" si="1524"/>
        <v>7.2465104839205555E-2</v>
      </c>
      <c r="CF947" s="126">
        <f t="shared" si="1524"/>
        <v>4.0507439768946732E-2</v>
      </c>
      <c r="CG947" s="127">
        <f t="shared" si="1524"/>
        <v>5.4207263064658992E-2</v>
      </c>
      <c r="CH947" s="128">
        <f t="shared" si="1524"/>
        <v>5.4427762903717765E-2</v>
      </c>
      <c r="CI947" s="126">
        <f t="shared" si="1524"/>
        <v>5.3069928381749419E-2</v>
      </c>
      <c r="CJ947" s="132">
        <f t="shared" si="1524"/>
        <v>5.3901194070150545E-2</v>
      </c>
      <c r="CK947" s="133">
        <f t="shared" si="1524"/>
        <v>5.3830977976406166E-2</v>
      </c>
    </row>
    <row r="948" spans="1:89" x14ac:dyDescent="0.2">
      <c r="A948" s="134" t="s">
        <v>31</v>
      </c>
      <c r="B948" s="206">
        <v>3671</v>
      </c>
      <c r="C948" s="190">
        <v>1381</v>
      </c>
      <c r="D948" s="191">
        <v>1626</v>
      </c>
      <c r="E948" s="192">
        <v>912</v>
      </c>
      <c r="F948" s="189">
        <v>763</v>
      </c>
      <c r="G948" s="193">
        <v>499</v>
      </c>
      <c r="H948" s="191">
        <v>2029</v>
      </c>
      <c r="I948" s="192">
        <v>2337</v>
      </c>
      <c r="J948" s="189">
        <v>389</v>
      </c>
      <c r="K948" s="190">
        <v>608</v>
      </c>
      <c r="L948" s="191">
        <v>623</v>
      </c>
      <c r="M948" s="189">
        <v>1673</v>
      </c>
      <c r="N948" s="194">
        <v>1506</v>
      </c>
      <c r="O948" s="207">
        <v>2392</v>
      </c>
      <c r="P948" s="189">
        <v>923</v>
      </c>
      <c r="Q948" s="190">
        <v>1292</v>
      </c>
      <c r="R948" s="191">
        <v>1444</v>
      </c>
      <c r="S948" s="192">
        <v>1354</v>
      </c>
      <c r="T948" s="198">
        <v>452</v>
      </c>
      <c r="U948" s="189">
        <v>750</v>
      </c>
      <c r="V948" s="191">
        <v>1098</v>
      </c>
      <c r="W948" s="208">
        <v>2081</v>
      </c>
      <c r="X948" s="189">
        <v>1177</v>
      </c>
      <c r="Y948" s="193">
        <v>802</v>
      </c>
      <c r="Z948" s="191">
        <v>3352</v>
      </c>
      <c r="AA948" s="189">
        <v>2955</v>
      </c>
      <c r="AB948" s="169">
        <f t="shared" si="1516"/>
        <v>19053</v>
      </c>
      <c r="AC948" s="170">
        <f t="shared" si="1511"/>
        <v>19036</v>
      </c>
      <c r="AE948" s="250" t="str">
        <f>$AE$18</f>
        <v>18:00 - 18:59</v>
      </c>
      <c r="AF948" s="123">
        <f t="shared" si="1521"/>
        <v>2608</v>
      </c>
      <c r="AG948" s="190">
        <f t="shared" si="1521"/>
        <v>5228</v>
      </c>
      <c r="AH948" s="191">
        <f t="shared" si="1521"/>
        <v>1768</v>
      </c>
      <c r="AI948" s="192">
        <f t="shared" si="1521"/>
        <v>2262</v>
      </c>
      <c r="AJ948" s="189">
        <f t="shared" si="1521"/>
        <v>986</v>
      </c>
      <c r="AK948" s="193">
        <f t="shared" si="1521"/>
        <v>726</v>
      </c>
      <c r="AL948" s="191">
        <f t="shared" si="1521"/>
        <v>2485</v>
      </c>
      <c r="AM948" s="192">
        <f t="shared" si="1521"/>
        <v>4633</v>
      </c>
      <c r="AN948" s="189">
        <f t="shared" si="1521"/>
        <v>712</v>
      </c>
      <c r="AO948" s="193">
        <f t="shared" si="1521"/>
        <v>333</v>
      </c>
      <c r="AP948" s="191">
        <f t="shared" si="1522"/>
        <v>2021</v>
      </c>
      <c r="AQ948" s="189">
        <f t="shared" si="1522"/>
        <v>1153</v>
      </c>
      <c r="AR948" s="194">
        <f t="shared" si="1522"/>
        <v>2595</v>
      </c>
      <c r="AS948" s="195">
        <f t="shared" si="1522"/>
        <v>2326</v>
      </c>
      <c r="AT948" s="189">
        <f t="shared" si="1522"/>
        <v>1488</v>
      </c>
      <c r="AU948" s="193">
        <f t="shared" si="1522"/>
        <v>1722</v>
      </c>
      <c r="AV948" s="191">
        <f t="shared" si="1522"/>
        <v>1698</v>
      </c>
      <c r="AW948" s="192">
        <f t="shared" si="1522"/>
        <v>1952</v>
      </c>
      <c r="AX948" s="189">
        <f t="shared" si="1522"/>
        <v>1234</v>
      </c>
      <c r="AY948" s="193">
        <f t="shared" si="1522"/>
        <v>377</v>
      </c>
      <c r="AZ948" s="191">
        <f t="shared" si="1523"/>
        <v>2864</v>
      </c>
      <c r="BA948" s="192">
        <f t="shared" si="1523"/>
        <v>1398</v>
      </c>
      <c r="BB948" s="189">
        <f t="shared" si="1523"/>
        <v>2803</v>
      </c>
      <c r="BC948" s="193">
        <f t="shared" si="1523"/>
        <v>780</v>
      </c>
      <c r="BD948" s="191">
        <f t="shared" si="1523"/>
        <v>4009</v>
      </c>
      <c r="BE948" s="189">
        <f t="shared" si="1523"/>
        <v>4453</v>
      </c>
      <c r="BF948" s="169">
        <f>SUM(AF948,AH948,AJ948,AL948,AN948,AP948,AR948,AT948,AV948,AX948,AZ948,BB948,BD948)</f>
        <v>27271</v>
      </c>
      <c r="BG948" s="170">
        <f>SUM(AG948,AI948,AK948,AM948,AO948,AQ948,AS948,AU948,AW948,AY948,BA948,BC948,BE948)</f>
        <v>27343</v>
      </c>
      <c r="BI948" s="134" t="s">
        <v>31</v>
      </c>
      <c r="BJ948" s="126">
        <f t="shared" ref="BJ948:CK948" si="1525">B948/B963</f>
        <v>5.9613510880155894E-2</v>
      </c>
      <c r="BK948" s="127">
        <f t="shared" si="1525"/>
        <v>3.6433188233742253E-2</v>
      </c>
      <c r="BL948" s="128">
        <f t="shared" si="1525"/>
        <v>6.1810993689652552E-2</v>
      </c>
      <c r="BM948" s="129">
        <f t="shared" si="1525"/>
        <v>3.951644352008319E-2</v>
      </c>
      <c r="BN948" s="126">
        <f t="shared" si="1525"/>
        <v>5.9777499216546535E-2</v>
      </c>
      <c r="BO948" s="127">
        <f t="shared" si="1525"/>
        <v>5.5679535817897793E-2</v>
      </c>
      <c r="BP948" s="128">
        <f t="shared" si="1525"/>
        <v>6.6552956998064752E-2</v>
      </c>
      <c r="BQ948" s="129">
        <f t="shared" si="1525"/>
        <v>5.2836246071759622E-2</v>
      </c>
      <c r="BR948" s="126">
        <f t="shared" si="1525"/>
        <v>5.3952843273231625E-2</v>
      </c>
      <c r="BS948" s="127">
        <f t="shared" si="1525"/>
        <v>6.6051059206952742E-2</v>
      </c>
      <c r="BT948" s="128">
        <f t="shared" si="1525"/>
        <v>4.519405150525934E-2</v>
      </c>
      <c r="BU948" s="126">
        <f t="shared" si="1525"/>
        <v>6.7277918526561301E-2</v>
      </c>
      <c r="BV948" s="130">
        <f t="shared" si="1525"/>
        <v>5.2215519034741004E-2</v>
      </c>
      <c r="BW948" s="131">
        <f t="shared" si="1525"/>
        <v>6.0638324840925802E-2</v>
      </c>
      <c r="BX948" s="126">
        <f t="shared" si="1525"/>
        <v>5.0152140838948055E-2</v>
      </c>
      <c r="BY948" s="127">
        <f t="shared" si="1525"/>
        <v>5.7404363087039591E-2</v>
      </c>
      <c r="BZ948" s="128">
        <f t="shared" si="1525"/>
        <v>6.111393262231251E-2</v>
      </c>
      <c r="CA948" s="129">
        <f t="shared" si="1525"/>
        <v>5.3120954137078742E-2</v>
      </c>
      <c r="CB948" s="126">
        <f t="shared" si="1525"/>
        <v>4.2246938966258529E-2</v>
      </c>
      <c r="CC948" s="127">
        <f t="shared" si="1525"/>
        <v>5.8333981488683205E-2</v>
      </c>
      <c r="CD948" s="128">
        <f t="shared" si="1525"/>
        <v>3.9123463388562263E-2</v>
      </c>
      <c r="CE948" s="129">
        <f t="shared" si="1525"/>
        <v>6.3979585562319377E-2</v>
      </c>
      <c r="CF948" s="126">
        <f t="shared" si="1525"/>
        <v>4.3030014989215076E-2</v>
      </c>
      <c r="CG948" s="127">
        <f t="shared" si="1525"/>
        <v>4.7357543548863304E-2</v>
      </c>
      <c r="CH948" s="128">
        <f t="shared" si="1525"/>
        <v>5.6800081336631988E-2</v>
      </c>
      <c r="CI948" s="126">
        <f t="shared" si="1525"/>
        <v>5.9447171481451677E-2</v>
      </c>
      <c r="CJ948" s="132">
        <f t="shared" si="1525"/>
        <v>5.4728454602642064E-2</v>
      </c>
      <c r="CK948" s="133">
        <f t="shared" si="1525"/>
        <v>5.4745512167906178E-2</v>
      </c>
    </row>
    <row r="949" spans="1:89" ht="13.5" thickBot="1" x14ac:dyDescent="0.25">
      <c r="A949" s="143" t="s">
        <v>33</v>
      </c>
      <c r="B949" s="203">
        <v>3249</v>
      </c>
      <c r="C949" s="197">
        <v>1505</v>
      </c>
      <c r="D949" s="198">
        <v>1369</v>
      </c>
      <c r="E949" s="199">
        <v>969</v>
      </c>
      <c r="F949" s="196">
        <v>693</v>
      </c>
      <c r="G949" s="200">
        <v>518</v>
      </c>
      <c r="H949" s="198">
        <v>1996</v>
      </c>
      <c r="I949" s="199">
        <v>2161</v>
      </c>
      <c r="J949" s="196">
        <v>399</v>
      </c>
      <c r="K949" s="197">
        <v>536</v>
      </c>
      <c r="L949" s="198">
        <v>570</v>
      </c>
      <c r="M949" s="196">
        <v>1540</v>
      </c>
      <c r="N949" s="201">
        <v>1475</v>
      </c>
      <c r="O949" s="204">
        <v>2251</v>
      </c>
      <c r="P949" s="196">
        <v>908</v>
      </c>
      <c r="Q949" s="197">
        <v>1068</v>
      </c>
      <c r="R949" s="198">
        <v>1275</v>
      </c>
      <c r="S949" s="199">
        <v>1344</v>
      </c>
      <c r="T949" s="196">
        <v>463</v>
      </c>
      <c r="U949" s="200">
        <v>670</v>
      </c>
      <c r="V949" s="198">
        <v>1226</v>
      </c>
      <c r="W949" s="205">
        <v>1999</v>
      </c>
      <c r="X949" s="196">
        <v>1061</v>
      </c>
      <c r="Y949" s="200">
        <v>892</v>
      </c>
      <c r="Z949" s="198">
        <v>2896</v>
      </c>
      <c r="AA949" s="196">
        <v>2710</v>
      </c>
      <c r="AB949" s="169">
        <f t="shared" si="1516"/>
        <v>17580</v>
      </c>
      <c r="AC949" s="170">
        <f t="shared" si="1511"/>
        <v>18163</v>
      </c>
      <c r="AE949" s="249" t="str">
        <f>$AE$19</f>
        <v>19:00 - 19:59</v>
      </c>
      <c r="AF949" s="123">
        <f t="shared" si="1521"/>
        <v>2797</v>
      </c>
      <c r="AG949" s="197">
        <f t="shared" si="1521"/>
        <v>3981</v>
      </c>
      <c r="AH949" s="198">
        <f t="shared" si="1521"/>
        <v>1432</v>
      </c>
      <c r="AI949" s="199">
        <f t="shared" si="1521"/>
        <v>1920</v>
      </c>
      <c r="AJ949" s="196">
        <f t="shared" si="1521"/>
        <v>678</v>
      </c>
      <c r="AK949" s="200">
        <f t="shared" si="1521"/>
        <v>569</v>
      </c>
      <c r="AL949" s="198">
        <f t="shared" si="1521"/>
        <v>2196</v>
      </c>
      <c r="AM949" s="199">
        <f t="shared" si="1521"/>
        <v>3540</v>
      </c>
      <c r="AN949" s="196">
        <f t="shared" si="1521"/>
        <v>521</v>
      </c>
      <c r="AO949" s="200">
        <f t="shared" si="1521"/>
        <v>263</v>
      </c>
      <c r="AP949" s="198">
        <f t="shared" si="1522"/>
        <v>1532</v>
      </c>
      <c r="AQ949" s="196">
        <f t="shared" si="1522"/>
        <v>917</v>
      </c>
      <c r="AR949" s="201">
        <f t="shared" si="1522"/>
        <v>2114</v>
      </c>
      <c r="AS949" s="202">
        <f t="shared" si="1522"/>
        <v>2273</v>
      </c>
      <c r="AT949" s="196">
        <f t="shared" si="1522"/>
        <v>1175</v>
      </c>
      <c r="AU949" s="200">
        <f t="shared" si="1522"/>
        <v>1747</v>
      </c>
      <c r="AV949" s="198">
        <f t="shared" si="1522"/>
        <v>1246</v>
      </c>
      <c r="AW949" s="199">
        <f t="shared" si="1522"/>
        <v>2178</v>
      </c>
      <c r="AX949" s="196">
        <f t="shared" si="1522"/>
        <v>1018</v>
      </c>
      <c r="AY949" s="200">
        <f t="shared" si="1522"/>
        <v>468</v>
      </c>
      <c r="AZ949" s="198">
        <f t="shared" si="1523"/>
        <v>2778</v>
      </c>
      <c r="BA949" s="199">
        <f t="shared" si="1523"/>
        <v>1786</v>
      </c>
      <c r="BB949" s="196">
        <f t="shared" si="1523"/>
        <v>2433</v>
      </c>
      <c r="BC949" s="200">
        <f t="shared" si="1523"/>
        <v>1004</v>
      </c>
      <c r="BD949" s="198">
        <f t="shared" si="1523"/>
        <v>3325</v>
      </c>
      <c r="BE949" s="196">
        <f t="shared" si="1523"/>
        <v>4484</v>
      </c>
      <c r="BF949" s="169">
        <f>SUM(AF949,AH949,AJ949,AL949,AN949,AP949,AR949,AT949,AV949,AX949,AZ949,BB949,BD949)</f>
        <v>23245</v>
      </c>
      <c r="BG949" s="170">
        <f>SUM(AG949,AI949,AK949,AM949,AO949,AQ949,AS949,AU949,AW949,AY949,BA949,BC949,BE949)</f>
        <v>25130</v>
      </c>
      <c r="BI949" s="143" t="s">
        <v>33</v>
      </c>
      <c r="BJ949" s="126">
        <f t="shared" ref="BJ949:CK949" si="1526">B949/B963</f>
        <v>5.2760636570315038E-2</v>
      </c>
      <c r="BK949" s="127">
        <f t="shared" si="1526"/>
        <v>3.9704524469067408E-2</v>
      </c>
      <c r="BL949" s="128">
        <f t="shared" si="1526"/>
        <v>5.2041359385691474E-2</v>
      </c>
      <c r="BM949" s="129">
        <f t="shared" si="1526"/>
        <v>4.1986221240088391E-2</v>
      </c>
      <c r="BN949" s="126">
        <f t="shared" si="1526"/>
        <v>5.4293324976496395E-2</v>
      </c>
      <c r="BO949" s="127">
        <f t="shared" si="1526"/>
        <v>5.7799598303950012E-2</v>
      </c>
      <c r="BP949" s="128">
        <f t="shared" si="1526"/>
        <v>6.5470528421950336E-2</v>
      </c>
      <c r="BQ949" s="129">
        <f t="shared" si="1526"/>
        <v>4.8857136397549232E-2</v>
      </c>
      <c r="BR949" s="126">
        <f t="shared" si="1526"/>
        <v>5.533980582524272E-2</v>
      </c>
      <c r="BS949" s="127">
        <f t="shared" si="1526"/>
        <v>5.8229223248234652E-2</v>
      </c>
      <c r="BT949" s="128">
        <f t="shared" si="1526"/>
        <v>4.1349292709466814E-2</v>
      </c>
      <c r="BU949" s="126">
        <f t="shared" si="1526"/>
        <v>6.1929464752483211E-2</v>
      </c>
      <c r="BV949" s="130">
        <f t="shared" si="1526"/>
        <v>5.1140697593786838E-2</v>
      </c>
      <c r="BW949" s="131">
        <f t="shared" si="1526"/>
        <v>5.7063908535503333E-2</v>
      </c>
      <c r="BX949" s="126">
        <f t="shared" si="1526"/>
        <v>4.933710063029776E-2</v>
      </c>
      <c r="BY949" s="127">
        <f t="shared" si="1526"/>
        <v>4.7451903852134894E-2</v>
      </c>
      <c r="BZ949" s="128">
        <f t="shared" si="1526"/>
        <v>5.3961401726764856E-2</v>
      </c>
      <c r="CA949" s="129">
        <f t="shared" si="1526"/>
        <v>5.2728628035623212E-2</v>
      </c>
      <c r="CB949" s="126">
        <f t="shared" si="1526"/>
        <v>4.3275072436676325E-2</v>
      </c>
      <c r="CC949" s="127">
        <f t="shared" si="1526"/>
        <v>5.211169012989033E-2</v>
      </c>
      <c r="CD949" s="128">
        <f t="shared" si="1526"/>
        <v>4.3684304293604134E-2</v>
      </c>
      <c r="CE949" s="129">
        <f t="shared" si="1526"/>
        <v>6.1458525487302469E-2</v>
      </c>
      <c r="CF949" s="126">
        <f t="shared" si="1526"/>
        <v>3.8789163894271193E-2</v>
      </c>
      <c r="CG949" s="127">
        <f t="shared" si="1526"/>
        <v>5.2671981104222027E-2</v>
      </c>
      <c r="CH949" s="128">
        <f t="shared" si="1526"/>
        <v>4.9073101297997086E-2</v>
      </c>
      <c r="CI949" s="126">
        <f t="shared" si="1526"/>
        <v>5.4518387382312704E-2</v>
      </c>
      <c r="CJ949" s="132">
        <f t="shared" si="1526"/>
        <v>5.0497361670836481E-2</v>
      </c>
      <c r="CK949" s="133">
        <f t="shared" si="1526"/>
        <v>5.2234856981807097E-2</v>
      </c>
    </row>
    <row r="950" spans="1:89" ht="14.25" thickTop="1" thickBot="1" x14ac:dyDescent="0.25">
      <c r="A950" s="134" t="s">
        <v>35</v>
      </c>
      <c r="B950" s="206">
        <v>2777</v>
      </c>
      <c r="C950" s="190">
        <v>1546</v>
      </c>
      <c r="D950" s="191">
        <v>1274</v>
      </c>
      <c r="E950" s="192">
        <v>1079</v>
      </c>
      <c r="F950" s="189">
        <v>700</v>
      </c>
      <c r="G950" s="193">
        <v>446</v>
      </c>
      <c r="H950" s="191">
        <v>1988</v>
      </c>
      <c r="I950" s="192">
        <v>2480</v>
      </c>
      <c r="J950" s="189">
        <v>404</v>
      </c>
      <c r="K950" s="190">
        <v>456</v>
      </c>
      <c r="L950" s="191">
        <v>740</v>
      </c>
      <c r="M950" s="189">
        <v>1209</v>
      </c>
      <c r="N950" s="194">
        <v>1675</v>
      </c>
      <c r="O950" s="207">
        <v>2067</v>
      </c>
      <c r="P950" s="189">
        <v>947</v>
      </c>
      <c r="Q950" s="190">
        <v>1092</v>
      </c>
      <c r="R950" s="191">
        <v>1278</v>
      </c>
      <c r="S950" s="192">
        <v>1502</v>
      </c>
      <c r="T950" s="189">
        <v>626</v>
      </c>
      <c r="U950" s="193">
        <v>622</v>
      </c>
      <c r="V950" s="191">
        <v>1419</v>
      </c>
      <c r="W950" s="208">
        <v>1956</v>
      </c>
      <c r="X950" s="189">
        <v>1251</v>
      </c>
      <c r="Y950" s="193">
        <v>781</v>
      </c>
      <c r="Z950" s="191">
        <v>3517</v>
      </c>
      <c r="AA950" s="189">
        <v>2700</v>
      </c>
      <c r="AB950" s="169">
        <f t="shared" si="1516"/>
        <v>18596</v>
      </c>
      <c r="AC950" s="170">
        <f t="shared" si="1511"/>
        <v>17936</v>
      </c>
      <c r="AE950" s="299" t="s">
        <v>26</v>
      </c>
      <c r="AF950" s="18">
        <f t="shared" ref="AF950:BG950" si="1527">SUM(AF947:AF949)</f>
        <v>8003</v>
      </c>
      <c r="AG950" s="19">
        <f t="shared" si="1527"/>
        <v>13368</v>
      </c>
      <c r="AH950" s="18">
        <f t="shared" si="1527"/>
        <v>5106</v>
      </c>
      <c r="AI950" s="19">
        <f t="shared" si="1527"/>
        <v>6019</v>
      </c>
      <c r="AJ950" s="18">
        <f t="shared" si="1527"/>
        <v>2816</v>
      </c>
      <c r="AK950" s="19">
        <f t="shared" si="1527"/>
        <v>1859</v>
      </c>
      <c r="AL950" s="18">
        <f t="shared" si="1527"/>
        <v>7052</v>
      </c>
      <c r="AM950" s="19">
        <f t="shared" si="1527"/>
        <v>12026</v>
      </c>
      <c r="AN950" s="18">
        <f t="shared" si="1527"/>
        <v>2116</v>
      </c>
      <c r="AO950" s="19">
        <f t="shared" si="1527"/>
        <v>921</v>
      </c>
      <c r="AP950" s="18">
        <f t="shared" si="1527"/>
        <v>5181</v>
      </c>
      <c r="AQ950" s="19">
        <f t="shared" si="1527"/>
        <v>3260</v>
      </c>
      <c r="AR950" s="18">
        <f t="shared" si="1527"/>
        <v>7251</v>
      </c>
      <c r="AS950" s="19">
        <f t="shared" si="1527"/>
        <v>6958</v>
      </c>
      <c r="AT950" s="18">
        <f t="shared" si="1527"/>
        <v>4184</v>
      </c>
      <c r="AU950" s="19">
        <f t="shared" si="1527"/>
        <v>4908</v>
      </c>
      <c r="AV950" s="18">
        <f t="shared" si="1527"/>
        <v>4494</v>
      </c>
      <c r="AW950" s="19">
        <f t="shared" si="1527"/>
        <v>6048</v>
      </c>
      <c r="AX950" s="18">
        <f t="shared" si="1527"/>
        <v>3459</v>
      </c>
      <c r="AY950" s="19">
        <f t="shared" si="1527"/>
        <v>1310</v>
      </c>
      <c r="AZ950" s="18">
        <f t="shared" si="1527"/>
        <v>8305</v>
      </c>
      <c r="BA950" s="19">
        <f t="shared" si="1527"/>
        <v>4829</v>
      </c>
      <c r="BB950" s="18">
        <f t="shared" si="1527"/>
        <v>8276</v>
      </c>
      <c r="BC950" s="19">
        <f t="shared" si="1527"/>
        <v>2579</v>
      </c>
      <c r="BD950" s="18">
        <f t="shared" si="1527"/>
        <v>11850</v>
      </c>
      <c r="BE950" s="19">
        <f t="shared" si="1527"/>
        <v>13454</v>
      </c>
      <c r="BF950" s="171">
        <f t="shared" si="1527"/>
        <v>78093</v>
      </c>
      <c r="BG950" s="172">
        <f t="shared" si="1527"/>
        <v>77539</v>
      </c>
      <c r="BI950" s="134" t="s">
        <v>35</v>
      </c>
      <c r="BJ950" s="126">
        <f t="shared" ref="BJ950:CK950" si="1528">B950/B963</f>
        <v>4.5095810328028584E-2</v>
      </c>
      <c r="BK950" s="127">
        <f t="shared" si="1528"/>
        <v>4.0786175966231367E-2</v>
      </c>
      <c r="BL950" s="128">
        <f t="shared" si="1528"/>
        <v>4.8430015965939328E-2</v>
      </c>
      <c r="BM950" s="129">
        <f t="shared" si="1528"/>
        <v>4.6752458945361584E-2</v>
      </c>
      <c r="BN950" s="126">
        <f t="shared" si="1528"/>
        <v>5.4841742400501409E-2</v>
      </c>
      <c r="BO950" s="127">
        <f t="shared" si="1528"/>
        <v>4.9765677304173174E-2</v>
      </c>
      <c r="BP950" s="128">
        <f t="shared" si="1528"/>
        <v>6.5208121494407453E-2</v>
      </c>
      <c r="BQ950" s="129">
        <f t="shared" si="1528"/>
        <v>5.6069272682055575E-2</v>
      </c>
      <c r="BR950" s="126">
        <f t="shared" si="1528"/>
        <v>5.6033287101248268E-2</v>
      </c>
      <c r="BS950" s="127">
        <f t="shared" si="1528"/>
        <v>4.953829440521456E-2</v>
      </c>
      <c r="BT950" s="128">
        <f t="shared" si="1528"/>
        <v>5.3681537903518317E-2</v>
      </c>
      <c r="BU950" s="126">
        <f t="shared" si="1528"/>
        <v>4.861865122451442E-2</v>
      </c>
      <c r="BV950" s="130">
        <f t="shared" si="1528"/>
        <v>5.8075029470910478E-2</v>
      </c>
      <c r="BW950" s="131">
        <f t="shared" si="1528"/>
        <v>5.2399422009278274E-2</v>
      </c>
      <c r="BX950" s="126">
        <f t="shared" si="1528"/>
        <v>5.1456205172788524E-2</v>
      </c>
      <c r="BY950" s="127">
        <f t="shared" si="1528"/>
        <v>4.8518238770160392E-2</v>
      </c>
      <c r="BZ950" s="128">
        <f t="shared" si="1528"/>
        <v>5.4088369730827833E-2</v>
      </c>
      <c r="CA950" s="129">
        <f t="shared" si="1528"/>
        <v>5.8927380438620579E-2</v>
      </c>
      <c r="CB950" s="126">
        <f t="shared" si="1528"/>
        <v>5.8510141134685487E-2</v>
      </c>
      <c r="CC950" s="127">
        <f t="shared" si="1528"/>
        <v>4.837831531461461E-2</v>
      </c>
      <c r="CD950" s="128">
        <f t="shared" si="1528"/>
        <v>5.0561197220737576E-2</v>
      </c>
      <c r="CE950" s="129">
        <f t="shared" si="1528"/>
        <v>6.0136506179671645E-2</v>
      </c>
      <c r="CF950" s="126">
        <f t="shared" si="1528"/>
        <v>4.5735385515299966E-2</v>
      </c>
      <c r="CG950" s="127">
        <f t="shared" si="1528"/>
        <v>4.6117508119279602E-2</v>
      </c>
      <c r="CH950" s="128">
        <f t="shared" si="1528"/>
        <v>5.9596028061138034E-2</v>
      </c>
      <c r="CI950" s="126">
        <f t="shared" si="1528"/>
        <v>5.4317212521123363E-2</v>
      </c>
      <c r="CJ950" s="132">
        <f t="shared" si="1528"/>
        <v>5.3415752993792677E-2</v>
      </c>
      <c r="CK950" s="133">
        <f t="shared" si="1528"/>
        <v>5.1582029115547656E-2</v>
      </c>
    </row>
    <row r="951" spans="1:89" ht="13.5" thickTop="1" x14ac:dyDescent="0.2">
      <c r="A951" s="143" t="s">
        <v>36</v>
      </c>
      <c r="B951" s="203">
        <v>2383</v>
      </c>
      <c r="C951" s="197">
        <v>2427</v>
      </c>
      <c r="D951" s="198">
        <v>1163</v>
      </c>
      <c r="E951" s="199">
        <v>1322</v>
      </c>
      <c r="F951" s="196">
        <v>660</v>
      </c>
      <c r="G951" s="200">
        <v>532</v>
      </c>
      <c r="H951" s="198">
        <v>2048</v>
      </c>
      <c r="I951" s="199">
        <v>2748</v>
      </c>
      <c r="J951" s="196">
        <v>536</v>
      </c>
      <c r="K951" s="197">
        <v>423</v>
      </c>
      <c r="L951" s="198">
        <v>991</v>
      </c>
      <c r="M951" s="196">
        <v>1144</v>
      </c>
      <c r="N951" s="201">
        <v>1839</v>
      </c>
      <c r="O951" s="204">
        <v>2048</v>
      </c>
      <c r="P951" s="196">
        <v>1028</v>
      </c>
      <c r="Q951" s="197">
        <v>1207</v>
      </c>
      <c r="R951" s="198">
        <v>1324</v>
      </c>
      <c r="S951" s="199">
        <v>1600</v>
      </c>
      <c r="T951" s="196">
        <v>859</v>
      </c>
      <c r="U951" s="200">
        <v>504</v>
      </c>
      <c r="V951" s="198">
        <v>2134</v>
      </c>
      <c r="W951" s="205">
        <v>1482</v>
      </c>
      <c r="X951" s="196">
        <v>1691</v>
      </c>
      <c r="Y951" s="200">
        <v>604</v>
      </c>
      <c r="Z951" s="198">
        <v>3452</v>
      </c>
      <c r="AA951" s="196">
        <v>2757</v>
      </c>
      <c r="AB951" s="169">
        <f t="shared" si="1516"/>
        <v>20108</v>
      </c>
      <c r="AC951" s="170">
        <f t="shared" si="1511"/>
        <v>18798</v>
      </c>
      <c r="BI951" s="143" t="s">
        <v>36</v>
      </c>
      <c r="BJ951" s="126">
        <f t="shared" ref="BJ951:CK951" si="1529">B951/B963</f>
        <v>3.8697629100357261E-2</v>
      </c>
      <c r="BK951" s="127">
        <f t="shared" si="1529"/>
        <v>6.4028492283339927E-2</v>
      </c>
      <c r="BL951" s="128">
        <f t="shared" si="1529"/>
        <v>4.4210446286018397E-2</v>
      </c>
      <c r="BM951" s="129">
        <f t="shared" si="1529"/>
        <v>5.7281511330646906E-2</v>
      </c>
      <c r="BN951" s="126">
        <f t="shared" si="1529"/>
        <v>5.1707928549044185E-2</v>
      </c>
      <c r="BO951" s="127">
        <f t="shared" si="1529"/>
        <v>5.9361749609462174E-2</v>
      </c>
      <c r="BP951" s="128">
        <f t="shared" si="1529"/>
        <v>6.7176173450979107E-2</v>
      </c>
      <c r="BQ951" s="129">
        <f t="shared" si="1529"/>
        <v>6.2128371504148676E-2</v>
      </c>
      <c r="BR951" s="126">
        <f t="shared" si="1529"/>
        <v>7.4341192787794733E-2</v>
      </c>
      <c r="BS951" s="127">
        <f t="shared" si="1529"/>
        <v>4.5953286257468764E-2</v>
      </c>
      <c r="BT951" s="128">
        <f t="shared" si="1529"/>
        <v>7.188973521944142E-2</v>
      </c>
      <c r="BU951" s="126">
        <f t="shared" si="1529"/>
        <v>4.6004745244701814E-2</v>
      </c>
      <c r="BV951" s="130">
        <f t="shared" si="1529"/>
        <v>6.376118161015186E-2</v>
      </c>
      <c r="BW951" s="131">
        <f t="shared" si="1529"/>
        <v>5.1917763074505033E-2</v>
      </c>
      <c r="BX951" s="126">
        <f t="shared" si="1529"/>
        <v>5.5857422299500109E-2</v>
      </c>
      <c r="BY951" s="127">
        <f t="shared" si="1529"/>
        <v>5.362776025236593E-2</v>
      </c>
      <c r="BZ951" s="128">
        <f t="shared" si="1529"/>
        <v>5.6035212459793468E-2</v>
      </c>
      <c r="CA951" s="129">
        <f t="shared" si="1529"/>
        <v>6.277217623288478E-2</v>
      </c>
      <c r="CB951" s="126">
        <f t="shared" si="1529"/>
        <v>8.0287877371716984E-2</v>
      </c>
      <c r="CC951" s="127">
        <f t="shared" si="1529"/>
        <v>3.9200435560395118E-2</v>
      </c>
      <c r="CD951" s="128">
        <f t="shared" si="1529"/>
        <v>7.6037769463744881E-2</v>
      </c>
      <c r="CE951" s="129">
        <f t="shared" si="1529"/>
        <v>4.5563549160671464E-2</v>
      </c>
      <c r="CF951" s="126">
        <f t="shared" si="1529"/>
        <v>6.1821372427156074E-2</v>
      </c>
      <c r="CG951" s="127">
        <f t="shared" si="1529"/>
        <v>3.5665780927074106E-2</v>
      </c>
      <c r="CH951" s="128">
        <f t="shared" si="1529"/>
        <v>5.8494594502999285E-2</v>
      </c>
      <c r="CI951" s="126">
        <f t="shared" si="1529"/>
        <v>5.546390922990263E-2</v>
      </c>
      <c r="CJ951" s="132">
        <f t="shared" si="1529"/>
        <v>5.7758870789373147E-2</v>
      </c>
      <c r="CK951" s="133">
        <f t="shared" si="1529"/>
        <v>5.4061049471123154E-2</v>
      </c>
    </row>
    <row r="952" spans="1:89" x14ac:dyDescent="0.2">
      <c r="A952" s="134" t="s">
        <v>37</v>
      </c>
      <c r="B952" s="206">
        <v>2437</v>
      </c>
      <c r="C952" s="190">
        <v>2904</v>
      </c>
      <c r="D952" s="191">
        <v>1520</v>
      </c>
      <c r="E952" s="192">
        <v>1841</v>
      </c>
      <c r="F952" s="189">
        <v>956</v>
      </c>
      <c r="G952" s="193">
        <v>517</v>
      </c>
      <c r="H952" s="191">
        <v>2118</v>
      </c>
      <c r="I952" s="192">
        <v>3803</v>
      </c>
      <c r="J952" s="189">
        <v>575</v>
      </c>
      <c r="K952" s="190">
        <v>352</v>
      </c>
      <c r="L952" s="191">
        <v>1197</v>
      </c>
      <c r="M952" s="189">
        <v>1070</v>
      </c>
      <c r="N952" s="194">
        <v>2158</v>
      </c>
      <c r="O952" s="207">
        <v>2028</v>
      </c>
      <c r="P952" s="189">
        <v>1164</v>
      </c>
      <c r="Q952" s="190">
        <v>1154</v>
      </c>
      <c r="R952" s="191">
        <v>1593</v>
      </c>
      <c r="S952" s="192">
        <v>1698</v>
      </c>
      <c r="T952" s="189">
        <v>982</v>
      </c>
      <c r="U952" s="193">
        <v>368</v>
      </c>
      <c r="V952" s="191">
        <v>2586</v>
      </c>
      <c r="W952" s="208">
        <v>1422</v>
      </c>
      <c r="X952" s="189">
        <v>2443</v>
      </c>
      <c r="Y952" s="193">
        <v>624</v>
      </c>
      <c r="Z952" s="191">
        <v>4026</v>
      </c>
      <c r="AA952" s="189">
        <v>3756</v>
      </c>
      <c r="AB952" s="169">
        <f t="shared" si="1516"/>
        <v>23755</v>
      </c>
      <c r="AC952" s="170">
        <f t="shared" si="1511"/>
        <v>21537</v>
      </c>
      <c r="BI952" s="134" t="s">
        <v>37</v>
      </c>
      <c r="BJ952" s="126">
        <f t="shared" ref="BJ952:CK952" si="1530">B952/B963</f>
        <v>3.9574537187398506E-2</v>
      </c>
      <c r="BK952" s="127">
        <f t="shared" si="1530"/>
        <v>7.6612584091808475E-2</v>
      </c>
      <c r="BL952" s="128">
        <f t="shared" si="1530"/>
        <v>5.7781494716034366E-2</v>
      </c>
      <c r="BM952" s="129">
        <f t="shared" si="1530"/>
        <v>7.9769487412799517E-2</v>
      </c>
      <c r="BN952" s="126">
        <f t="shared" si="1530"/>
        <v>7.4898151049827638E-2</v>
      </c>
      <c r="BO952" s="127">
        <f t="shared" si="1530"/>
        <v>5.7688016067841998E-2</v>
      </c>
      <c r="BP952" s="128">
        <f t="shared" si="1530"/>
        <v>6.9472234066979374E-2</v>
      </c>
      <c r="BQ952" s="129">
        <f t="shared" si="1530"/>
        <v>8.5980420971716667E-2</v>
      </c>
      <c r="BR952" s="126">
        <f t="shared" si="1530"/>
        <v>7.9750346740638009E-2</v>
      </c>
      <c r="BS952" s="127">
        <f t="shared" si="1530"/>
        <v>3.8240086909288429E-2</v>
      </c>
      <c r="BT952" s="128">
        <f t="shared" si="1530"/>
        <v>8.6833514689880306E-2</v>
      </c>
      <c r="BU952" s="126">
        <f t="shared" si="1530"/>
        <v>4.302891382153054E-2</v>
      </c>
      <c r="BV952" s="130">
        <f t="shared" si="1530"/>
        <v>7.482144095416407E-2</v>
      </c>
      <c r="BW952" s="131">
        <f t="shared" si="1530"/>
        <v>5.1410753669480572E-2</v>
      </c>
      <c r="BX952" s="126">
        <f t="shared" si="1530"/>
        <v>6.3247120191262773E-2</v>
      </c>
      <c r="BY952" s="127">
        <f t="shared" si="1530"/>
        <v>5.1272937308392948E-2</v>
      </c>
      <c r="BZ952" s="128">
        <f t="shared" si="1530"/>
        <v>6.7420010157440327E-2</v>
      </c>
      <c r="CA952" s="129">
        <f t="shared" si="1530"/>
        <v>6.661697202714896E-2</v>
      </c>
      <c r="CB952" s="126">
        <f t="shared" si="1530"/>
        <v>9.1784278904570527E-2</v>
      </c>
      <c r="CC952" s="127">
        <f t="shared" si="1530"/>
        <v>2.8622540250447227E-2</v>
      </c>
      <c r="CD952" s="128">
        <f t="shared" si="1530"/>
        <v>9.2143238909673977E-2</v>
      </c>
      <c r="CE952" s="129">
        <f t="shared" si="1530"/>
        <v>4.3718871057000556E-2</v>
      </c>
      <c r="CF952" s="126">
        <f t="shared" si="1530"/>
        <v>8.9313786421964678E-2</v>
      </c>
      <c r="CG952" s="127">
        <f t="shared" si="1530"/>
        <v>3.6846767050487159E-2</v>
      </c>
      <c r="CH952" s="128">
        <f t="shared" si="1530"/>
        <v>6.82211000779476E-2</v>
      </c>
      <c r="CI952" s="126">
        <f t="shared" si="1530"/>
        <v>7.5561277862718268E-2</v>
      </c>
      <c r="CJ952" s="132">
        <f t="shared" si="1530"/>
        <v>6.8234631768527912E-2</v>
      </c>
      <c r="CK952" s="133">
        <f t="shared" si="1530"/>
        <v>6.1938122271495866E-2</v>
      </c>
    </row>
    <row r="953" spans="1:89" x14ac:dyDescent="0.2">
      <c r="A953" s="143" t="s">
        <v>30</v>
      </c>
      <c r="B953" s="203">
        <v>2598</v>
      </c>
      <c r="C953" s="197">
        <v>4159</v>
      </c>
      <c r="D953" s="198">
        <v>1906</v>
      </c>
      <c r="E953" s="199">
        <v>1837</v>
      </c>
      <c r="F953" s="196">
        <v>1152</v>
      </c>
      <c r="G953" s="200">
        <v>564</v>
      </c>
      <c r="H953" s="198">
        <v>2371</v>
      </c>
      <c r="I953" s="199">
        <v>3853</v>
      </c>
      <c r="J953" s="196">
        <v>883</v>
      </c>
      <c r="K953" s="197">
        <v>325</v>
      </c>
      <c r="L953" s="198">
        <v>1628</v>
      </c>
      <c r="M953" s="196">
        <v>1190</v>
      </c>
      <c r="N953" s="201">
        <v>2542</v>
      </c>
      <c r="O953" s="204">
        <v>2359</v>
      </c>
      <c r="P953" s="196">
        <v>1521</v>
      </c>
      <c r="Q953" s="197">
        <v>1439</v>
      </c>
      <c r="R953" s="198">
        <v>1550</v>
      </c>
      <c r="S953" s="199">
        <v>1918</v>
      </c>
      <c r="T953" s="196">
        <v>1207</v>
      </c>
      <c r="U953" s="200">
        <v>465</v>
      </c>
      <c r="V953" s="198">
        <v>2663</v>
      </c>
      <c r="W953" s="205">
        <v>1645</v>
      </c>
      <c r="X953" s="196">
        <v>3040</v>
      </c>
      <c r="Y953" s="200">
        <v>795</v>
      </c>
      <c r="Z953" s="198">
        <v>4516</v>
      </c>
      <c r="AA953" s="196">
        <v>4517</v>
      </c>
      <c r="AB953" s="169">
        <f t="shared" si="1516"/>
        <v>27577</v>
      </c>
      <c r="AC953" s="170">
        <f t="shared" si="1511"/>
        <v>25066</v>
      </c>
      <c r="BI953" s="143" t="s">
        <v>30</v>
      </c>
      <c r="BJ953" s="126">
        <f t="shared" ref="BJ953:CK953" si="1531">B953/B963</f>
        <v>4.2189022409873336E-2</v>
      </c>
      <c r="BK953" s="127">
        <f t="shared" si="1531"/>
        <v>0.10972167260255902</v>
      </c>
      <c r="BL953" s="128">
        <f t="shared" si="1531"/>
        <v>7.2454953242606243E-2</v>
      </c>
      <c r="BM953" s="129">
        <f t="shared" si="1531"/>
        <v>7.9596169678062309E-2</v>
      </c>
      <c r="BN953" s="126">
        <f t="shared" si="1531"/>
        <v>9.0253838921968033E-2</v>
      </c>
      <c r="BO953" s="127">
        <f t="shared" si="1531"/>
        <v>6.2932381164918547E-2</v>
      </c>
      <c r="BP953" s="128">
        <f t="shared" si="1531"/>
        <v>7.7770853150523178E-2</v>
      </c>
      <c r="BQ953" s="129">
        <f t="shared" si="1531"/>
        <v>8.7110849856435538E-2</v>
      </c>
      <c r="BR953" s="126">
        <f t="shared" si="1531"/>
        <v>0.12246879334257975</v>
      </c>
      <c r="BS953" s="127">
        <f t="shared" si="1531"/>
        <v>3.5306898424769147E-2</v>
      </c>
      <c r="BT953" s="128">
        <f t="shared" si="1531"/>
        <v>0.1180993833877403</v>
      </c>
      <c r="BU953" s="126">
        <f t="shared" si="1531"/>
        <v>4.7854586399646119E-2</v>
      </c>
      <c r="BV953" s="130">
        <f t="shared" si="1531"/>
        <v>8.8135358158241459E-2</v>
      </c>
      <c r="BW953" s="131">
        <f t="shared" si="1531"/>
        <v>5.9801759322635435E-2</v>
      </c>
      <c r="BX953" s="126">
        <f t="shared" si="1531"/>
        <v>8.2645077157139757E-2</v>
      </c>
      <c r="BY953" s="127">
        <f t="shared" si="1531"/>
        <v>6.3935664459945793E-2</v>
      </c>
      <c r="BZ953" s="128">
        <f t="shared" si="1531"/>
        <v>6.5600135432537662E-2</v>
      </c>
      <c r="CA953" s="129">
        <f t="shared" si="1531"/>
        <v>7.5248146259170617E-2</v>
      </c>
      <c r="CB953" s="126">
        <f t="shared" si="1531"/>
        <v>0.1128142817085709</v>
      </c>
      <c r="CC953" s="127">
        <f t="shared" si="1531"/>
        <v>3.6167068522983591E-2</v>
      </c>
      <c r="CD953" s="128">
        <f t="shared" si="1531"/>
        <v>9.4886869766613216E-2</v>
      </c>
      <c r="CE953" s="129">
        <f t="shared" si="1531"/>
        <v>5.0574924675644103E-2</v>
      </c>
      <c r="CF953" s="126">
        <f t="shared" si="1531"/>
        <v>0.11113954593646035</v>
      </c>
      <c r="CG953" s="127">
        <f t="shared" si="1531"/>
        <v>4.6944198405668734E-2</v>
      </c>
      <c r="CH953" s="128">
        <f t="shared" si="1531"/>
        <v>7.6524214593147385E-2</v>
      </c>
      <c r="CI953" s="126">
        <f t="shared" si="1531"/>
        <v>9.0870684799227483E-2</v>
      </c>
      <c r="CJ953" s="132">
        <f t="shared" si="1531"/>
        <v>7.9213068418467439E-2</v>
      </c>
      <c r="CK953" s="133">
        <f t="shared" si="1531"/>
        <v>7.2087151082198792E-2</v>
      </c>
    </row>
    <row r="954" spans="1:89" x14ac:dyDescent="0.2">
      <c r="A954" s="134" t="s">
        <v>32</v>
      </c>
      <c r="B954" s="206">
        <v>2608</v>
      </c>
      <c r="C954" s="190">
        <v>5228</v>
      </c>
      <c r="D954" s="191">
        <v>1768</v>
      </c>
      <c r="E954" s="192">
        <v>2262</v>
      </c>
      <c r="F954" s="189">
        <v>986</v>
      </c>
      <c r="G954" s="193">
        <v>726</v>
      </c>
      <c r="H954" s="191">
        <v>2485</v>
      </c>
      <c r="I954" s="192">
        <v>4633</v>
      </c>
      <c r="J954" s="189">
        <v>712</v>
      </c>
      <c r="K954" s="190">
        <v>333</v>
      </c>
      <c r="L954" s="191">
        <v>2021</v>
      </c>
      <c r="M954" s="189">
        <v>1153</v>
      </c>
      <c r="N954" s="194">
        <v>2595</v>
      </c>
      <c r="O954" s="207">
        <v>2326</v>
      </c>
      <c r="P954" s="189">
        <v>1488</v>
      </c>
      <c r="Q954" s="190">
        <v>1722</v>
      </c>
      <c r="R954" s="191">
        <v>1698</v>
      </c>
      <c r="S954" s="192">
        <v>1952</v>
      </c>
      <c r="T954" s="189">
        <v>1234</v>
      </c>
      <c r="U954" s="193">
        <v>377</v>
      </c>
      <c r="V954" s="191">
        <v>2864</v>
      </c>
      <c r="W954" s="208">
        <v>1398</v>
      </c>
      <c r="X954" s="189">
        <v>2803</v>
      </c>
      <c r="Y954" s="193">
        <v>780</v>
      </c>
      <c r="Z954" s="191">
        <v>4009</v>
      </c>
      <c r="AA954" s="189">
        <v>4453</v>
      </c>
      <c r="AB954" s="169">
        <f t="shared" si="1516"/>
        <v>27271</v>
      </c>
      <c r="AC954" s="170">
        <f t="shared" si="1511"/>
        <v>27343</v>
      </c>
      <c r="BI954" s="134" t="s">
        <v>32</v>
      </c>
      <c r="BJ954" s="126">
        <f t="shared" ref="BJ954:CK954" si="1532">B954/B963</f>
        <v>4.2351412796362453E-2</v>
      </c>
      <c r="BK954" s="127">
        <f t="shared" si="1532"/>
        <v>0.13792375676032187</v>
      </c>
      <c r="BL954" s="128">
        <f t="shared" si="1532"/>
        <v>6.7209001748650493E-2</v>
      </c>
      <c r="BM954" s="129">
        <f t="shared" si="1532"/>
        <v>9.8011178993890544E-2</v>
      </c>
      <c r="BN954" s="126">
        <f t="shared" si="1532"/>
        <v>7.7248511438420556E-2</v>
      </c>
      <c r="BO954" s="127">
        <f t="shared" si="1532"/>
        <v>8.1008703414416419E-2</v>
      </c>
      <c r="BP954" s="128">
        <f t="shared" si="1532"/>
        <v>8.151015186800932E-2</v>
      </c>
      <c r="BQ954" s="129">
        <f t="shared" si="1532"/>
        <v>0.10474554045804979</v>
      </c>
      <c r="BR954" s="126">
        <f t="shared" si="1532"/>
        <v>9.8751733703190014E-2</v>
      </c>
      <c r="BS954" s="127">
        <f t="shared" si="1532"/>
        <v>3.6175991309071155E-2</v>
      </c>
      <c r="BT954" s="128">
        <f t="shared" si="1532"/>
        <v>0.14660863257163584</v>
      </c>
      <c r="BU954" s="126">
        <f t="shared" si="1532"/>
        <v>4.6366670688060482E-2</v>
      </c>
      <c r="BV954" s="130">
        <f t="shared" si="1532"/>
        <v>8.9972956105679222E-2</v>
      </c>
      <c r="BW954" s="131">
        <f t="shared" si="1532"/>
        <v>5.8965193804345069E-2</v>
      </c>
      <c r="BX954" s="126">
        <f t="shared" si="1532"/>
        <v>8.0851988698109112E-2</v>
      </c>
      <c r="BY954" s="127">
        <f t="shared" si="1532"/>
        <v>7.6509530368329859E-2</v>
      </c>
      <c r="BZ954" s="128">
        <f t="shared" si="1532"/>
        <v>7.1863890299644489E-2</v>
      </c>
      <c r="CA954" s="129">
        <f t="shared" si="1532"/>
        <v>7.6582055004119423E-2</v>
      </c>
      <c r="CB954" s="126">
        <f t="shared" si="1532"/>
        <v>0.11533788204505094</v>
      </c>
      <c r="CC954" s="127">
        <f t="shared" si="1532"/>
        <v>2.9322548028311426E-2</v>
      </c>
      <c r="CD954" s="128">
        <f t="shared" si="1532"/>
        <v>0.10204881525031177</v>
      </c>
      <c r="CE954" s="129">
        <f t="shared" si="1532"/>
        <v>4.2980999815532189E-2</v>
      </c>
      <c r="CF954" s="126">
        <f t="shared" si="1532"/>
        <v>0.10247504844075604</v>
      </c>
      <c r="CG954" s="127">
        <f t="shared" si="1532"/>
        <v>4.6058458813108945E-2</v>
      </c>
      <c r="CH954" s="128">
        <f t="shared" si="1532"/>
        <v>6.7933032839665161E-2</v>
      </c>
      <c r="CI954" s="126">
        <f t="shared" si="1532"/>
        <v>8.9583165687615679E-2</v>
      </c>
      <c r="CJ954" s="132">
        <f t="shared" si="1532"/>
        <v>7.8334104102695201E-2</v>
      </c>
      <c r="CK954" s="133">
        <f t="shared" si="1532"/>
        <v>7.8635561000580931E-2</v>
      </c>
    </row>
    <row r="955" spans="1:89" x14ac:dyDescent="0.2">
      <c r="A955" s="143" t="s">
        <v>34</v>
      </c>
      <c r="B955" s="203">
        <v>2797</v>
      </c>
      <c r="C955" s="197">
        <v>3981</v>
      </c>
      <c r="D955" s="198">
        <v>1432</v>
      </c>
      <c r="E955" s="199">
        <v>1920</v>
      </c>
      <c r="F955" s="196">
        <v>678</v>
      </c>
      <c r="G955" s="200">
        <v>569</v>
      </c>
      <c r="H955" s="198">
        <v>2196</v>
      </c>
      <c r="I955" s="199">
        <v>3540</v>
      </c>
      <c r="J955" s="196">
        <v>521</v>
      </c>
      <c r="K955" s="197">
        <v>263</v>
      </c>
      <c r="L955" s="198">
        <v>1532</v>
      </c>
      <c r="M955" s="196">
        <v>917</v>
      </c>
      <c r="N955" s="201">
        <v>2114</v>
      </c>
      <c r="O955" s="204">
        <v>2273</v>
      </c>
      <c r="P955" s="196">
        <v>1175</v>
      </c>
      <c r="Q955" s="197">
        <v>1747</v>
      </c>
      <c r="R955" s="198">
        <v>1246</v>
      </c>
      <c r="S955" s="199">
        <v>2178</v>
      </c>
      <c r="T955" s="196">
        <v>1018</v>
      </c>
      <c r="U955" s="200">
        <v>468</v>
      </c>
      <c r="V955" s="198">
        <v>2778</v>
      </c>
      <c r="W955" s="205">
        <v>1786</v>
      </c>
      <c r="X955" s="196">
        <v>2433</v>
      </c>
      <c r="Y955" s="200">
        <v>1004</v>
      </c>
      <c r="Z955" s="198">
        <v>3325</v>
      </c>
      <c r="AA955" s="196">
        <v>4484</v>
      </c>
      <c r="AB955" s="169">
        <f t="shared" si="1516"/>
        <v>23245</v>
      </c>
      <c r="AC955" s="170">
        <f t="shared" si="1511"/>
        <v>25130</v>
      </c>
      <c r="BI955" s="143" t="s">
        <v>34</v>
      </c>
      <c r="BJ955" s="126">
        <f t="shared" ref="BJ955:CK955" si="1533">B955/B963</f>
        <v>4.5420591101006817E-2</v>
      </c>
      <c r="BK955" s="127">
        <f t="shared" si="1533"/>
        <v>0.10502572220023744</v>
      </c>
      <c r="BL955" s="128">
        <f t="shared" si="1533"/>
        <v>5.4436250285106062E-2</v>
      </c>
      <c r="BM955" s="129">
        <f t="shared" si="1533"/>
        <v>8.3192512673859353E-2</v>
      </c>
      <c r="BN955" s="126">
        <f t="shared" si="1533"/>
        <v>5.3118144782199936E-2</v>
      </c>
      <c r="BO955" s="127">
        <f t="shared" si="1533"/>
        <v>6.349029234545861E-2</v>
      </c>
      <c r="BP955" s="128">
        <f t="shared" si="1533"/>
        <v>7.2030701610522524E-2</v>
      </c>
      <c r="BQ955" s="129">
        <f t="shared" si="1533"/>
        <v>8.0034365038095454E-2</v>
      </c>
      <c r="BR955" s="126">
        <f t="shared" si="1533"/>
        <v>7.226074895977809E-2</v>
      </c>
      <c r="BS955" s="127">
        <f t="shared" si="1533"/>
        <v>2.8571428571428571E-2</v>
      </c>
      <c r="BT955" s="128">
        <f t="shared" si="1533"/>
        <v>0.11113529198404062</v>
      </c>
      <c r="BU955" s="126">
        <f t="shared" si="1533"/>
        <v>3.6876181284433186E-2</v>
      </c>
      <c r="BV955" s="130">
        <f t="shared" si="1533"/>
        <v>7.3295887941196861E-2</v>
      </c>
      <c r="BW955" s="131">
        <f t="shared" si="1533"/>
        <v>5.7621618881030241E-2</v>
      </c>
      <c r="BX955" s="126">
        <f t="shared" si="1533"/>
        <v>6.3844816344272984E-2</v>
      </c>
      <c r="BY955" s="127">
        <f t="shared" si="1533"/>
        <v>7.7620295907939757E-2</v>
      </c>
      <c r="BZ955" s="128">
        <f t="shared" si="1533"/>
        <v>5.2734044354156087E-2</v>
      </c>
      <c r="CA955" s="129">
        <f t="shared" si="1533"/>
        <v>8.5448624897014394E-2</v>
      </c>
      <c r="CB955" s="126">
        <f t="shared" si="1533"/>
        <v>9.5149079353210583E-2</v>
      </c>
      <c r="CC955" s="127">
        <f t="shared" si="1533"/>
        <v>3.6400404448938321E-2</v>
      </c>
      <c r="CD955" s="128">
        <f t="shared" si="1533"/>
        <v>9.8984500267236777E-2</v>
      </c>
      <c r="CE955" s="129">
        <f t="shared" si="1533"/>
        <v>5.4909918219270736E-2</v>
      </c>
      <c r="CF955" s="126">
        <f t="shared" si="1533"/>
        <v>8.8948195810331587E-2</v>
      </c>
      <c r="CG955" s="127">
        <f t="shared" si="1533"/>
        <v>5.9285503395335108E-2</v>
      </c>
      <c r="CH955" s="128">
        <f t="shared" si="1533"/>
        <v>5.6342562781712811E-2</v>
      </c>
      <c r="CI955" s="126">
        <f t="shared" si="1533"/>
        <v>9.0206807757302651E-2</v>
      </c>
      <c r="CJ955" s="132">
        <f t="shared" si="1533"/>
        <v>6.6769691242240845E-2</v>
      </c>
      <c r="CK955" s="133">
        <f t="shared" si="1533"/>
        <v>7.2271208277972385E-2</v>
      </c>
    </row>
    <row r="956" spans="1:89" x14ac:dyDescent="0.2">
      <c r="A956" s="134" t="s">
        <v>38</v>
      </c>
      <c r="B956" s="206">
        <v>2516</v>
      </c>
      <c r="C956" s="190">
        <v>3615</v>
      </c>
      <c r="D956" s="191">
        <v>1111</v>
      </c>
      <c r="E956" s="192">
        <v>1873</v>
      </c>
      <c r="F956" s="189">
        <v>448</v>
      </c>
      <c r="G956" s="193">
        <v>605</v>
      </c>
      <c r="H956" s="191">
        <v>1631</v>
      </c>
      <c r="I956" s="192">
        <v>3645</v>
      </c>
      <c r="J956" s="189">
        <v>285</v>
      </c>
      <c r="K956" s="190">
        <v>289</v>
      </c>
      <c r="L956" s="191">
        <v>883</v>
      </c>
      <c r="M956" s="189">
        <v>971</v>
      </c>
      <c r="N956" s="194">
        <v>1710</v>
      </c>
      <c r="O956" s="207">
        <v>2033</v>
      </c>
      <c r="P956" s="189">
        <v>963</v>
      </c>
      <c r="Q956" s="190">
        <v>1665</v>
      </c>
      <c r="R956" s="191">
        <v>1184</v>
      </c>
      <c r="S956" s="192">
        <v>1506</v>
      </c>
      <c r="T956" s="189">
        <v>738</v>
      </c>
      <c r="U956" s="193">
        <v>476</v>
      </c>
      <c r="V956" s="191">
        <v>2717</v>
      </c>
      <c r="W956" s="208">
        <v>1419</v>
      </c>
      <c r="X956" s="189">
        <v>2029</v>
      </c>
      <c r="Y956" s="193">
        <v>820</v>
      </c>
      <c r="Z956" s="191">
        <v>2747</v>
      </c>
      <c r="AA956" s="189">
        <v>3426</v>
      </c>
      <c r="AB956" s="169">
        <f t="shared" si="1516"/>
        <v>18962</v>
      </c>
      <c r="AC956" s="170">
        <f t="shared" si="1511"/>
        <v>22343</v>
      </c>
      <c r="BI956" s="134" t="s">
        <v>38</v>
      </c>
      <c r="BJ956" s="126">
        <f t="shared" ref="BJ956:CK956" si="1534">B956/B963</f>
        <v>4.085742124066255E-2</v>
      </c>
      <c r="BK956" s="127">
        <f t="shared" si="1534"/>
        <v>9.537000395726157E-2</v>
      </c>
      <c r="BL956" s="128">
        <f t="shared" si="1534"/>
        <v>4.2233710940469855E-2</v>
      </c>
      <c r="BM956" s="129">
        <f t="shared" si="1534"/>
        <v>8.1156029290697165E-2</v>
      </c>
      <c r="BN956" s="126">
        <f t="shared" si="1534"/>
        <v>3.5098715136320902E-2</v>
      </c>
      <c r="BO956" s="127">
        <f t="shared" si="1534"/>
        <v>6.7507252845347018E-2</v>
      </c>
      <c r="BP956" s="128">
        <f t="shared" si="1534"/>
        <v>5.3498212352806114E-2</v>
      </c>
      <c r="BQ956" s="129">
        <f t="shared" si="1534"/>
        <v>8.2408265696005067E-2</v>
      </c>
      <c r="BR956" s="126">
        <f t="shared" si="1534"/>
        <v>3.9528432732316231E-2</v>
      </c>
      <c r="BS956" s="127">
        <f t="shared" si="1534"/>
        <v>3.1395980445410102E-2</v>
      </c>
      <c r="BT956" s="128">
        <f t="shared" si="1534"/>
        <v>6.4055132390279296E-2</v>
      </c>
      <c r="BU956" s="126">
        <f t="shared" si="1534"/>
        <v>3.9047733944585196E-2</v>
      </c>
      <c r="BV956" s="130">
        <f t="shared" si="1534"/>
        <v>5.9288537549407112E-2</v>
      </c>
      <c r="BW956" s="131">
        <f t="shared" si="1534"/>
        <v>5.1537506020736687E-2</v>
      </c>
      <c r="BX956" s="126">
        <f t="shared" si="1534"/>
        <v>5.232558139534884E-2</v>
      </c>
      <c r="BY956" s="127">
        <f t="shared" si="1534"/>
        <v>7.3976984938019283E-2</v>
      </c>
      <c r="BZ956" s="128">
        <f t="shared" si="1534"/>
        <v>5.0110038936854583E-2</v>
      </c>
      <c r="CA956" s="129">
        <f t="shared" si="1534"/>
        <v>5.9084310879202795E-2</v>
      </c>
      <c r="CB956" s="126">
        <f t="shared" si="1534"/>
        <v>6.8978409197121227E-2</v>
      </c>
      <c r="CC956" s="127">
        <f t="shared" si="1534"/>
        <v>3.702263358481761E-2</v>
      </c>
      <c r="CD956" s="128">
        <f t="shared" si="1534"/>
        <v>9.6810974523427754E-2</v>
      </c>
      <c r="CE956" s="129">
        <f t="shared" si="1534"/>
        <v>4.3626637151817006E-2</v>
      </c>
      <c r="CF956" s="126">
        <f t="shared" si="1534"/>
        <v>7.4178335100354625E-2</v>
      </c>
      <c r="CG956" s="127">
        <f t="shared" si="1534"/>
        <v>4.8420431059935043E-2</v>
      </c>
      <c r="CH956" s="128">
        <f t="shared" si="1534"/>
        <v>4.6548276680109801E-2</v>
      </c>
      <c r="CI956" s="126">
        <f t="shared" si="1534"/>
        <v>6.8922507443469866E-2</v>
      </c>
      <c r="CJ956" s="132">
        <f t="shared" si="1534"/>
        <v>5.4467063253833978E-2</v>
      </c>
      <c r="CK956" s="133">
        <f t="shared" si="1534"/>
        <v>6.4256092580769475E-2</v>
      </c>
    </row>
    <row r="957" spans="1:89" x14ac:dyDescent="0.2">
      <c r="A957" s="143" t="s">
        <v>39</v>
      </c>
      <c r="B957" s="203">
        <v>552</v>
      </c>
      <c r="C957" s="197">
        <v>2589</v>
      </c>
      <c r="D957" s="198">
        <v>317</v>
      </c>
      <c r="E957" s="199">
        <v>1221</v>
      </c>
      <c r="F957" s="196">
        <v>157</v>
      </c>
      <c r="G957" s="200">
        <v>456</v>
      </c>
      <c r="H957" s="198">
        <v>614</v>
      </c>
      <c r="I957" s="199">
        <v>2556</v>
      </c>
      <c r="J957" s="196">
        <v>126</v>
      </c>
      <c r="K957" s="197">
        <v>171</v>
      </c>
      <c r="L957" s="198">
        <v>447</v>
      </c>
      <c r="M957" s="196">
        <v>622</v>
      </c>
      <c r="N957" s="201">
        <v>1044</v>
      </c>
      <c r="O957" s="204">
        <v>1588</v>
      </c>
      <c r="P957" s="196">
        <v>658</v>
      </c>
      <c r="Q957" s="197">
        <v>1209</v>
      </c>
      <c r="R957" s="198">
        <v>828</v>
      </c>
      <c r="S957" s="199">
        <v>1028</v>
      </c>
      <c r="T957" s="196">
        <v>631</v>
      </c>
      <c r="U957" s="200">
        <v>344</v>
      </c>
      <c r="V957" s="198">
        <v>2585</v>
      </c>
      <c r="W957" s="205">
        <v>1165</v>
      </c>
      <c r="X957" s="196">
        <v>1176</v>
      </c>
      <c r="Y957" s="200">
        <v>754</v>
      </c>
      <c r="Z957" s="198">
        <v>1937</v>
      </c>
      <c r="AA957" s="196">
        <v>2760</v>
      </c>
      <c r="AB957" s="169">
        <f t="shared" si="1516"/>
        <v>11072</v>
      </c>
      <c r="AC957" s="170">
        <f t="shared" si="1511"/>
        <v>16463</v>
      </c>
      <c r="BI957" s="143" t="s">
        <v>39</v>
      </c>
      <c r="BJ957" s="126">
        <f t="shared" ref="BJ957:CK957" si="1535">B957/B963</f>
        <v>8.9639493341994152E-3</v>
      </c>
      <c r="BK957" s="127">
        <f t="shared" si="1535"/>
        <v>6.8302334784329247E-2</v>
      </c>
      <c r="BL957" s="128">
        <f t="shared" si="1535"/>
        <v>1.2050482779594009E-2</v>
      </c>
      <c r="BM957" s="129">
        <f t="shared" si="1535"/>
        <v>5.2905238528532433E-2</v>
      </c>
      <c r="BN957" s="126">
        <f t="shared" si="1535"/>
        <v>1.2300219366969602E-2</v>
      </c>
      <c r="BO957" s="127">
        <f t="shared" si="1535"/>
        <v>5.0881499665253294E-2</v>
      </c>
      <c r="BP957" s="128">
        <f t="shared" si="1535"/>
        <v>2.0139731688916588E-2</v>
      </c>
      <c r="BQ957" s="129">
        <f t="shared" si="1535"/>
        <v>5.7787524586828246E-2</v>
      </c>
      <c r="BR957" s="126">
        <f t="shared" si="1535"/>
        <v>1.7475728155339806E-2</v>
      </c>
      <c r="BS957" s="127">
        <f t="shared" si="1535"/>
        <v>1.8576860401955459E-2</v>
      </c>
      <c r="BT957" s="128">
        <f t="shared" si="1535"/>
        <v>3.2426550598476607E-2</v>
      </c>
      <c r="BU957" s="126">
        <f t="shared" si="1535"/>
        <v>2.5013069529899064E-2</v>
      </c>
      <c r="BV957" s="130">
        <f t="shared" si="1535"/>
        <v>3.6197212398585393E-2</v>
      </c>
      <c r="BW957" s="131">
        <f t="shared" si="1535"/>
        <v>4.0256546758942378E-2</v>
      </c>
      <c r="BX957" s="126">
        <f t="shared" si="1535"/>
        <v>3.5753097152792873E-2</v>
      </c>
      <c r="BY957" s="127">
        <f t="shared" si="1535"/>
        <v>5.3716621495534723E-2</v>
      </c>
      <c r="BZ957" s="128">
        <f t="shared" si="1535"/>
        <v>3.5043169121381411E-2</v>
      </c>
      <c r="CA957" s="129">
        <f t="shared" si="1535"/>
        <v>4.0331123229628466E-2</v>
      </c>
      <c r="CB957" s="126">
        <f t="shared" si="1535"/>
        <v>5.8977474530329935E-2</v>
      </c>
      <c r="CC957" s="127">
        <f t="shared" si="1535"/>
        <v>2.6755852842809364E-2</v>
      </c>
      <c r="CD957" s="128">
        <f t="shared" si="1535"/>
        <v>9.2107607340103329E-2</v>
      </c>
      <c r="CE957" s="129">
        <f t="shared" si="1535"/>
        <v>3.5817499846276822E-2</v>
      </c>
      <c r="CF957" s="126">
        <f t="shared" si="1535"/>
        <v>4.2993455928051767E-2</v>
      </c>
      <c r="CG957" s="127">
        <f t="shared" si="1535"/>
        <v>4.4523176852671979E-2</v>
      </c>
      <c r="CH957" s="128">
        <f t="shared" si="1535"/>
        <v>3.2822720032534655E-2</v>
      </c>
      <c r="CI957" s="126">
        <f t="shared" si="1535"/>
        <v>5.5524261688259434E-2</v>
      </c>
      <c r="CJ957" s="132">
        <f t="shared" si="1535"/>
        <v>3.1803571582451735E-2</v>
      </c>
      <c r="CK957" s="133">
        <f t="shared" si="1535"/>
        <v>4.73458377190712E-2</v>
      </c>
    </row>
    <row r="958" spans="1:89" x14ac:dyDescent="0.2">
      <c r="A958" s="134" t="s">
        <v>40</v>
      </c>
      <c r="B958" s="206">
        <v>0</v>
      </c>
      <c r="C958" s="190">
        <v>1614</v>
      </c>
      <c r="D958" s="191">
        <v>12</v>
      </c>
      <c r="E958" s="192">
        <v>850</v>
      </c>
      <c r="F958" s="189">
        <v>6</v>
      </c>
      <c r="G958" s="193">
        <v>222</v>
      </c>
      <c r="H958" s="191">
        <v>25</v>
      </c>
      <c r="I958" s="192">
        <v>1011</v>
      </c>
      <c r="J958" s="189">
        <v>24</v>
      </c>
      <c r="K958" s="190">
        <v>58</v>
      </c>
      <c r="L958" s="191">
        <v>72</v>
      </c>
      <c r="M958" s="189">
        <v>103</v>
      </c>
      <c r="N958" s="194">
        <v>108</v>
      </c>
      <c r="O958" s="207">
        <v>227</v>
      </c>
      <c r="P958" s="189">
        <v>185</v>
      </c>
      <c r="Q958" s="190">
        <v>182</v>
      </c>
      <c r="R958" s="191">
        <v>133</v>
      </c>
      <c r="S958" s="192">
        <v>115</v>
      </c>
      <c r="T958" s="189">
        <v>83</v>
      </c>
      <c r="U958" s="193">
        <v>16</v>
      </c>
      <c r="V958" s="191">
        <v>84</v>
      </c>
      <c r="W958" s="208">
        <v>37</v>
      </c>
      <c r="X958" s="189">
        <v>116</v>
      </c>
      <c r="Y958" s="193">
        <v>48</v>
      </c>
      <c r="Z958" s="191">
        <v>80</v>
      </c>
      <c r="AA958" s="189">
        <v>137</v>
      </c>
      <c r="AB958" s="169">
        <f t="shared" si="1516"/>
        <v>928</v>
      </c>
      <c r="AC958" s="170">
        <f t="shared" si="1511"/>
        <v>4620</v>
      </c>
      <c r="BI958" s="134" t="s">
        <v>40</v>
      </c>
      <c r="BJ958" s="126">
        <f t="shared" ref="BJ958:CK958" si="1536">B958/B963</f>
        <v>0</v>
      </c>
      <c r="BK958" s="127">
        <f t="shared" si="1536"/>
        <v>4.258013454689355E-2</v>
      </c>
      <c r="BL958" s="128">
        <f t="shared" si="1536"/>
        <v>4.5616969512658707E-4</v>
      </c>
      <c r="BM958" s="129">
        <f t="shared" si="1536"/>
        <v>3.6830018631656483E-2</v>
      </c>
      <c r="BN958" s="126">
        <f t="shared" si="1536"/>
        <v>4.700720777185835E-4</v>
      </c>
      <c r="BO958" s="127">
        <f t="shared" si="1536"/>
        <v>2.4771256415978576E-2</v>
      </c>
      <c r="BP958" s="128">
        <f t="shared" si="1536"/>
        <v>8.2002164857152232E-4</v>
      </c>
      <c r="BQ958" s="129">
        <f t="shared" si="1536"/>
        <v>2.2857272049015397E-2</v>
      </c>
      <c r="BR958" s="126">
        <f t="shared" si="1536"/>
        <v>3.3287101248266299E-3</v>
      </c>
      <c r="BS958" s="127">
        <f t="shared" si="1536"/>
        <v>6.300923411189571E-3</v>
      </c>
      <c r="BT958" s="128">
        <f t="shared" si="1536"/>
        <v>5.2230685527747548E-3</v>
      </c>
      <c r="BU958" s="126">
        <f t="shared" si="1536"/>
        <v>4.1420356295492015E-3</v>
      </c>
      <c r="BV958" s="130">
        <f t="shared" si="1536"/>
        <v>3.7445392136467651E-3</v>
      </c>
      <c r="BW958" s="131">
        <f t="shared" si="1536"/>
        <v>5.7545567470276577E-3</v>
      </c>
      <c r="BX958" s="126">
        <f t="shared" si="1536"/>
        <v>1.0052162573353618E-2</v>
      </c>
      <c r="BY958" s="127">
        <f t="shared" si="1536"/>
        <v>8.0863731283600665E-3</v>
      </c>
      <c r="BZ958" s="128">
        <f t="shared" si="1536"/>
        <v>5.6289148467919417E-3</v>
      </c>
      <c r="CA958" s="129">
        <f t="shared" si="1536"/>
        <v>4.5117501667385927E-3</v>
      </c>
      <c r="CB958" s="126">
        <f t="shared" si="1536"/>
        <v>7.757734367697916E-3</v>
      </c>
      <c r="CC958" s="127">
        <f t="shared" si="1536"/>
        <v>1.244458271758575E-3</v>
      </c>
      <c r="CD958" s="128">
        <f t="shared" si="1536"/>
        <v>2.9930518439337255E-3</v>
      </c>
      <c r="CE958" s="129">
        <f t="shared" si="1536"/>
        <v>1.1375514972637275E-3</v>
      </c>
      <c r="CF958" s="126">
        <f t="shared" si="1536"/>
        <v>4.2408510949438821E-3</v>
      </c>
      <c r="CG958" s="127">
        <f t="shared" si="1536"/>
        <v>2.8343666961913199E-3</v>
      </c>
      <c r="CH958" s="128">
        <f t="shared" si="1536"/>
        <v>1.3556105330938422E-3</v>
      </c>
      <c r="CI958" s="126">
        <f t="shared" si="1536"/>
        <v>2.7560955982940372E-3</v>
      </c>
      <c r="CJ958" s="132">
        <f t="shared" si="1536"/>
        <v>2.6656172713615616E-3</v>
      </c>
      <c r="CK958" s="133">
        <f t="shared" si="1536"/>
        <v>1.3286628819905786E-2</v>
      </c>
    </row>
    <row r="959" spans="1:89" x14ac:dyDescent="0.2">
      <c r="A959" s="143" t="s">
        <v>41</v>
      </c>
      <c r="B959" s="203">
        <v>0</v>
      </c>
      <c r="C959" s="197">
        <v>0</v>
      </c>
      <c r="D959" s="198">
        <v>0</v>
      </c>
      <c r="E959" s="199">
        <v>0</v>
      </c>
      <c r="F959" s="196">
        <v>0</v>
      </c>
      <c r="G959" s="200">
        <v>0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69">
        <f t="shared" si="1516"/>
        <v>0</v>
      </c>
      <c r="AC959" s="170">
        <f t="shared" si="1511"/>
        <v>0</v>
      </c>
      <c r="BI959" s="143" t="s">
        <v>41</v>
      </c>
      <c r="BJ959" s="126">
        <f t="shared" ref="BJ959:CK959" si="1537">B959/B963</f>
        <v>0</v>
      </c>
      <c r="BK959" s="127">
        <f t="shared" si="1537"/>
        <v>0</v>
      </c>
      <c r="BL959" s="128">
        <f t="shared" si="1537"/>
        <v>0</v>
      </c>
      <c r="BM959" s="129">
        <f t="shared" si="1537"/>
        <v>0</v>
      </c>
      <c r="BN959" s="126">
        <f t="shared" si="1537"/>
        <v>0</v>
      </c>
      <c r="BO959" s="127">
        <f t="shared" si="1537"/>
        <v>0</v>
      </c>
      <c r="BP959" s="128">
        <f t="shared" si="1537"/>
        <v>0</v>
      </c>
      <c r="BQ959" s="129">
        <f t="shared" si="1537"/>
        <v>0</v>
      </c>
      <c r="BR959" s="126">
        <f t="shared" si="1537"/>
        <v>0</v>
      </c>
      <c r="BS959" s="127">
        <f t="shared" si="1537"/>
        <v>0</v>
      </c>
      <c r="BT959" s="128">
        <f t="shared" si="1537"/>
        <v>0</v>
      </c>
      <c r="BU959" s="126">
        <f t="shared" si="1537"/>
        <v>0</v>
      </c>
      <c r="BV959" s="130">
        <f t="shared" si="1537"/>
        <v>0</v>
      </c>
      <c r="BW959" s="131">
        <f t="shared" si="1537"/>
        <v>0</v>
      </c>
      <c r="BX959" s="126">
        <f t="shared" si="1537"/>
        <v>0</v>
      </c>
      <c r="BY959" s="127">
        <f t="shared" si="1537"/>
        <v>0</v>
      </c>
      <c r="BZ959" s="128">
        <f t="shared" si="1537"/>
        <v>0</v>
      </c>
      <c r="CA959" s="129">
        <f t="shared" si="1537"/>
        <v>0</v>
      </c>
      <c r="CB959" s="126">
        <f t="shared" si="1537"/>
        <v>0</v>
      </c>
      <c r="CC959" s="127">
        <f t="shared" si="1537"/>
        <v>0</v>
      </c>
      <c r="CD959" s="128">
        <f t="shared" si="1537"/>
        <v>0</v>
      </c>
      <c r="CE959" s="129">
        <f t="shared" si="1537"/>
        <v>0</v>
      </c>
      <c r="CF959" s="126">
        <f t="shared" si="1537"/>
        <v>0</v>
      </c>
      <c r="CG959" s="127">
        <f t="shared" si="1537"/>
        <v>0</v>
      </c>
      <c r="CH959" s="128">
        <f t="shared" si="1537"/>
        <v>0</v>
      </c>
      <c r="CI959" s="126">
        <f t="shared" si="1537"/>
        <v>0</v>
      </c>
      <c r="CJ959" s="132">
        <f t="shared" si="1537"/>
        <v>0</v>
      </c>
      <c r="CK959" s="133">
        <f t="shared" si="1537"/>
        <v>0</v>
      </c>
    </row>
    <row r="960" spans="1:89" x14ac:dyDescent="0.2">
      <c r="A960" s="134" t="s">
        <v>42</v>
      </c>
      <c r="B960" s="58">
        <v>0</v>
      </c>
      <c r="C960" s="59">
        <v>0</v>
      </c>
      <c r="D960" s="136">
        <v>0</v>
      </c>
      <c r="E960" s="137">
        <v>0</v>
      </c>
      <c r="F960" s="135">
        <v>0</v>
      </c>
      <c r="G960" s="138">
        <v>0</v>
      </c>
      <c r="H960" s="136">
        <v>0</v>
      </c>
      <c r="I960" s="137">
        <v>0</v>
      </c>
      <c r="J960" s="135">
        <v>0</v>
      </c>
      <c r="K960" s="138">
        <v>0</v>
      </c>
      <c r="L960" s="136">
        <v>0</v>
      </c>
      <c r="M960" s="135">
        <v>0</v>
      </c>
      <c r="N960" s="139">
        <v>0</v>
      </c>
      <c r="O960" s="140">
        <v>0</v>
      </c>
      <c r="P960" s="135">
        <v>0</v>
      </c>
      <c r="Q960" s="138">
        <v>0</v>
      </c>
      <c r="R960" s="136">
        <v>0</v>
      </c>
      <c r="S960" s="137">
        <v>0</v>
      </c>
      <c r="T960" s="135">
        <v>0</v>
      </c>
      <c r="U960" s="138">
        <v>0</v>
      </c>
      <c r="V960" s="136">
        <v>0</v>
      </c>
      <c r="W960" s="137">
        <v>0</v>
      </c>
      <c r="X960" s="135">
        <v>0</v>
      </c>
      <c r="Y960" s="138">
        <v>0</v>
      </c>
      <c r="Z960" s="141">
        <v>0</v>
      </c>
      <c r="AA960" s="142">
        <v>0</v>
      </c>
      <c r="AB960" s="169"/>
      <c r="AC960" s="170"/>
      <c r="BI960" s="134" t="s">
        <v>42</v>
      </c>
      <c r="BJ960" s="126">
        <f t="shared" ref="BJ960:CK960" si="1538">B960/B963</f>
        <v>0</v>
      </c>
      <c r="BK960" s="127">
        <f t="shared" si="1538"/>
        <v>0</v>
      </c>
      <c r="BL960" s="128">
        <f t="shared" si="1538"/>
        <v>0</v>
      </c>
      <c r="BM960" s="129">
        <f t="shared" si="1538"/>
        <v>0</v>
      </c>
      <c r="BN960" s="126">
        <f t="shared" si="1538"/>
        <v>0</v>
      </c>
      <c r="BO960" s="127">
        <f t="shared" si="1538"/>
        <v>0</v>
      </c>
      <c r="BP960" s="128">
        <f t="shared" si="1538"/>
        <v>0</v>
      </c>
      <c r="BQ960" s="129">
        <f t="shared" si="1538"/>
        <v>0</v>
      </c>
      <c r="BR960" s="126">
        <f t="shared" si="1538"/>
        <v>0</v>
      </c>
      <c r="BS960" s="127">
        <f t="shared" si="1538"/>
        <v>0</v>
      </c>
      <c r="BT960" s="128">
        <f t="shared" si="1538"/>
        <v>0</v>
      </c>
      <c r="BU960" s="126">
        <f t="shared" si="1538"/>
        <v>0</v>
      </c>
      <c r="BV960" s="130">
        <f t="shared" si="1538"/>
        <v>0</v>
      </c>
      <c r="BW960" s="131">
        <f t="shared" si="1538"/>
        <v>0</v>
      </c>
      <c r="BX960" s="126">
        <f t="shared" si="1538"/>
        <v>0</v>
      </c>
      <c r="BY960" s="127">
        <f t="shared" si="1538"/>
        <v>0</v>
      </c>
      <c r="BZ960" s="128">
        <f t="shared" si="1538"/>
        <v>0</v>
      </c>
      <c r="CA960" s="129">
        <f t="shared" si="1538"/>
        <v>0</v>
      </c>
      <c r="CB960" s="126">
        <f t="shared" si="1538"/>
        <v>0</v>
      </c>
      <c r="CC960" s="127">
        <f t="shared" si="1538"/>
        <v>0</v>
      </c>
      <c r="CD960" s="128">
        <f t="shared" si="1538"/>
        <v>0</v>
      </c>
      <c r="CE960" s="129">
        <f t="shared" si="1538"/>
        <v>0</v>
      </c>
      <c r="CF960" s="126">
        <f t="shared" si="1538"/>
        <v>0</v>
      </c>
      <c r="CG960" s="127">
        <f t="shared" si="1538"/>
        <v>0</v>
      </c>
      <c r="CH960" s="128">
        <f t="shared" si="1538"/>
        <v>0</v>
      </c>
      <c r="CI960" s="126">
        <f t="shared" si="1538"/>
        <v>0</v>
      </c>
      <c r="CJ960" s="132">
        <f t="shared" si="1538"/>
        <v>0</v>
      </c>
      <c r="CK960" s="133">
        <f t="shared" si="1538"/>
        <v>0</v>
      </c>
    </row>
    <row r="961" spans="1:89" x14ac:dyDescent="0.2">
      <c r="A961" s="143" t="s">
        <v>43</v>
      </c>
      <c r="B961" s="56"/>
      <c r="C961" s="57"/>
      <c r="D961" s="149"/>
      <c r="E961" s="146"/>
      <c r="F961" s="147"/>
      <c r="G961" s="148"/>
      <c r="H961" s="149"/>
      <c r="I961" s="146"/>
      <c r="J961" s="147"/>
      <c r="K961" s="148"/>
      <c r="L961" s="149"/>
      <c r="M961" s="147"/>
      <c r="N961" s="151"/>
      <c r="O961" s="150"/>
      <c r="P961" s="147"/>
      <c r="Q961" s="148"/>
      <c r="R961" s="149"/>
      <c r="S961" s="146"/>
      <c r="T961" s="147"/>
      <c r="U961" s="148"/>
      <c r="V961" s="149"/>
      <c r="W961" s="146"/>
      <c r="X961" s="147"/>
      <c r="Y961" s="148"/>
      <c r="Z961" s="145"/>
      <c r="AA961" s="144"/>
      <c r="AB961" s="169"/>
      <c r="AC961" s="170"/>
      <c r="BI961" s="143" t="s">
        <v>43</v>
      </c>
      <c r="BJ961" s="126">
        <f t="shared" ref="BJ961:CK961" si="1539">B961/B963</f>
        <v>0</v>
      </c>
      <c r="BK961" s="127">
        <f t="shared" si="1539"/>
        <v>0</v>
      </c>
      <c r="BL961" s="128">
        <f t="shared" si="1539"/>
        <v>0</v>
      </c>
      <c r="BM961" s="129">
        <f t="shared" si="1539"/>
        <v>0</v>
      </c>
      <c r="BN961" s="126">
        <f t="shared" si="1539"/>
        <v>0</v>
      </c>
      <c r="BO961" s="127">
        <f t="shared" si="1539"/>
        <v>0</v>
      </c>
      <c r="BP961" s="128">
        <f t="shared" si="1539"/>
        <v>0</v>
      </c>
      <c r="BQ961" s="129">
        <f t="shared" si="1539"/>
        <v>0</v>
      </c>
      <c r="BR961" s="126">
        <f t="shared" si="1539"/>
        <v>0</v>
      </c>
      <c r="BS961" s="127">
        <f t="shared" si="1539"/>
        <v>0</v>
      </c>
      <c r="BT961" s="128">
        <f t="shared" si="1539"/>
        <v>0</v>
      </c>
      <c r="BU961" s="126">
        <f t="shared" si="1539"/>
        <v>0</v>
      </c>
      <c r="BV961" s="130">
        <f t="shared" si="1539"/>
        <v>0</v>
      </c>
      <c r="BW961" s="131">
        <f t="shared" si="1539"/>
        <v>0</v>
      </c>
      <c r="BX961" s="126">
        <f t="shared" si="1539"/>
        <v>0</v>
      </c>
      <c r="BY961" s="127">
        <f t="shared" si="1539"/>
        <v>0</v>
      </c>
      <c r="BZ961" s="128">
        <f t="shared" si="1539"/>
        <v>0</v>
      </c>
      <c r="CA961" s="129">
        <f t="shared" si="1539"/>
        <v>0</v>
      </c>
      <c r="CB961" s="126">
        <f t="shared" si="1539"/>
        <v>0</v>
      </c>
      <c r="CC961" s="127">
        <f t="shared" si="1539"/>
        <v>0</v>
      </c>
      <c r="CD961" s="128">
        <f t="shared" si="1539"/>
        <v>0</v>
      </c>
      <c r="CE961" s="129">
        <f t="shared" si="1539"/>
        <v>0</v>
      </c>
      <c r="CF961" s="126">
        <f t="shared" si="1539"/>
        <v>0</v>
      </c>
      <c r="CG961" s="127">
        <f t="shared" si="1539"/>
        <v>0</v>
      </c>
      <c r="CH961" s="128">
        <f t="shared" si="1539"/>
        <v>0</v>
      </c>
      <c r="CI961" s="126">
        <f t="shared" si="1539"/>
        <v>0</v>
      </c>
      <c r="CJ961" s="132">
        <f t="shared" si="1539"/>
        <v>0</v>
      </c>
      <c r="CK961" s="133">
        <f t="shared" si="1539"/>
        <v>0</v>
      </c>
    </row>
    <row r="962" spans="1:89" ht="13.5" thickBot="1" x14ac:dyDescent="0.25">
      <c r="A962" s="134" t="s">
        <v>44</v>
      </c>
      <c r="B962" s="251"/>
      <c r="C962" s="252"/>
      <c r="D962" s="253"/>
      <c r="E962" s="254"/>
      <c r="F962" s="255"/>
      <c r="G962" s="256"/>
      <c r="H962" s="253"/>
      <c r="I962" s="254"/>
      <c r="J962" s="255"/>
      <c r="K962" s="256"/>
      <c r="L962" s="253"/>
      <c r="M962" s="255"/>
      <c r="N962" s="257"/>
      <c r="O962" s="258"/>
      <c r="P962" s="255"/>
      <c r="Q962" s="256"/>
      <c r="R962" s="253"/>
      <c r="S962" s="254"/>
      <c r="T962" s="255"/>
      <c r="U962" s="256"/>
      <c r="V962" s="253"/>
      <c r="W962" s="254"/>
      <c r="X962" s="255"/>
      <c r="Y962" s="256"/>
      <c r="Z962" s="259"/>
      <c r="AA962" s="260"/>
      <c r="AB962" s="169"/>
      <c r="AC962" s="170"/>
      <c r="BI962" s="134" t="s">
        <v>44</v>
      </c>
      <c r="BJ962" s="126">
        <f t="shared" ref="BJ962:CK962" si="1540">B962/B963</f>
        <v>0</v>
      </c>
      <c r="BK962" s="127">
        <f t="shared" si="1540"/>
        <v>0</v>
      </c>
      <c r="BL962" s="128">
        <f t="shared" si="1540"/>
        <v>0</v>
      </c>
      <c r="BM962" s="129">
        <f t="shared" si="1540"/>
        <v>0</v>
      </c>
      <c r="BN962" s="126">
        <f t="shared" si="1540"/>
        <v>0</v>
      </c>
      <c r="BO962" s="127">
        <f t="shared" si="1540"/>
        <v>0</v>
      </c>
      <c r="BP962" s="128">
        <f t="shared" si="1540"/>
        <v>0</v>
      </c>
      <c r="BQ962" s="129">
        <f t="shared" si="1540"/>
        <v>0</v>
      </c>
      <c r="BR962" s="126">
        <f t="shared" si="1540"/>
        <v>0</v>
      </c>
      <c r="BS962" s="127">
        <f t="shared" si="1540"/>
        <v>0</v>
      </c>
      <c r="BT962" s="128">
        <f t="shared" si="1540"/>
        <v>0</v>
      </c>
      <c r="BU962" s="126">
        <f t="shared" si="1540"/>
        <v>0</v>
      </c>
      <c r="BV962" s="130">
        <f t="shared" si="1540"/>
        <v>0</v>
      </c>
      <c r="BW962" s="131">
        <f t="shared" si="1540"/>
        <v>0</v>
      </c>
      <c r="BX962" s="126">
        <f t="shared" si="1540"/>
        <v>0</v>
      </c>
      <c r="BY962" s="127">
        <f t="shared" si="1540"/>
        <v>0</v>
      </c>
      <c r="BZ962" s="128">
        <f t="shared" si="1540"/>
        <v>0</v>
      </c>
      <c r="CA962" s="129">
        <f t="shared" si="1540"/>
        <v>0</v>
      </c>
      <c r="CB962" s="126">
        <f t="shared" si="1540"/>
        <v>0</v>
      </c>
      <c r="CC962" s="127">
        <f t="shared" si="1540"/>
        <v>0</v>
      </c>
      <c r="CD962" s="128">
        <f t="shared" si="1540"/>
        <v>0</v>
      </c>
      <c r="CE962" s="129">
        <f t="shared" si="1540"/>
        <v>0</v>
      </c>
      <c r="CF962" s="126">
        <f t="shared" si="1540"/>
        <v>0</v>
      </c>
      <c r="CG962" s="127">
        <f t="shared" si="1540"/>
        <v>0</v>
      </c>
      <c r="CH962" s="128">
        <f t="shared" si="1540"/>
        <v>0</v>
      </c>
      <c r="CI962" s="126">
        <f t="shared" si="1540"/>
        <v>0</v>
      </c>
      <c r="CJ962" s="132">
        <f t="shared" si="1540"/>
        <v>0</v>
      </c>
      <c r="CK962" s="133">
        <f t="shared" si="1540"/>
        <v>0</v>
      </c>
    </row>
    <row r="963" spans="1:89" ht="14.25" thickTop="1" thickBot="1" x14ac:dyDescent="0.25">
      <c r="A963" s="299" t="s">
        <v>26</v>
      </c>
      <c r="B963" s="275">
        <f>SUM(B939:B962)</f>
        <v>61580</v>
      </c>
      <c r="C963" s="270">
        <f t="shared" ref="C963" si="1541">SUM(C939:C962)</f>
        <v>37905</v>
      </c>
      <c r="D963" s="18">
        <f t="shared" ref="D963" si="1542">SUM(D939:D962)</f>
        <v>26306</v>
      </c>
      <c r="E963" s="271">
        <f t="shared" ref="E963" si="1543">SUM(E939:E962)</f>
        <v>23079</v>
      </c>
      <c r="F963" s="272">
        <f t="shared" ref="F963" si="1544">SUM(F939:F962)</f>
        <v>12764</v>
      </c>
      <c r="G963" s="273">
        <f t="shared" ref="G963" si="1545">SUM(G939:G962)</f>
        <v>8962</v>
      </c>
      <c r="H963" s="18">
        <f t="shared" ref="H963" si="1546">SUM(H939:H962)</f>
        <v>30487</v>
      </c>
      <c r="I963" s="271">
        <f t="shared" ref="I963" si="1547">SUM(I939:I962)</f>
        <v>44231</v>
      </c>
      <c r="J963" s="272">
        <f t="shared" ref="J963" si="1548">SUM(J939:J962)</f>
        <v>7210</v>
      </c>
      <c r="K963" s="273">
        <f t="shared" ref="K963" si="1549">SUM(K939:K962)</f>
        <v>9205</v>
      </c>
      <c r="L963" s="18">
        <f t="shared" ref="L963" si="1550">SUM(L939:L962)</f>
        <v>13785</v>
      </c>
      <c r="M963" s="272">
        <f t="shared" ref="M963" si="1551">SUM(M939:M962)</f>
        <v>24867</v>
      </c>
      <c r="N963" s="20">
        <f t="shared" ref="N963" si="1552">SUM(N939:N962)</f>
        <v>28842</v>
      </c>
      <c r="O963" s="19">
        <f t="shared" ref="O963" si="1553">SUM(O939:O962)</f>
        <v>39447</v>
      </c>
      <c r="P963" s="272">
        <f t="shared" ref="P963" si="1554">SUM(P939:P962)</f>
        <v>18404</v>
      </c>
      <c r="Q963" s="273">
        <f t="shared" ref="Q963" si="1555">SUM(Q939:Q962)</f>
        <v>22507</v>
      </c>
      <c r="R963" s="18">
        <f t="shared" ref="R963" si="1556">SUM(R939:R962)</f>
        <v>23628</v>
      </c>
      <c r="S963" s="271">
        <f t="shared" ref="S963" si="1557">SUM(S939:S962)</f>
        <v>25489</v>
      </c>
      <c r="T963" s="272">
        <f t="shared" ref="T963" si="1558">SUM(T939:T962)</f>
        <v>10699</v>
      </c>
      <c r="U963" s="273">
        <f t="shared" ref="U963" si="1559">SUM(U939:U962)</f>
        <v>12857</v>
      </c>
      <c r="V963" s="18">
        <f t="shared" ref="V963" si="1560">SUM(V939:V962)</f>
        <v>28065</v>
      </c>
      <c r="W963" s="271">
        <f t="shared" ref="W963" si="1561">SUM(W939:W962)</f>
        <v>32526</v>
      </c>
      <c r="X963" s="272">
        <f t="shared" ref="X963" si="1562">SUM(X939:X962)</f>
        <v>27353</v>
      </c>
      <c r="Y963" s="273">
        <f t="shared" ref="Y963" si="1563">SUM(Y939:Y962)</f>
        <v>16935</v>
      </c>
      <c r="Z963" s="18">
        <f t="shared" ref="Z963" si="1564">SUM(Z939:Z962)</f>
        <v>59014</v>
      </c>
      <c r="AA963" s="271">
        <f t="shared" ref="AA963" si="1565">SUM(AA939:AA962)</f>
        <v>49708</v>
      </c>
      <c r="AB963" s="171">
        <f>SUM(AB939:AB962)</f>
        <v>348137</v>
      </c>
      <c r="AC963" s="172">
        <f>SUM(AC939:AC962)</f>
        <v>347718</v>
      </c>
      <c r="BI963" s="299" t="s">
        <v>26</v>
      </c>
      <c r="BJ963" s="152">
        <f>SUM(BJ939:BJ962)</f>
        <v>0.99999999999999989</v>
      </c>
      <c r="BK963" s="153">
        <f t="shared" ref="BK963:CK963" si="1566">SUM(BK939:BK962)</f>
        <v>1</v>
      </c>
      <c r="BL963" s="152">
        <f t="shared" si="1566"/>
        <v>0.99999999999999989</v>
      </c>
      <c r="BM963" s="153">
        <f t="shared" si="1566"/>
        <v>1.0000000000000002</v>
      </c>
      <c r="BN963" s="152">
        <f t="shared" si="1566"/>
        <v>0.99999999999999989</v>
      </c>
      <c r="BO963" s="153">
        <f t="shared" si="1566"/>
        <v>0.99999999999999978</v>
      </c>
      <c r="BP963" s="152">
        <f t="shared" si="1566"/>
        <v>1</v>
      </c>
      <c r="BQ963" s="153">
        <f t="shared" si="1566"/>
        <v>1</v>
      </c>
      <c r="BR963" s="152">
        <f t="shared" si="1566"/>
        <v>1</v>
      </c>
      <c r="BS963" s="153">
        <f t="shared" si="1566"/>
        <v>1</v>
      </c>
      <c r="BT963" s="152">
        <f t="shared" si="1566"/>
        <v>0.99999999999999989</v>
      </c>
      <c r="BU963" s="153">
        <f t="shared" si="1566"/>
        <v>0.99999999999999978</v>
      </c>
      <c r="BV963" s="152">
        <f t="shared" si="1566"/>
        <v>1</v>
      </c>
      <c r="BW963" s="153">
        <f t="shared" si="1566"/>
        <v>1</v>
      </c>
      <c r="BX963" s="152">
        <f t="shared" si="1566"/>
        <v>0.99999999999999978</v>
      </c>
      <c r="BY963" s="153">
        <f t="shared" si="1566"/>
        <v>1</v>
      </c>
      <c r="BZ963" s="152">
        <f t="shared" si="1566"/>
        <v>1</v>
      </c>
      <c r="CA963" s="153">
        <f t="shared" si="1566"/>
        <v>1.0000000000000002</v>
      </c>
      <c r="CB963" s="152">
        <f t="shared" si="1566"/>
        <v>0.99999999999999989</v>
      </c>
      <c r="CC963" s="153">
        <f t="shared" si="1566"/>
        <v>0.99999999999999989</v>
      </c>
      <c r="CD963" s="152">
        <f t="shared" si="1566"/>
        <v>1.0000000000000002</v>
      </c>
      <c r="CE963" s="153">
        <f t="shared" si="1566"/>
        <v>1</v>
      </c>
      <c r="CF963" s="152">
        <f t="shared" si="1566"/>
        <v>1</v>
      </c>
      <c r="CG963" s="153">
        <f t="shared" si="1566"/>
        <v>1.0000000000000002</v>
      </c>
      <c r="CH963" s="152">
        <f t="shared" si="1566"/>
        <v>1</v>
      </c>
      <c r="CI963" s="153">
        <f t="shared" si="1566"/>
        <v>0.99999999999999989</v>
      </c>
      <c r="CJ963" s="152">
        <f t="shared" si="1566"/>
        <v>1</v>
      </c>
      <c r="CK963" s="153">
        <f t="shared" si="1566"/>
        <v>0.99999999999999989</v>
      </c>
    </row>
    <row r="964" spans="1:89" ht="13.5" thickTop="1" x14ac:dyDescent="0.2">
      <c r="A964" s="187"/>
    </row>
  </sheetData>
  <mergeCells count="1926"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14:AW914"/>
    <mergeCell ref="AX914:AY914"/>
    <mergeCell ref="AZ914:BA914"/>
    <mergeCell ref="BB914:BC914"/>
    <mergeCell ref="BD914:BE914"/>
    <mergeCell ref="BF914:BG914"/>
    <mergeCell ref="AE914:AE915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V883:AW883"/>
    <mergeCell ref="AX883:AY883"/>
    <mergeCell ref="AZ883:BA883"/>
    <mergeCell ref="BB883:BC883"/>
    <mergeCell ref="BD883:BE883"/>
    <mergeCell ref="BF883:BG883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52:AW852"/>
    <mergeCell ref="AX852:AY852"/>
    <mergeCell ref="AZ852:BA852"/>
    <mergeCell ref="BB852:BC852"/>
    <mergeCell ref="BD852:BE852"/>
    <mergeCell ref="BF852:BG852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V875:AW875"/>
    <mergeCell ref="AX875:AY875"/>
    <mergeCell ref="AZ875:BA875"/>
    <mergeCell ref="BB875:BC875"/>
    <mergeCell ref="BD875:BE875"/>
    <mergeCell ref="BF875:BG875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V821:AW821"/>
    <mergeCell ref="AX821:AY821"/>
    <mergeCell ref="AZ821:BA821"/>
    <mergeCell ref="BB821:BC821"/>
    <mergeCell ref="BD821:BE821"/>
    <mergeCell ref="BF821:BG821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790:AW790"/>
    <mergeCell ref="AX790:AY790"/>
    <mergeCell ref="AZ790:BA790"/>
    <mergeCell ref="BB790:BC790"/>
    <mergeCell ref="BD790:BE790"/>
    <mergeCell ref="BF790:BG790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B813:BC813"/>
    <mergeCell ref="BD813:BE813"/>
    <mergeCell ref="BF813:BG813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59:AW759"/>
    <mergeCell ref="AX759:AY759"/>
    <mergeCell ref="AZ759:BA759"/>
    <mergeCell ref="BB759:BC759"/>
    <mergeCell ref="BD759:BE759"/>
    <mergeCell ref="BF759:BG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28:AW728"/>
    <mergeCell ref="AX728:AY728"/>
    <mergeCell ref="AZ728:BA728"/>
    <mergeCell ref="BB728:BC728"/>
    <mergeCell ref="BD728:BE728"/>
    <mergeCell ref="BF728:BG728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BB751:BC751"/>
    <mergeCell ref="BD751:BE751"/>
    <mergeCell ref="BF751:BG751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697:AW697"/>
    <mergeCell ref="AX697:AY697"/>
    <mergeCell ref="AZ697:BA697"/>
    <mergeCell ref="BB697:BC697"/>
    <mergeCell ref="BD697:BE697"/>
    <mergeCell ref="BF697:BG697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720:AW720"/>
    <mergeCell ref="AX720:AY720"/>
    <mergeCell ref="AZ720:BA720"/>
    <mergeCell ref="BB720:BC720"/>
    <mergeCell ref="BD720:BE720"/>
    <mergeCell ref="BF720:BG720"/>
    <mergeCell ref="AE697:AE698"/>
    <mergeCell ref="AF697:AG697"/>
    <mergeCell ref="AH697:AI697"/>
    <mergeCell ref="AJ697:AK697"/>
    <mergeCell ref="AL697:AM697"/>
    <mergeCell ref="AN697:AO697"/>
    <mergeCell ref="AP697:AQ697"/>
    <mergeCell ref="AR697:AS697"/>
    <mergeCell ref="AT697:AU697"/>
    <mergeCell ref="AV666:AW666"/>
    <mergeCell ref="AX666:AY666"/>
    <mergeCell ref="AZ666:BA666"/>
    <mergeCell ref="BB666:BC666"/>
    <mergeCell ref="BD666:BE666"/>
    <mergeCell ref="BF666:BG666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689:BC689"/>
    <mergeCell ref="BD689:BE689"/>
    <mergeCell ref="BF689:BG689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35:AW635"/>
    <mergeCell ref="AX635:AY635"/>
    <mergeCell ref="AZ635:BA635"/>
    <mergeCell ref="BB635:BC635"/>
    <mergeCell ref="BD635:BE635"/>
    <mergeCell ref="BF635:BG635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35:AE636"/>
    <mergeCell ref="AF635:AG635"/>
    <mergeCell ref="AH635:AI635"/>
    <mergeCell ref="AJ635:AK635"/>
    <mergeCell ref="AL635:AM635"/>
    <mergeCell ref="AN635:AO635"/>
    <mergeCell ref="AP635:AQ635"/>
    <mergeCell ref="AR635:AS635"/>
    <mergeCell ref="AT635:AU635"/>
    <mergeCell ref="AV604:AW604"/>
    <mergeCell ref="AX604:AY604"/>
    <mergeCell ref="AZ604:BA604"/>
    <mergeCell ref="BB604:BC604"/>
    <mergeCell ref="BD604:BE604"/>
    <mergeCell ref="BF604:BG604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573:AW573"/>
    <mergeCell ref="AX573:AY573"/>
    <mergeCell ref="AZ573:BA573"/>
    <mergeCell ref="BB573:BC573"/>
    <mergeCell ref="BD573:BE573"/>
    <mergeCell ref="BF573:BG573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V542:AW542"/>
    <mergeCell ref="AX542:AY542"/>
    <mergeCell ref="AZ542:BA542"/>
    <mergeCell ref="BB542:BC542"/>
    <mergeCell ref="BD542:BE542"/>
    <mergeCell ref="BF542:BG542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65:AW565"/>
    <mergeCell ref="AX565:AY565"/>
    <mergeCell ref="AZ565:BA565"/>
    <mergeCell ref="BB565:BC565"/>
    <mergeCell ref="BD565:BE565"/>
    <mergeCell ref="BF565:BG565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11:AW511"/>
    <mergeCell ref="AX511:AY511"/>
    <mergeCell ref="AZ511:BA511"/>
    <mergeCell ref="BB511:BC511"/>
    <mergeCell ref="BD511:BE511"/>
    <mergeCell ref="BF511:BG511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480:AW480"/>
    <mergeCell ref="AX480:AY480"/>
    <mergeCell ref="AZ480:BA480"/>
    <mergeCell ref="BB480:BC480"/>
    <mergeCell ref="BD480:BE480"/>
    <mergeCell ref="BF480:BG480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503:AW503"/>
    <mergeCell ref="AX503:AY503"/>
    <mergeCell ref="AZ503:BA503"/>
    <mergeCell ref="BB503:BC503"/>
    <mergeCell ref="BD503:BE503"/>
    <mergeCell ref="BF503:BG503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49:AW449"/>
    <mergeCell ref="AX449:AY449"/>
    <mergeCell ref="AZ449:BA449"/>
    <mergeCell ref="BB449:BC449"/>
    <mergeCell ref="BD449:BE449"/>
    <mergeCell ref="BF449:BG449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18:AW418"/>
    <mergeCell ref="AX418:AY418"/>
    <mergeCell ref="AZ418:BA418"/>
    <mergeCell ref="BB418:BC418"/>
    <mergeCell ref="BD418:BE418"/>
    <mergeCell ref="BF418:BG418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41:AW441"/>
    <mergeCell ref="AX441:AY441"/>
    <mergeCell ref="AZ441:BA441"/>
    <mergeCell ref="BB441:BC441"/>
    <mergeCell ref="BD441:BE441"/>
    <mergeCell ref="BF441:BG441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387:AW387"/>
    <mergeCell ref="AX387:AY387"/>
    <mergeCell ref="AZ387:BA387"/>
    <mergeCell ref="BB387:BC387"/>
    <mergeCell ref="BD387:BE387"/>
    <mergeCell ref="BF387:BG387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410:AW410"/>
    <mergeCell ref="AX410:AY410"/>
    <mergeCell ref="AZ410:BA410"/>
    <mergeCell ref="BB410:BC410"/>
    <mergeCell ref="BD410:BE410"/>
    <mergeCell ref="BF410:BG410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356:AW356"/>
    <mergeCell ref="AX356:AY356"/>
    <mergeCell ref="AZ356:BA356"/>
    <mergeCell ref="BB356:BC356"/>
    <mergeCell ref="BD356:BE356"/>
    <mergeCell ref="BF356:BG356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BB379:BC379"/>
    <mergeCell ref="BD379:BE379"/>
    <mergeCell ref="BF379:BG379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25:AW325"/>
    <mergeCell ref="AX325:AY325"/>
    <mergeCell ref="AZ325:BA325"/>
    <mergeCell ref="BB325:BC325"/>
    <mergeCell ref="BD325:BE325"/>
    <mergeCell ref="BF325:BG325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294:AW294"/>
    <mergeCell ref="AX294:AY294"/>
    <mergeCell ref="AZ294:BA294"/>
    <mergeCell ref="BB294:BC294"/>
    <mergeCell ref="BD294:BE294"/>
    <mergeCell ref="BF294:BG294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317:AW317"/>
    <mergeCell ref="AX317:AY317"/>
    <mergeCell ref="AZ317:BA317"/>
    <mergeCell ref="BB317:BC317"/>
    <mergeCell ref="BD317:BE317"/>
    <mergeCell ref="BF317:BG317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63:AW263"/>
    <mergeCell ref="AX263:AY263"/>
    <mergeCell ref="AZ263:BA263"/>
    <mergeCell ref="BB263:BC263"/>
    <mergeCell ref="BD263:BE263"/>
    <mergeCell ref="BF263:BG263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32:AW232"/>
    <mergeCell ref="AX232:AY232"/>
    <mergeCell ref="AZ232:BA232"/>
    <mergeCell ref="BB232:BC232"/>
    <mergeCell ref="BD232:BE232"/>
    <mergeCell ref="BF232:BG232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BB255:BC255"/>
    <mergeCell ref="BD255:BE255"/>
    <mergeCell ref="BF255:BG255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01:AW201"/>
    <mergeCell ref="AX201:AY201"/>
    <mergeCell ref="AZ201:BA201"/>
    <mergeCell ref="BB201:BC201"/>
    <mergeCell ref="BD201:BE201"/>
    <mergeCell ref="BF201:BG201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BB170:BC170"/>
    <mergeCell ref="BD170:BE170"/>
    <mergeCell ref="BF170:BG170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BB193:BC193"/>
    <mergeCell ref="BD193:BE193"/>
    <mergeCell ref="BF193:BG193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AE170:AE171"/>
    <mergeCell ref="AF170:AG170"/>
    <mergeCell ref="AH170:AI170"/>
    <mergeCell ref="BB139:BC139"/>
    <mergeCell ref="BD139:BE139"/>
    <mergeCell ref="BF139:BG139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AE139:AE140"/>
    <mergeCell ref="AF139:AG139"/>
    <mergeCell ref="AH139:AI139"/>
    <mergeCell ref="BB108:BC108"/>
    <mergeCell ref="BD108:BE108"/>
    <mergeCell ref="BF108:BG108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BB131:BC131"/>
    <mergeCell ref="BD131:BE131"/>
    <mergeCell ref="BF131:BG131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AE108:AE109"/>
    <mergeCell ref="AF108:AG108"/>
    <mergeCell ref="AH108:AI108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BB77:BC77"/>
    <mergeCell ref="BD77:BE77"/>
    <mergeCell ref="BF77:BG77"/>
    <mergeCell ref="AV15:AW15"/>
    <mergeCell ref="AX15:AY15"/>
    <mergeCell ref="AZ15:BA15"/>
    <mergeCell ref="BB15:BC15"/>
    <mergeCell ref="BD15:BE15"/>
    <mergeCell ref="BF15:BG15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38:AW38"/>
    <mergeCell ref="AX38:AY38"/>
    <mergeCell ref="AZ38:BA38"/>
    <mergeCell ref="BB38:BC38"/>
    <mergeCell ref="BD38:BE38"/>
    <mergeCell ref="BF38:BG38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7:AW7"/>
    <mergeCell ref="AX7:AY7"/>
    <mergeCell ref="AZ7:BA7"/>
    <mergeCell ref="BB7:BC7"/>
    <mergeCell ref="BD7:BE7"/>
    <mergeCell ref="BF7:BG7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BX937:BY937"/>
    <mergeCell ref="BZ937:CA937"/>
    <mergeCell ref="BX813:BY813"/>
    <mergeCell ref="BZ813:CA813"/>
    <mergeCell ref="BX720:BY720"/>
    <mergeCell ref="BZ720:CA720"/>
    <mergeCell ref="BX596:BY596"/>
    <mergeCell ref="BZ596:CA596"/>
    <mergeCell ref="BX503:BY503"/>
    <mergeCell ref="BZ503:CA503"/>
    <mergeCell ref="BX379:BY379"/>
    <mergeCell ref="BZ379:CA379"/>
    <mergeCell ref="BX255:BY255"/>
    <mergeCell ref="BZ255:CA255"/>
    <mergeCell ref="BX100:BY100"/>
    <mergeCell ref="BZ100:CA100"/>
    <mergeCell ref="BT379:BU379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CB162:CC162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CB255:CC255"/>
    <mergeCell ref="CB379:CC379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346:BL346"/>
    <mergeCell ref="BI315:BL315"/>
    <mergeCell ref="BI284:BL284"/>
    <mergeCell ref="BI286:BI287"/>
    <mergeCell ref="BJ286:BK286"/>
    <mergeCell ref="BL286:BM286"/>
    <mergeCell ref="BN286:BO286"/>
    <mergeCell ref="BP286:BQ286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V379:BW379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P937:Q937"/>
    <mergeCell ref="R937:S937"/>
    <mergeCell ref="T937:U937"/>
    <mergeCell ref="V937:W937"/>
    <mergeCell ref="X937:Y937"/>
    <mergeCell ref="Z937:AA937"/>
    <mergeCell ref="AB937:AC937"/>
    <mergeCell ref="N937:O937"/>
    <mergeCell ref="AB875:AC875"/>
    <mergeCell ref="Z844:AA844"/>
    <mergeCell ref="R689:S689"/>
    <mergeCell ref="T689:U689"/>
    <mergeCell ref="V689:W689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X162:BY162"/>
    <mergeCell ref="BZ162:CA162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J1" workbookViewId="0">
      <selection activeCell="W35" sqref="W35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5" t="s">
        <v>0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4" spans="1:31" ht="13.5" thickBot="1" x14ac:dyDescent="0.25">
      <c r="A4" s="45" t="s">
        <v>45</v>
      </c>
    </row>
    <row r="5" spans="1:31" ht="14.25" thickTop="1" thickBot="1" x14ac:dyDescent="0.25">
      <c r="A5" s="313" t="s">
        <v>2</v>
      </c>
      <c r="B5" s="307" t="s">
        <v>3</v>
      </c>
      <c r="C5" s="308"/>
      <c r="D5" s="307" t="s">
        <v>4</v>
      </c>
      <c r="E5" s="308"/>
      <c r="F5" s="307" t="s">
        <v>5</v>
      </c>
      <c r="G5" s="308"/>
      <c r="H5" s="307" t="s">
        <v>6</v>
      </c>
      <c r="I5" s="308"/>
      <c r="J5" s="307" t="s">
        <v>7</v>
      </c>
      <c r="K5" s="308"/>
      <c r="L5" s="307" t="s">
        <v>8</v>
      </c>
      <c r="M5" s="308"/>
      <c r="N5" s="307" t="s">
        <v>9</v>
      </c>
      <c r="O5" s="308"/>
      <c r="P5" s="307" t="s">
        <v>10</v>
      </c>
      <c r="Q5" s="308"/>
      <c r="R5" s="307" t="s">
        <v>11</v>
      </c>
      <c r="S5" s="308"/>
      <c r="T5" s="307" t="s">
        <v>12</v>
      </c>
      <c r="U5" s="308"/>
      <c r="V5" s="307" t="s">
        <v>13</v>
      </c>
      <c r="W5" s="308"/>
      <c r="X5" s="307" t="s">
        <v>14</v>
      </c>
      <c r="Y5" s="308"/>
      <c r="Z5" s="307" t="s">
        <v>15</v>
      </c>
      <c r="AA5" s="308"/>
      <c r="AB5" s="307" t="s">
        <v>16</v>
      </c>
      <c r="AC5" s="308"/>
    </row>
    <row r="6" spans="1:31" s="72" customFormat="1" ht="15" thickTop="1" thickBot="1" x14ac:dyDescent="0.25">
      <c r="A6" s="314"/>
      <c r="B6" s="73" t="s">
        <v>17</v>
      </c>
      <c r="C6" s="74" t="s">
        <v>18</v>
      </c>
      <c r="D6" s="75" t="s">
        <v>17</v>
      </c>
      <c r="E6" s="76" t="s">
        <v>18</v>
      </c>
      <c r="F6" s="77" t="s">
        <v>17</v>
      </c>
      <c r="G6" s="74" t="s">
        <v>18</v>
      </c>
      <c r="H6" s="75" t="s">
        <v>17</v>
      </c>
      <c r="I6" s="76" t="s">
        <v>18</v>
      </c>
      <c r="J6" s="77" t="s">
        <v>17</v>
      </c>
      <c r="K6" s="74" t="s">
        <v>18</v>
      </c>
      <c r="L6" s="75" t="s">
        <v>17</v>
      </c>
      <c r="M6" s="77" t="s">
        <v>18</v>
      </c>
      <c r="N6" s="73" t="s">
        <v>17</v>
      </c>
      <c r="O6" s="78" t="s">
        <v>18</v>
      </c>
      <c r="P6" s="77" t="s">
        <v>17</v>
      </c>
      <c r="Q6" s="74" t="s">
        <v>18</v>
      </c>
      <c r="R6" s="75" t="s">
        <v>17</v>
      </c>
      <c r="S6" s="76" t="s">
        <v>18</v>
      </c>
      <c r="T6" s="77" t="s">
        <v>17</v>
      </c>
      <c r="U6" s="74" t="s">
        <v>18</v>
      </c>
      <c r="V6" s="75" t="s">
        <v>17</v>
      </c>
      <c r="W6" s="76" t="s">
        <v>18</v>
      </c>
      <c r="X6" s="77" t="s">
        <v>17</v>
      </c>
      <c r="Y6" s="74" t="s">
        <v>18</v>
      </c>
      <c r="Z6" s="75" t="s">
        <v>17</v>
      </c>
      <c r="AA6" s="77" t="s">
        <v>18</v>
      </c>
      <c r="AB6" s="73" t="s">
        <v>17</v>
      </c>
      <c r="AC6" s="78" t="s">
        <v>18</v>
      </c>
    </row>
    <row r="7" spans="1:31" ht="13.5" thickTop="1" x14ac:dyDescent="0.2">
      <c r="A7" s="87" t="s">
        <v>19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6"/>
      <c r="AE7" s="16"/>
    </row>
    <row r="8" spans="1:31" x14ac:dyDescent="0.2">
      <c r="A8" s="88" t="s">
        <v>21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17035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5047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2718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7998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227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278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81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211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456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1560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499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521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276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389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403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55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90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29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35892</v>
      </c>
      <c r="AC8" s="5">
        <f t="shared" si="0"/>
        <v>2008</v>
      </c>
      <c r="AD8" s="16"/>
      <c r="AE8" s="16"/>
    </row>
    <row r="9" spans="1:31" x14ac:dyDescent="0.2">
      <c r="A9" s="89" t="s">
        <v>23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86080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671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30689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1480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11783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816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34231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6876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2176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2326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1957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11460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13775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18045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7846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11031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11891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13883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1860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9000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5782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20878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9512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13338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36158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19516</v>
      </c>
      <c r="AB9" s="6">
        <f t="shared" si="0"/>
        <v>253740</v>
      </c>
      <c r="AC9" s="7">
        <f t="shared" si="0"/>
        <v>129320</v>
      </c>
      <c r="AD9" s="16"/>
      <c r="AE9" s="16"/>
    </row>
    <row r="10" spans="1:31" x14ac:dyDescent="0.2">
      <c r="A10" s="88" t="s">
        <v>25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156314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15106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54969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17834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20693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8629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34153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29225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5579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10243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8118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28771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30747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47613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25233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24842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32242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32463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6602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24370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18747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49421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28222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30391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82070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48390</v>
      </c>
      <c r="AB10" s="4">
        <f t="shared" si="0"/>
        <v>503689</v>
      </c>
      <c r="AC10" s="5">
        <f t="shared" si="0"/>
        <v>367298</v>
      </c>
      <c r="AD10" s="16"/>
      <c r="AE10" s="16"/>
    </row>
    <row r="11" spans="1:31" x14ac:dyDescent="0.2">
      <c r="A11" s="89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152508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28373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43999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33533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23785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15666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38286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46541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10304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22251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12477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52927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46726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72988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39437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38628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48343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42667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9326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42183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27014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66733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37842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42461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125384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66474</v>
      </c>
      <c r="AB11" s="6">
        <f t="shared" si="0"/>
        <v>615431</v>
      </c>
      <c r="AC11" s="7">
        <f t="shared" si="0"/>
        <v>571425</v>
      </c>
      <c r="AD11" s="16"/>
      <c r="AE11" s="16"/>
    </row>
    <row r="12" spans="1:31" x14ac:dyDescent="0.2">
      <c r="A12" s="88" t="s">
        <v>22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149978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33005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43957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35934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20363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16537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42870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55988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9181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25887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11854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68274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44052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85076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33797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41130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48406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39217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8636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39181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23546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66940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35141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43279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122389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69708</v>
      </c>
      <c r="AB12" s="4">
        <f t="shared" si="0"/>
        <v>594170</v>
      </c>
      <c r="AC12" s="5">
        <f t="shared" si="0"/>
        <v>620156</v>
      </c>
      <c r="AD12" s="16"/>
      <c r="AE12" s="16"/>
    </row>
    <row r="13" spans="1:31" x14ac:dyDescent="0.2">
      <c r="A13" s="89" t="s">
        <v>24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128879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35222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43108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30418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20934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15092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47661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55454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8833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25539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11769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61652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42238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83721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27806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37566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44960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37727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8285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27713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23369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69205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32734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35376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110886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69214</v>
      </c>
      <c r="AB13" s="6">
        <f t="shared" si="0"/>
        <v>551462</v>
      </c>
      <c r="AC13" s="7">
        <f t="shared" si="0"/>
        <v>583899</v>
      </c>
      <c r="AD13" s="16"/>
      <c r="AE13" s="16"/>
    </row>
    <row r="14" spans="1:31" x14ac:dyDescent="0.2">
      <c r="A14" s="88" t="s">
        <v>28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113444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40229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43459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27321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21663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13405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54075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58856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8967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21922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11999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49980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39126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75552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25350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34003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40976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38663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10043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20663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23111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64797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29659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28309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94361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72328</v>
      </c>
      <c r="AB14" s="4">
        <f t="shared" si="0"/>
        <v>516233</v>
      </c>
      <c r="AC14" s="5">
        <f t="shared" si="0"/>
        <v>546028</v>
      </c>
      <c r="AD14" s="16"/>
      <c r="AE14" s="16"/>
    </row>
    <row r="15" spans="1:31" x14ac:dyDescent="0.2">
      <c r="A15" s="89" t="s">
        <v>29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108183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42526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43516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24462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22199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11743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60508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62244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9287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16951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13005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44496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40091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68034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25268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29028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40090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38004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10743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17444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25305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63160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28748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23063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94196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77865</v>
      </c>
      <c r="AB15" s="6">
        <f t="shared" si="0"/>
        <v>521139</v>
      </c>
      <c r="AC15" s="7">
        <f t="shared" si="0"/>
        <v>519020</v>
      </c>
      <c r="AD15" s="16"/>
      <c r="AE15" s="16"/>
    </row>
    <row r="16" spans="1:31" x14ac:dyDescent="0.2">
      <c r="A16" s="88" t="s">
        <v>31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107364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48566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42855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25510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22279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12275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63541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65646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9876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14419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15233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44452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43987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67135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26268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30137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40110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39245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11843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17226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29514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59652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31353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21865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95239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83928</v>
      </c>
      <c r="AB16" s="4">
        <f t="shared" si="0"/>
        <v>539462</v>
      </c>
      <c r="AC16" s="5">
        <f t="shared" si="0"/>
        <v>530056</v>
      </c>
      <c r="AD16" s="16"/>
      <c r="AE16" s="16"/>
    </row>
    <row r="17" spans="1:31" x14ac:dyDescent="0.2">
      <c r="A17" s="89" t="s">
        <v>33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92796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48407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37775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27541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19380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12597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60783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66569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9876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12732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16152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41714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43428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62037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26756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31987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38950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39706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12289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16126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33200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56149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30432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21997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92456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82573</v>
      </c>
      <c r="AB17" s="6">
        <f t="shared" si="0"/>
        <v>514273</v>
      </c>
      <c r="AC17" s="7">
        <f t="shared" si="0"/>
        <v>520135</v>
      </c>
      <c r="AD17" s="16"/>
      <c r="AE17" s="16"/>
    </row>
    <row r="18" spans="1:31" x14ac:dyDescent="0.2">
      <c r="A18" s="88" t="s">
        <v>35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78109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53423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34824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29831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18915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12805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61350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72742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10709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11537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19210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34475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46315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56371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27840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30028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38474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42059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15478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15854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41511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51269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35243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20504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95885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88960</v>
      </c>
      <c r="AB18" s="4">
        <f t="shared" si="0"/>
        <v>523863</v>
      </c>
      <c r="AC18" s="5">
        <f t="shared" si="0"/>
        <v>519858</v>
      </c>
      <c r="AD18" s="16"/>
      <c r="AE18" s="16"/>
    </row>
    <row r="19" spans="1:31" x14ac:dyDescent="0.2">
      <c r="A19" s="89" t="s">
        <v>36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69414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66862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34000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33438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19315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12905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61880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85509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12459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10432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25306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30483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53023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55892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30111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31849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40037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44857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19446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11975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55095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39497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43002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16843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99311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91463</v>
      </c>
      <c r="AB19" s="6">
        <f t="shared" si="0"/>
        <v>562399</v>
      </c>
      <c r="AC19" s="7">
        <f t="shared" si="0"/>
        <v>532005</v>
      </c>
      <c r="AD19" s="16"/>
      <c r="AE19" s="16"/>
    </row>
    <row r="20" spans="1:31" x14ac:dyDescent="0.2">
      <c r="A20" s="88" t="s">
        <v>37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71097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78620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40461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39183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25397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13320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63238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94311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14605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9161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29636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28390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59696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55501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30682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32656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42846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48516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24441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10334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64200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39834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58412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18070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116465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103664</v>
      </c>
      <c r="AB20" s="4">
        <f t="shared" si="0"/>
        <v>641176</v>
      </c>
      <c r="AC20" s="5">
        <f t="shared" si="0"/>
        <v>571560</v>
      </c>
      <c r="AD20" s="16"/>
      <c r="AE20" s="16"/>
    </row>
    <row r="21" spans="1:31" x14ac:dyDescent="0.2">
      <c r="A21" s="89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79822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110305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50607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49572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30498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16236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67511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112309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20061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9101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40308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30735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64878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61928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37805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37883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41597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53699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26846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11465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63904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43021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72968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19638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121457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116112</v>
      </c>
      <c r="AB21" s="6">
        <f t="shared" si="0"/>
        <v>718262</v>
      </c>
      <c r="AC21" s="7">
        <f t="shared" si="0"/>
        <v>672004</v>
      </c>
      <c r="AD21" s="16"/>
      <c r="AE21" s="16"/>
    </row>
    <row r="22" spans="1:31" x14ac:dyDescent="0.2">
      <c r="A22" s="88" t="s">
        <v>32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79505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121330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46538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50568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24943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15789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67929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113375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17688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7779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42734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27834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68207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60948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35592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41520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42063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56480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26535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11093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72815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42275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67178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22890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107400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129714</v>
      </c>
      <c r="AB22" s="4">
        <f t="shared" si="0"/>
        <v>699127</v>
      </c>
      <c r="AC22" s="5">
        <f t="shared" si="0"/>
        <v>701595</v>
      </c>
      <c r="AD22" s="16"/>
      <c r="AE22" s="16"/>
    </row>
    <row r="23" spans="1:31" x14ac:dyDescent="0.2">
      <c r="A23" s="89" t="s">
        <v>34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80537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110094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34774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47728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19293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14659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59226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104010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11767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6708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30580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23971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55291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58465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29662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43994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35077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54248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20767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11319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70777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41590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54667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22885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93468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122502</v>
      </c>
      <c r="AB23" s="6">
        <f t="shared" si="0"/>
        <v>595886</v>
      </c>
      <c r="AC23" s="7">
        <f t="shared" si="0"/>
        <v>662173</v>
      </c>
      <c r="AD23" s="16"/>
      <c r="AE23" s="16"/>
    </row>
    <row r="24" spans="1:31" x14ac:dyDescent="0.2">
      <c r="A24" s="88" t="s">
        <v>38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77137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88873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26933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44181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13546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13953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48026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93263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7937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6005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20709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22856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44413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54970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24369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42485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28408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44164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15979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11743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66270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38856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40205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22793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75704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97860</v>
      </c>
      <c r="AB24" s="4">
        <f t="shared" si="0"/>
        <v>489636</v>
      </c>
      <c r="AC24" s="5">
        <f t="shared" si="0"/>
        <v>582002</v>
      </c>
      <c r="AD24" s="16"/>
      <c r="AE24" s="16"/>
    </row>
    <row r="25" spans="1:31" x14ac:dyDescent="0.2">
      <c r="A25" s="89" t="s">
        <v>39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12948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62557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6157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31964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3805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10111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16534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64389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4456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4085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10640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13853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26056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38399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16273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29819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20283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28633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11702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8405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60005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28960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25665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19880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52557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73933</v>
      </c>
      <c r="AB25" s="6">
        <f t="shared" si="0"/>
        <v>267081</v>
      </c>
      <c r="AC25" s="7">
        <f t="shared" si="0"/>
        <v>414988</v>
      </c>
      <c r="AD25" s="16"/>
      <c r="AE25" s="16"/>
    </row>
    <row r="26" spans="1:31" x14ac:dyDescent="0.2">
      <c r="A26" s="88" t="s">
        <v>40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36863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178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15591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146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4878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779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26269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897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1411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1483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2514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3411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6517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3807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3753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2798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2291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1349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266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3161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999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2460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670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928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3219</v>
      </c>
      <c r="AB26" s="4">
        <f t="shared" si="0"/>
        <v>21397</v>
      </c>
      <c r="AC26" s="5">
        <f t="shared" si="0"/>
        <v>105241</v>
      </c>
      <c r="AD26" s="16"/>
      <c r="AE26" s="16"/>
    </row>
    <row r="27" spans="1:31" x14ac:dyDescent="0.2">
      <c r="A27" s="89" t="s">
        <v>41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160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50</v>
      </c>
      <c r="AB27" s="6">
        <f t="shared" si="0"/>
        <v>0</v>
      </c>
      <c r="AC27" s="7">
        <f t="shared" si="0"/>
        <v>211</v>
      </c>
      <c r="AD27" s="16"/>
      <c r="AE27" s="16"/>
    </row>
    <row r="28" spans="1:31" x14ac:dyDescent="0.2">
      <c r="A28" s="88" t="s">
        <v>42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6"/>
      <c r="AE28" s="16"/>
    </row>
    <row r="29" spans="1:31" x14ac:dyDescent="0.2">
      <c r="A29" s="89" t="s">
        <v>43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6"/>
      <c r="AE29" s="16"/>
    </row>
    <row r="30" spans="1:31" ht="13.5" thickBot="1" x14ac:dyDescent="0.25">
      <c r="A30" s="88" t="s">
        <v>19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6"/>
      <c r="AE30" s="16"/>
    </row>
    <row r="31" spans="1:31" ht="14.25" thickTop="1" thickBot="1" x14ac:dyDescent="0.25">
      <c r="A31" s="9" t="s">
        <v>26</v>
      </c>
      <c r="B31" s="20">
        <f>SUM(B7:B30)</f>
        <v>1661150</v>
      </c>
      <c r="C31" s="19">
        <f t="shared" ref="C31:AC31" si="1">SUM(C7:C30)</f>
        <v>1021195</v>
      </c>
      <c r="D31" s="20">
        <f t="shared" si="1"/>
        <v>663846</v>
      </c>
      <c r="E31" s="19">
        <f t="shared" si="1"/>
        <v>566092</v>
      </c>
      <c r="F31" s="20">
        <f t="shared" si="1"/>
        <v>341655</v>
      </c>
      <c r="G31" s="19">
        <f t="shared" si="1"/>
        <v>221420</v>
      </c>
      <c r="H31" s="20">
        <f t="shared" si="1"/>
        <v>890579</v>
      </c>
      <c r="I31" s="19">
        <f t="shared" si="1"/>
        <v>1213803</v>
      </c>
      <c r="J31" s="20">
        <f t="shared" si="1"/>
        <v>174936</v>
      </c>
      <c r="K31" s="19">
        <f t="shared" si="1"/>
        <v>218570</v>
      </c>
      <c r="L31" s="20">
        <f t="shared" si="1"/>
        <v>323381</v>
      </c>
      <c r="M31" s="19">
        <f t="shared" si="1"/>
        <v>619293</v>
      </c>
      <c r="N31" s="20">
        <f t="shared" si="1"/>
        <v>767020</v>
      </c>
      <c r="O31" s="19">
        <f t="shared" si="1"/>
        <v>1029691</v>
      </c>
      <c r="P31" s="20">
        <f t="shared" si="1"/>
        <v>474423</v>
      </c>
      <c r="Q31" s="19">
        <f t="shared" si="1"/>
        <v>572615</v>
      </c>
      <c r="R31" s="20">
        <f t="shared" si="1"/>
        <v>637940</v>
      </c>
      <c r="S31" s="19">
        <f t="shared" si="1"/>
        <v>696925</v>
      </c>
      <c r="T31" s="20">
        <f>SUM(T7:T30)</f>
        <v>242186</v>
      </c>
      <c r="U31" s="19">
        <f t="shared" si="1"/>
        <v>306415</v>
      </c>
      <c r="V31" s="20">
        <f t="shared" si="1"/>
        <v>707416</v>
      </c>
      <c r="W31" s="19">
        <f t="shared" si="1"/>
        <v>843238</v>
      </c>
      <c r="X31" s="20">
        <f t="shared" si="1"/>
        <v>663472</v>
      </c>
      <c r="Y31" s="19">
        <f t="shared" si="1"/>
        <v>424252</v>
      </c>
      <c r="Z31" s="20">
        <f t="shared" si="1"/>
        <v>1616314</v>
      </c>
      <c r="AA31" s="19">
        <f t="shared" si="1"/>
        <v>1417473</v>
      </c>
      <c r="AB31" s="20">
        <f t="shared" si="1"/>
        <v>9164318</v>
      </c>
      <c r="AC31" s="19">
        <f t="shared" si="1"/>
        <v>9150982</v>
      </c>
    </row>
    <row r="32" spans="1:31" s="71" customFormat="1" ht="16.5" thickTop="1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179" t="str">
        <f>IF(AB31='Daily Total'!D38,"Correct","Wrong")</f>
        <v>Correct</v>
      </c>
      <c r="AC32" s="179" t="str">
        <f>IF(AC31='Daily Total'!E38,"Correct","Wrong")</f>
        <v>Correct</v>
      </c>
    </row>
    <row r="33" spans="1:31" x14ac:dyDescent="0.2">
      <c r="D33" s="301"/>
      <c r="E33" s="301"/>
      <c r="F33" s="301"/>
      <c r="G33" s="301"/>
      <c r="AC33" s="97"/>
    </row>
    <row r="35" spans="1:31" x14ac:dyDescent="0.2">
      <c r="A35" s="45" t="s">
        <v>46</v>
      </c>
      <c r="B35" s="16"/>
      <c r="C35" s="16"/>
    </row>
    <row r="36" spans="1:31" ht="13.5" thickBot="1" x14ac:dyDescent="0.25">
      <c r="B36" s="16"/>
      <c r="C36" s="16"/>
    </row>
    <row r="37" spans="1:31" ht="14.25" thickTop="1" thickBot="1" x14ac:dyDescent="0.25">
      <c r="A37" s="313" t="s">
        <v>2</v>
      </c>
      <c r="B37" s="307" t="s">
        <v>3</v>
      </c>
      <c r="C37" s="308"/>
      <c r="D37" s="307" t="s">
        <v>4</v>
      </c>
      <c r="E37" s="308"/>
      <c r="F37" s="307" t="s">
        <v>5</v>
      </c>
      <c r="G37" s="308"/>
      <c r="H37" s="307" t="s">
        <v>6</v>
      </c>
      <c r="I37" s="308"/>
      <c r="J37" s="307" t="s">
        <v>7</v>
      </c>
      <c r="K37" s="308"/>
      <c r="L37" s="307" t="s">
        <v>8</v>
      </c>
      <c r="M37" s="308"/>
      <c r="N37" s="307" t="s">
        <v>9</v>
      </c>
      <c r="O37" s="308"/>
      <c r="P37" s="307" t="s">
        <v>10</v>
      </c>
      <c r="Q37" s="308"/>
      <c r="R37" s="307" t="s">
        <v>11</v>
      </c>
      <c r="S37" s="308"/>
      <c r="T37" s="307" t="s">
        <v>12</v>
      </c>
      <c r="U37" s="308"/>
      <c r="V37" s="307" t="s">
        <v>13</v>
      </c>
      <c r="W37" s="308"/>
      <c r="X37" s="307" t="s">
        <v>14</v>
      </c>
      <c r="Y37" s="308"/>
      <c r="Z37" s="307" t="s">
        <v>15</v>
      </c>
      <c r="AA37" s="308"/>
      <c r="AB37" s="307" t="s">
        <v>47</v>
      </c>
      <c r="AC37" s="308"/>
    </row>
    <row r="38" spans="1:31" ht="15" thickTop="1" thickBot="1" x14ac:dyDescent="0.3">
      <c r="A38" s="314"/>
      <c r="B38" s="62" t="s">
        <v>17</v>
      </c>
      <c r="C38" s="63" t="s">
        <v>18</v>
      </c>
      <c r="D38" s="64" t="s">
        <v>17</v>
      </c>
      <c r="E38" s="65" t="s">
        <v>18</v>
      </c>
      <c r="F38" s="66" t="s">
        <v>17</v>
      </c>
      <c r="G38" s="63" t="s">
        <v>18</v>
      </c>
      <c r="H38" s="64" t="s">
        <v>17</v>
      </c>
      <c r="I38" s="65" t="s">
        <v>18</v>
      </c>
      <c r="J38" s="66" t="s">
        <v>17</v>
      </c>
      <c r="K38" s="63" t="s">
        <v>18</v>
      </c>
      <c r="L38" s="64" t="s">
        <v>17</v>
      </c>
      <c r="M38" s="66" t="s">
        <v>18</v>
      </c>
      <c r="N38" s="62" t="s">
        <v>17</v>
      </c>
      <c r="O38" s="67" t="s">
        <v>18</v>
      </c>
      <c r="P38" s="66" t="s">
        <v>17</v>
      </c>
      <c r="Q38" s="63" t="s">
        <v>18</v>
      </c>
      <c r="R38" s="64" t="s">
        <v>17</v>
      </c>
      <c r="S38" s="65" t="s">
        <v>18</v>
      </c>
      <c r="T38" s="66" t="s">
        <v>17</v>
      </c>
      <c r="U38" s="63" t="s">
        <v>18</v>
      </c>
      <c r="V38" s="64" t="s">
        <v>17</v>
      </c>
      <c r="W38" s="65" t="s">
        <v>18</v>
      </c>
      <c r="X38" s="66" t="s">
        <v>17</v>
      </c>
      <c r="Y38" s="63" t="s">
        <v>18</v>
      </c>
      <c r="Z38" s="64" t="s">
        <v>17</v>
      </c>
      <c r="AA38" s="66" t="s">
        <v>18</v>
      </c>
      <c r="AB38" s="62" t="s">
        <v>17</v>
      </c>
      <c r="AC38" s="67" t="s">
        <v>18</v>
      </c>
    </row>
    <row r="39" spans="1:31" ht="13.5" thickTop="1" x14ac:dyDescent="0.2">
      <c r="A39" s="87" t="s">
        <v>19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6"/>
      <c r="AE39" s="16"/>
    </row>
    <row r="40" spans="1:31" x14ac:dyDescent="0.2">
      <c r="A40" s="88" t="s">
        <v>21</v>
      </c>
      <c r="B40" s="21">
        <f t="shared" ref="B40:AA40" si="2">+B8/$B$65</f>
        <v>549.51612903225805</v>
      </c>
      <c r="C40" s="21">
        <f t="shared" si="2"/>
        <v>9.6774193548387094E-2</v>
      </c>
      <c r="D40" s="21">
        <f t="shared" si="2"/>
        <v>162.80645161290323</v>
      </c>
      <c r="E40" s="21">
        <f t="shared" si="2"/>
        <v>6.4516129032258063E-2</v>
      </c>
      <c r="F40" s="21">
        <f t="shared" si="2"/>
        <v>87.677419354838705</v>
      </c>
      <c r="G40" s="21">
        <f t="shared" si="2"/>
        <v>0.12903225806451613</v>
      </c>
      <c r="H40" s="21">
        <f t="shared" si="2"/>
        <v>258</v>
      </c>
      <c r="I40" s="21">
        <f t="shared" si="2"/>
        <v>7.32258064516129</v>
      </c>
      <c r="J40" s="21">
        <f t="shared" si="2"/>
        <v>8.9677419354838701</v>
      </c>
      <c r="K40" s="21">
        <f t="shared" si="2"/>
        <v>2.6129032258064515</v>
      </c>
      <c r="L40" s="21">
        <f t="shared" si="2"/>
        <v>6.806451612903226</v>
      </c>
      <c r="M40" s="21">
        <f t="shared" si="2"/>
        <v>14.709677419354838</v>
      </c>
      <c r="N40" s="21">
        <f t="shared" si="2"/>
        <v>50.322580645161288</v>
      </c>
      <c r="O40" s="21">
        <f t="shared" si="2"/>
        <v>16.096774193548388</v>
      </c>
      <c r="P40" s="21">
        <f t="shared" si="2"/>
        <v>16.806451612903224</v>
      </c>
      <c r="Q40" s="21">
        <f t="shared" si="2"/>
        <v>8.9032258064516121</v>
      </c>
      <c r="R40" s="21">
        <f t="shared" si="2"/>
        <v>12.548387096774194</v>
      </c>
      <c r="S40" s="21">
        <f t="shared" si="2"/>
        <v>13</v>
      </c>
      <c r="T40" s="21">
        <f t="shared" si="2"/>
        <v>0.5161290322580645</v>
      </c>
      <c r="U40" s="21">
        <f t="shared" si="2"/>
        <v>1.7741935483870968</v>
      </c>
      <c r="V40" s="21">
        <f t="shared" si="2"/>
        <v>2.903225806451613</v>
      </c>
      <c r="W40" s="21">
        <f t="shared" si="2"/>
        <v>6.4516129032258063E-2</v>
      </c>
      <c r="X40" s="21">
        <f t="shared" si="2"/>
        <v>0.93548387096774188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1157.8064516129032</v>
      </c>
      <c r="AC40" s="5">
        <f t="shared" ref="AC40:AC62" si="3">C40+E40+G40+I40+K40+M40+O40+Q40+S40+U40+W40+Y40+AA40</f>
        <v>64.774193548387103</v>
      </c>
      <c r="AD40" s="16"/>
      <c r="AE40" s="16"/>
    </row>
    <row r="41" spans="1:31" x14ac:dyDescent="0.2">
      <c r="A41" s="89" t="s">
        <v>23</v>
      </c>
      <c r="B41" s="21">
        <f t="shared" ref="B41:AA41" si="4">+B9/$B$65</f>
        <v>2776.7741935483873</v>
      </c>
      <c r="C41" s="21">
        <f t="shared" si="4"/>
        <v>21.64516129032258</v>
      </c>
      <c r="D41" s="21">
        <f t="shared" si="4"/>
        <v>989.9677419354839</v>
      </c>
      <c r="E41" s="21">
        <f t="shared" si="4"/>
        <v>47.741935483870968</v>
      </c>
      <c r="F41" s="21">
        <f t="shared" si="4"/>
        <v>380.09677419354841</v>
      </c>
      <c r="G41" s="21">
        <f t="shared" si="4"/>
        <v>26.322580645161292</v>
      </c>
      <c r="H41" s="21">
        <f t="shared" si="4"/>
        <v>1104.2258064516129</v>
      </c>
      <c r="I41" s="21">
        <f t="shared" si="4"/>
        <v>221.80645161290323</v>
      </c>
      <c r="J41" s="21">
        <f t="shared" si="4"/>
        <v>70.193548387096769</v>
      </c>
      <c r="K41" s="21">
        <f t="shared" si="4"/>
        <v>75.032258064516128</v>
      </c>
      <c r="L41" s="21">
        <f t="shared" si="4"/>
        <v>63.12903225806452</v>
      </c>
      <c r="M41" s="21">
        <f t="shared" si="4"/>
        <v>369.67741935483872</v>
      </c>
      <c r="N41" s="21">
        <f t="shared" si="4"/>
        <v>444.35483870967744</v>
      </c>
      <c r="O41" s="21">
        <f t="shared" si="4"/>
        <v>582.09677419354841</v>
      </c>
      <c r="P41" s="21">
        <f t="shared" si="4"/>
        <v>253.09677419354838</v>
      </c>
      <c r="Q41" s="21">
        <f t="shared" si="4"/>
        <v>355.83870967741933</v>
      </c>
      <c r="R41" s="21">
        <f t="shared" si="4"/>
        <v>383.58064516129031</v>
      </c>
      <c r="S41" s="21">
        <f t="shared" si="4"/>
        <v>447.83870967741933</v>
      </c>
      <c r="T41" s="21">
        <f t="shared" si="4"/>
        <v>60</v>
      </c>
      <c r="U41" s="21">
        <f t="shared" si="4"/>
        <v>290.32258064516128</v>
      </c>
      <c r="V41" s="21">
        <f t="shared" si="4"/>
        <v>186.51612903225808</v>
      </c>
      <c r="W41" s="21">
        <f t="shared" si="4"/>
        <v>673.48387096774195</v>
      </c>
      <c r="X41" s="21">
        <f t="shared" si="4"/>
        <v>306.83870967741933</v>
      </c>
      <c r="Y41" s="21">
        <f t="shared" si="4"/>
        <v>430.25806451612902</v>
      </c>
      <c r="Z41" s="21">
        <f t="shared" si="4"/>
        <v>1166.3870967741937</v>
      </c>
      <c r="AA41" s="21">
        <f t="shared" si="4"/>
        <v>629.54838709677415</v>
      </c>
      <c r="AB41" s="6">
        <f t="shared" ref="AB41:AB62" si="5">B41+D41+F41+H41+J41+L41+N41+P41+R41+T41+V41+X41+Z41</f>
        <v>8185.1612903225814</v>
      </c>
      <c r="AC41" s="7">
        <f t="shared" si="3"/>
        <v>4171.6129032258068</v>
      </c>
      <c r="AD41" s="16"/>
      <c r="AE41" s="16"/>
    </row>
    <row r="42" spans="1:31" x14ac:dyDescent="0.2">
      <c r="A42" s="88" t="s">
        <v>25</v>
      </c>
      <c r="B42" s="21">
        <f t="shared" ref="B42:AA42" si="6">+B10/$B$65</f>
        <v>5042.3870967741932</v>
      </c>
      <c r="C42" s="21">
        <f t="shared" si="6"/>
        <v>487.29032258064518</v>
      </c>
      <c r="D42" s="21">
        <f t="shared" si="6"/>
        <v>1773.1935483870968</v>
      </c>
      <c r="E42" s="21">
        <f t="shared" si="6"/>
        <v>575.29032258064512</v>
      </c>
      <c r="F42" s="21">
        <f t="shared" si="6"/>
        <v>667.51612903225805</v>
      </c>
      <c r="G42" s="21">
        <f t="shared" si="6"/>
        <v>278.35483870967744</v>
      </c>
      <c r="H42" s="21">
        <f t="shared" si="6"/>
        <v>1101.7096774193549</v>
      </c>
      <c r="I42" s="21">
        <f t="shared" si="6"/>
        <v>942.74193548387098</v>
      </c>
      <c r="J42" s="21">
        <f t="shared" si="6"/>
        <v>179.96774193548387</v>
      </c>
      <c r="K42" s="21">
        <f t="shared" si="6"/>
        <v>330.41935483870969</v>
      </c>
      <c r="L42" s="21">
        <f t="shared" si="6"/>
        <v>261.87096774193549</v>
      </c>
      <c r="M42" s="21">
        <f t="shared" si="6"/>
        <v>928.09677419354841</v>
      </c>
      <c r="N42" s="21">
        <f t="shared" si="6"/>
        <v>991.83870967741939</v>
      </c>
      <c r="O42" s="21">
        <f t="shared" si="6"/>
        <v>1535.9032258064517</v>
      </c>
      <c r="P42" s="21">
        <f t="shared" si="6"/>
        <v>813.9677419354839</v>
      </c>
      <c r="Q42" s="21">
        <f t="shared" si="6"/>
        <v>801.35483870967744</v>
      </c>
      <c r="R42" s="21">
        <f t="shared" si="6"/>
        <v>1040.0645161290322</v>
      </c>
      <c r="S42" s="21">
        <f t="shared" si="6"/>
        <v>1047.1935483870968</v>
      </c>
      <c r="T42" s="21">
        <f t="shared" si="6"/>
        <v>212.96774193548387</v>
      </c>
      <c r="U42" s="21">
        <f t="shared" si="6"/>
        <v>786.12903225806451</v>
      </c>
      <c r="V42" s="21">
        <f t="shared" si="6"/>
        <v>604.74193548387098</v>
      </c>
      <c r="W42" s="21">
        <f t="shared" si="6"/>
        <v>1594.2258064516129</v>
      </c>
      <c r="X42" s="21">
        <f t="shared" si="6"/>
        <v>910.38709677419354</v>
      </c>
      <c r="Y42" s="21">
        <f t="shared" si="6"/>
        <v>980.35483870967744</v>
      </c>
      <c r="Z42" s="21">
        <f t="shared" si="6"/>
        <v>2647.4193548387098</v>
      </c>
      <c r="AA42" s="21">
        <f t="shared" si="6"/>
        <v>1560.9677419354839</v>
      </c>
      <c r="AB42" s="4">
        <f t="shared" si="5"/>
        <v>16248.032258064513</v>
      </c>
      <c r="AC42" s="5">
        <f t="shared" si="3"/>
        <v>11848.322580645163</v>
      </c>
      <c r="AD42" s="16"/>
      <c r="AE42" s="16"/>
    </row>
    <row r="43" spans="1:31" x14ac:dyDescent="0.2">
      <c r="A43" s="89" t="s">
        <v>20</v>
      </c>
      <c r="B43" s="21">
        <f t="shared" ref="B43:AA43" si="7">+B11/$B$65</f>
        <v>4919.6129032258068</v>
      </c>
      <c r="C43" s="21">
        <f t="shared" si="7"/>
        <v>915.25806451612902</v>
      </c>
      <c r="D43" s="21">
        <f t="shared" si="7"/>
        <v>1419.3225806451612</v>
      </c>
      <c r="E43" s="21">
        <f t="shared" si="7"/>
        <v>1081.7096774193549</v>
      </c>
      <c r="F43" s="21">
        <f t="shared" si="7"/>
        <v>767.25806451612902</v>
      </c>
      <c r="G43" s="21">
        <f t="shared" si="7"/>
        <v>505.35483870967744</v>
      </c>
      <c r="H43" s="21">
        <f t="shared" si="7"/>
        <v>1235.0322580645161</v>
      </c>
      <c r="I43" s="21">
        <f t="shared" si="7"/>
        <v>1501.3225806451612</v>
      </c>
      <c r="J43" s="21">
        <f t="shared" si="7"/>
        <v>332.38709677419354</v>
      </c>
      <c r="K43" s="21">
        <f t="shared" si="7"/>
        <v>717.77419354838707</v>
      </c>
      <c r="L43" s="21">
        <f t="shared" si="7"/>
        <v>402.48387096774195</v>
      </c>
      <c r="M43" s="21">
        <f t="shared" si="7"/>
        <v>1707.3225806451612</v>
      </c>
      <c r="N43" s="21">
        <f t="shared" si="7"/>
        <v>1507.2903225806451</v>
      </c>
      <c r="O43" s="21">
        <f t="shared" si="7"/>
        <v>2354.4516129032259</v>
      </c>
      <c r="P43" s="21">
        <f t="shared" si="7"/>
        <v>1272.1612903225807</v>
      </c>
      <c r="Q43" s="21">
        <f t="shared" si="7"/>
        <v>1246.0645161290322</v>
      </c>
      <c r="R43" s="21">
        <f t="shared" si="7"/>
        <v>1559.4516129032259</v>
      </c>
      <c r="S43" s="21">
        <f t="shared" si="7"/>
        <v>1376.3548387096773</v>
      </c>
      <c r="T43" s="21">
        <f t="shared" si="7"/>
        <v>300.83870967741933</v>
      </c>
      <c r="U43" s="21">
        <f t="shared" si="7"/>
        <v>1360.741935483871</v>
      </c>
      <c r="V43" s="21">
        <f t="shared" si="7"/>
        <v>871.41935483870964</v>
      </c>
      <c r="W43" s="21">
        <f t="shared" si="7"/>
        <v>2152.6774193548385</v>
      </c>
      <c r="X43" s="21">
        <f t="shared" si="7"/>
        <v>1220.7096774193549</v>
      </c>
      <c r="Y43" s="21">
        <f t="shared" si="7"/>
        <v>1369.7096774193549</v>
      </c>
      <c r="Z43" s="21">
        <f t="shared" si="7"/>
        <v>4044.6451612903224</v>
      </c>
      <c r="AA43" s="21">
        <f t="shared" si="7"/>
        <v>2144.3225806451615</v>
      </c>
      <c r="AB43" s="6">
        <f t="shared" si="5"/>
        <v>19852.612903225807</v>
      </c>
      <c r="AC43" s="7">
        <f t="shared" si="3"/>
        <v>18433.064516129034</v>
      </c>
      <c r="AD43" s="16"/>
      <c r="AE43" s="16"/>
    </row>
    <row r="44" spans="1:31" x14ac:dyDescent="0.2">
      <c r="A44" s="88" t="s">
        <v>22</v>
      </c>
      <c r="B44" s="21">
        <f t="shared" ref="B44:AA44" si="8">+B12/$B$65</f>
        <v>4838</v>
      </c>
      <c r="C44" s="21">
        <f t="shared" si="8"/>
        <v>1064.6774193548388</v>
      </c>
      <c r="D44" s="21">
        <f t="shared" si="8"/>
        <v>1417.9677419354839</v>
      </c>
      <c r="E44" s="21">
        <f t="shared" si="8"/>
        <v>1159.1612903225807</v>
      </c>
      <c r="F44" s="21">
        <f t="shared" si="8"/>
        <v>656.87096774193549</v>
      </c>
      <c r="G44" s="21">
        <f t="shared" si="8"/>
        <v>533.45161290322585</v>
      </c>
      <c r="H44" s="21">
        <f t="shared" si="8"/>
        <v>1382.9032258064517</v>
      </c>
      <c r="I44" s="21">
        <f t="shared" si="8"/>
        <v>1806.0645161290322</v>
      </c>
      <c r="J44" s="21">
        <f t="shared" si="8"/>
        <v>296.16129032258067</v>
      </c>
      <c r="K44" s="21">
        <f t="shared" si="8"/>
        <v>835.06451612903231</v>
      </c>
      <c r="L44" s="21">
        <f t="shared" si="8"/>
        <v>382.38709677419354</v>
      </c>
      <c r="M44" s="21">
        <f t="shared" si="8"/>
        <v>2202.3870967741937</v>
      </c>
      <c r="N44" s="21">
        <f t="shared" si="8"/>
        <v>1421.0322580645161</v>
      </c>
      <c r="O44" s="21">
        <f t="shared" si="8"/>
        <v>2744.3870967741937</v>
      </c>
      <c r="P44" s="21">
        <f t="shared" si="8"/>
        <v>1090.2258064516129</v>
      </c>
      <c r="Q44" s="21">
        <f t="shared" si="8"/>
        <v>1326.7741935483871</v>
      </c>
      <c r="R44" s="21">
        <f t="shared" si="8"/>
        <v>1561.483870967742</v>
      </c>
      <c r="S44" s="21">
        <f t="shared" si="8"/>
        <v>1265.0645161290322</v>
      </c>
      <c r="T44" s="21">
        <f t="shared" si="8"/>
        <v>278.58064516129031</v>
      </c>
      <c r="U44" s="21">
        <f t="shared" si="8"/>
        <v>1263.9032258064517</v>
      </c>
      <c r="V44" s="21">
        <f t="shared" si="8"/>
        <v>759.54838709677415</v>
      </c>
      <c r="W44" s="21">
        <f t="shared" si="8"/>
        <v>2159.3548387096776</v>
      </c>
      <c r="X44" s="21">
        <f t="shared" si="8"/>
        <v>1133.5806451612902</v>
      </c>
      <c r="Y44" s="21">
        <f t="shared" si="8"/>
        <v>1396.0967741935483</v>
      </c>
      <c r="Z44" s="21">
        <f t="shared" si="8"/>
        <v>3948.0322580645161</v>
      </c>
      <c r="AA44" s="21">
        <f t="shared" si="8"/>
        <v>2248.6451612903224</v>
      </c>
      <c r="AB44" s="4">
        <f t="shared" si="5"/>
        <v>19166.77419354839</v>
      </c>
      <c r="AC44" s="5">
        <f t="shared" si="3"/>
        <v>20005.032258064515</v>
      </c>
      <c r="AD44" s="16"/>
      <c r="AE44" s="16"/>
    </row>
    <row r="45" spans="1:31" x14ac:dyDescent="0.2">
      <c r="A45" s="89" t="s">
        <v>24</v>
      </c>
      <c r="B45" s="21">
        <f t="shared" ref="B45:AA45" si="9">+B13/$B$65</f>
        <v>4157.3870967741932</v>
      </c>
      <c r="C45" s="21">
        <f t="shared" si="9"/>
        <v>1136.1935483870968</v>
      </c>
      <c r="D45" s="21">
        <f t="shared" si="9"/>
        <v>1390.5806451612902</v>
      </c>
      <c r="E45" s="21">
        <f t="shared" si="9"/>
        <v>981.22580645161293</v>
      </c>
      <c r="F45" s="21">
        <f t="shared" si="9"/>
        <v>675.29032258064512</v>
      </c>
      <c r="G45" s="21">
        <f t="shared" si="9"/>
        <v>486.83870967741933</v>
      </c>
      <c r="H45" s="21">
        <f t="shared" si="9"/>
        <v>1537.4516129032259</v>
      </c>
      <c r="I45" s="21">
        <f t="shared" si="9"/>
        <v>1788.8387096774193</v>
      </c>
      <c r="J45" s="21">
        <f t="shared" si="9"/>
        <v>284.93548387096774</v>
      </c>
      <c r="K45" s="21">
        <f t="shared" si="9"/>
        <v>823.83870967741939</v>
      </c>
      <c r="L45" s="21">
        <f t="shared" si="9"/>
        <v>379.64516129032256</v>
      </c>
      <c r="M45" s="21">
        <f t="shared" si="9"/>
        <v>1988.7741935483871</v>
      </c>
      <c r="N45" s="21">
        <f t="shared" si="9"/>
        <v>1362.516129032258</v>
      </c>
      <c r="O45" s="21">
        <f t="shared" si="9"/>
        <v>2700.6774193548385</v>
      </c>
      <c r="P45" s="21">
        <f t="shared" si="9"/>
        <v>896.9677419354839</v>
      </c>
      <c r="Q45" s="21">
        <f t="shared" si="9"/>
        <v>1211.8064516129032</v>
      </c>
      <c r="R45" s="21">
        <f t="shared" si="9"/>
        <v>1450.3225806451612</v>
      </c>
      <c r="S45" s="21">
        <f t="shared" si="9"/>
        <v>1217</v>
      </c>
      <c r="T45" s="21">
        <f t="shared" si="9"/>
        <v>267.25806451612902</v>
      </c>
      <c r="U45" s="21">
        <f t="shared" si="9"/>
        <v>893.9677419354839</v>
      </c>
      <c r="V45" s="21">
        <f t="shared" si="9"/>
        <v>753.83870967741939</v>
      </c>
      <c r="W45" s="21">
        <f t="shared" si="9"/>
        <v>2232.4193548387098</v>
      </c>
      <c r="X45" s="21">
        <f t="shared" si="9"/>
        <v>1055.9354838709678</v>
      </c>
      <c r="Y45" s="21">
        <f t="shared" si="9"/>
        <v>1141.1612903225807</v>
      </c>
      <c r="Z45" s="21">
        <f t="shared" si="9"/>
        <v>3576.9677419354839</v>
      </c>
      <c r="AA45" s="21">
        <f t="shared" si="9"/>
        <v>2232.7096774193546</v>
      </c>
      <c r="AB45" s="6">
        <f t="shared" si="5"/>
        <v>17789.096774193546</v>
      </c>
      <c r="AC45" s="7">
        <f t="shared" si="3"/>
        <v>18835.451612903227</v>
      </c>
      <c r="AD45" s="16"/>
      <c r="AE45" s="16"/>
    </row>
    <row r="46" spans="1:31" x14ac:dyDescent="0.2">
      <c r="A46" s="88" t="s">
        <v>28</v>
      </c>
      <c r="B46" s="21">
        <f t="shared" ref="B46:AA46" si="10">+B14/$B$65</f>
        <v>3659.483870967742</v>
      </c>
      <c r="C46" s="21">
        <f t="shared" si="10"/>
        <v>1297.7096774193549</v>
      </c>
      <c r="D46" s="21">
        <f t="shared" si="10"/>
        <v>1401.9032258064517</v>
      </c>
      <c r="E46" s="21">
        <f t="shared" si="10"/>
        <v>881.32258064516134</v>
      </c>
      <c r="F46" s="21">
        <f t="shared" si="10"/>
        <v>698.80645161290317</v>
      </c>
      <c r="G46" s="21">
        <f t="shared" si="10"/>
        <v>432.41935483870969</v>
      </c>
      <c r="H46" s="21">
        <f t="shared" si="10"/>
        <v>1744.3548387096773</v>
      </c>
      <c r="I46" s="21">
        <f t="shared" si="10"/>
        <v>1898.5806451612902</v>
      </c>
      <c r="J46" s="21">
        <f t="shared" si="10"/>
        <v>289.25806451612902</v>
      </c>
      <c r="K46" s="21">
        <f t="shared" si="10"/>
        <v>707.16129032258061</v>
      </c>
      <c r="L46" s="21">
        <f t="shared" si="10"/>
        <v>387.06451612903226</v>
      </c>
      <c r="M46" s="21">
        <f t="shared" si="10"/>
        <v>1612.258064516129</v>
      </c>
      <c r="N46" s="21">
        <f t="shared" si="10"/>
        <v>1262.1290322580646</v>
      </c>
      <c r="O46" s="21">
        <f t="shared" si="10"/>
        <v>2437.1612903225805</v>
      </c>
      <c r="P46" s="21">
        <f t="shared" si="10"/>
        <v>817.74193548387098</v>
      </c>
      <c r="Q46" s="21">
        <f t="shared" si="10"/>
        <v>1096.8709677419354</v>
      </c>
      <c r="R46" s="21">
        <f t="shared" si="10"/>
        <v>1321.8064516129032</v>
      </c>
      <c r="S46" s="21">
        <f t="shared" si="10"/>
        <v>1247.1935483870968</v>
      </c>
      <c r="T46" s="21">
        <f t="shared" si="10"/>
        <v>323.96774193548384</v>
      </c>
      <c r="U46" s="21">
        <f t="shared" si="10"/>
        <v>666.54838709677415</v>
      </c>
      <c r="V46" s="21">
        <f t="shared" si="10"/>
        <v>745.51612903225805</v>
      </c>
      <c r="W46" s="21">
        <f t="shared" si="10"/>
        <v>2090.2258064516127</v>
      </c>
      <c r="X46" s="21">
        <f t="shared" si="10"/>
        <v>956.74193548387098</v>
      </c>
      <c r="Y46" s="21">
        <f t="shared" si="10"/>
        <v>913.19354838709683</v>
      </c>
      <c r="Z46" s="21">
        <f t="shared" si="10"/>
        <v>3043.9032258064517</v>
      </c>
      <c r="AA46" s="21">
        <f t="shared" si="10"/>
        <v>2333.1612903225805</v>
      </c>
      <c r="AB46" s="4">
        <f t="shared" si="5"/>
        <v>16652.677419354837</v>
      </c>
      <c r="AC46" s="5">
        <f t="shared" si="3"/>
        <v>17613.806451612905</v>
      </c>
      <c r="AD46" s="16"/>
      <c r="AE46" s="16"/>
    </row>
    <row r="47" spans="1:31" x14ac:dyDescent="0.2">
      <c r="A47" s="89" t="s">
        <v>29</v>
      </c>
      <c r="B47" s="21">
        <f t="shared" ref="B47:AA47" si="11">+B15/$B$65</f>
        <v>3489.7741935483873</v>
      </c>
      <c r="C47" s="21">
        <f t="shared" si="11"/>
        <v>1371.8064516129032</v>
      </c>
      <c r="D47" s="21">
        <f t="shared" si="11"/>
        <v>1403.741935483871</v>
      </c>
      <c r="E47" s="21">
        <f t="shared" si="11"/>
        <v>789.09677419354841</v>
      </c>
      <c r="F47" s="21">
        <f t="shared" si="11"/>
        <v>716.09677419354841</v>
      </c>
      <c r="G47" s="21">
        <f t="shared" si="11"/>
        <v>378.80645161290323</v>
      </c>
      <c r="H47" s="21">
        <f t="shared" si="11"/>
        <v>1951.8709677419354</v>
      </c>
      <c r="I47" s="21">
        <f t="shared" si="11"/>
        <v>2007.8709677419354</v>
      </c>
      <c r="J47" s="21">
        <f t="shared" si="11"/>
        <v>299.58064516129031</v>
      </c>
      <c r="K47" s="21">
        <f t="shared" si="11"/>
        <v>546.80645161290317</v>
      </c>
      <c r="L47" s="21">
        <f t="shared" si="11"/>
        <v>419.51612903225805</v>
      </c>
      <c r="M47" s="21">
        <f t="shared" si="11"/>
        <v>1435.3548387096773</v>
      </c>
      <c r="N47" s="21">
        <f t="shared" si="11"/>
        <v>1293.258064516129</v>
      </c>
      <c r="O47" s="21">
        <f t="shared" si="11"/>
        <v>2194.6451612903224</v>
      </c>
      <c r="P47" s="21">
        <f t="shared" si="11"/>
        <v>815.09677419354841</v>
      </c>
      <c r="Q47" s="21">
        <f t="shared" si="11"/>
        <v>936.38709677419354</v>
      </c>
      <c r="R47" s="21">
        <f t="shared" si="11"/>
        <v>1293.2258064516129</v>
      </c>
      <c r="S47" s="21">
        <f t="shared" si="11"/>
        <v>1225.9354838709678</v>
      </c>
      <c r="T47" s="21">
        <f t="shared" si="11"/>
        <v>346.54838709677421</v>
      </c>
      <c r="U47" s="21">
        <f t="shared" si="11"/>
        <v>562.70967741935488</v>
      </c>
      <c r="V47" s="21">
        <f t="shared" si="11"/>
        <v>816.29032258064512</v>
      </c>
      <c r="W47" s="21">
        <f t="shared" si="11"/>
        <v>2037.4193548387098</v>
      </c>
      <c r="X47" s="21">
        <f t="shared" si="11"/>
        <v>927.35483870967744</v>
      </c>
      <c r="Y47" s="21">
        <f t="shared" si="11"/>
        <v>743.9677419354839</v>
      </c>
      <c r="Z47" s="21">
        <f t="shared" si="11"/>
        <v>3038.5806451612902</v>
      </c>
      <c r="AA47" s="21">
        <f t="shared" si="11"/>
        <v>2511.7741935483873</v>
      </c>
      <c r="AB47" s="6">
        <f t="shared" si="5"/>
        <v>16810.935483870973</v>
      </c>
      <c r="AC47" s="7">
        <f t="shared" si="3"/>
        <v>16742.580645161288</v>
      </c>
      <c r="AD47" s="16"/>
      <c r="AE47" s="16"/>
    </row>
    <row r="48" spans="1:31" x14ac:dyDescent="0.2">
      <c r="A48" s="88" t="s">
        <v>31</v>
      </c>
      <c r="B48" s="21">
        <f t="shared" ref="B48:AA48" si="12">+B16/$B$65</f>
        <v>3463.3548387096776</v>
      </c>
      <c r="C48" s="21">
        <f t="shared" si="12"/>
        <v>1566.6451612903227</v>
      </c>
      <c r="D48" s="21">
        <f t="shared" si="12"/>
        <v>1382.4193548387098</v>
      </c>
      <c r="E48" s="21">
        <f t="shared" si="12"/>
        <v>822.90322580645159</v>
      </c>
      <c r="F48" s="21">
        <f t="shared" si="12"/>
        <v>718.67741935483866</v>
      </c>
      <c r="G48" s="21">
        <f t="shared" si="12"/>
        <v>395.96774193548384</v>
      </c>
      <c r="H48" s="21">
        <f t="shared" si="12"/>
        <v>2049.7096774193546</v>
      </c>
      <c r="I48" s="21">
        <f t="shared" si="12"/>
        <v>2117.6129032258063</v>
      </c>
      <c r="J48" s="21">
        <f t="shared" si="12"/>
        <v>318.58064516129031</v>
      </c>
      <c r="K48" s="21">
        <f t="shared" si="12"/>
        <v>465.12903225806451</v>
      </c>
      <c r="L48" s="21">
        <f t="shared" si="12"/>
        <v>491.38709677419354</v>
      </c>
      <c r="M48" s="21">
        <f t="shared" si="12"/>
        <v>1433.9354838709678</v>
      </c>
      <c r="N48" s="21">
        <f t="shared" si="12"/>
        <v>1418.9354838709678</v>
      </c>
      <c r="O48" s="21">
        <f t="shared" si="12"/>
        <v>2165.6451612903224</v>
      </c>
      <c r="P48" s="21">
        <f t="shared" si="12"/>
        <v>847.35483870967744</v>
      </c>
      <c r="Q48" s="21">
        <f t="shared" si="12"/>
        <v>972.16129032258061</v>
      </c>
      <c r="R48" s="21">
        <f t="shared" si="12"/>
        <v>1293.8709677419354</v>
      </c>
      <c r="S48" s="21">
        <f t="shared" si="12"/>
        <v>1265.9677419354839</v>
      </c>
      <c r="T48" s="21">
        <f t="shared" si="12"/>
        <v>382.03225806451616</v>
      </c>
      <c r="U48" s="21">
        <f t="shared" si="12"/>
        <v>555.67741935483866</v>
      </c>
      <c r="V48" s="21">
        <f t="shared" si="12"/>
        <v>952.06451612903231</v>
      </c>
      <c r="W48" s="21">
        <f t="shared" si="12"/>
        <v>1924.258064516129</v>
      </c>
      <c r="X48" s="21">
        <f t="shared" si="12"/>
        <v>1011.3870967741935</v>
      </c>
      <c r="Y48" s="21">
        <f t="shared" si="12"/>
        <v>705.32258064516134</v>
      </c>
      <c r="Z48" s="21">
        <f t="shared" si="12"/>
        <v>3072.2258064516127</v>
      </c>
      <c r="AA48" s="21">
        <f t="shared" si="12"/>
        <v>2707.3548387096776</v>
      </c>
      <c r="AB48" s="4">
        <f t="shared" si="5"/>
        <v>17402.000000000004</v>
      </c>
      <c r="AC48" s="5">
        <f t="shared" si="3"/>
        <v>17098.580645161292</v>
      </c>
      <c r="AD48" s="16"/>
      <c r="AE48" s="16"/>
    </row>
    <row r="49" spans="1:31" x14ac:dyDescent="0.2">
      <c r="A49" s="89" t="s">
        <v>33</v>
      </c>
      <c r="B49" s="21">
        <f t="shared" ref="B49:AA49" si="13">+B17/$B$65</f>
        <v>2993.4193548387098</v>
      </c>
      <c r="C49" s="21">
        <f t="shared" si="13"/>
        <v>1561.516129032258</v>
      </c>
      <c r="D49" s="21">
        <f t="shared" si="13"/>
        <v>1218.5483870967741</v>
      </c>
      <c r="E49" s="21">
        <f t="shared" si="13"/>
        <v>888.41935483870964</v>
      </c>
      <c r="F49" s="21">
        <f t="shared" si="13"/>
        <v>625.16129032258061</v>
      </c>
      <c r="G49" s="21">
        <f t="shared" si="13"/>
        <v>406.35483870967744</v>
      </c>
      <c r="H49" s="21">
        <f t="shared" si="13"/>
        <v>1960.741935483871</v>
      </c>
      <c r="I49" s="21">
        <f t="shared" si="13"/>
        <v>2147.3870967741937</v>
      </c>
      <c r="J49" s="21">
        <f t="shared" si="13"/>
        <v>318.58064516129031</v>
      </c>
      <c r="K49" s="21">
        <f t="shared" si="13"/>
        <v>410.70967741935482</v>
      </c>
      <c r="L49" s="21">
        <f t="shared" si="13"/>
        <v>521.0322580645161</v>
      </c>
      <c r="M49" s="21">
        <f t="shared" si="13"/>
        <v>1345.6129032258063</v>
      </c>
      <c r="N49" s="21">
        <f t="shared" si="13"/>
        <v>1400.9032258064517</v>
      </c>
      <c r="O49" s="21">
        <f t="shared" si="13"/>
        <v>2001.1935483870968</v>
      </c>
      <c r="P49" s="21">
        <f t="shared" si="13"/>
        <v>863.09677419354841</v>
      </c>
      <c r="Q49" s="21">
        <f t="shared" si="13"/>
        <v>1031.8387096774193</v>
      </c>
      <c r="R49" s="21">
        <f t="shared" si="13"/>
        <v>1256.4516129032259</v>
      </c>
      <c r="S49" s="21">
        <f t="shared" si="13"/>
        <v>1280.8387096774193</v>
      </c>
      <c r="T49" s="21">
        <f t="shared" si="13"/>
        <v>396.41935483870969</v>
      </c>
      <c r="U49" s="21">
        <f t="shared" si="13"/>
        <v>520.19354838709683</v>
      </c>
      <c r="V49" s="21">
        <f t="shared" si="13"/>
        <v>1070.9677419354839</v>
      </c>
      <c r="W49" s="21">
        <f t="shared" si="13"/>
        <v>1811.258064516129</v>
      </c>
      <c r="X49" s="21">
        <f t="shared" si="13"/>
        <v>981.67741935483866</v>
      </c>
      <c r="Y49" s="21">
        <f t="shared" si="13"/>
        <v>709.58064516129036</v>
      </c>
      <c r="Z49" s="21">
        <f t="shared" si="13"/>
        <v>2982.4516129032259</v>
      </c>
      <c r="AA49" s="21">
        <f t="shared" si="13"/>
        <v>2663.6451612903224</v>
      </c>
      <c r="AB49" s="6">
        <f t="shared" si="5"/>
        <v>16589.451612903227</v>
      </c>
      <c r="AC49" s="7">
        <f t="shared" si="3"/>
        <v>16778.548387096773</v>
      </c>
      <c r="AD49" s="16"/>
      <c r="AE49" s="16"/>
    </row>
    <row r="50" spans="1:31" x14ac:dyDescent="0.2">
      <c r="A50" s="88" t="s">
        <v>35</v>
      </c>
      <c r="B50" s="21">
        <f t="shared" ref="B50:AA50" si="14">+B18/$B$65</f>
        <v>2519.6451612903224</v>
      </c>
      <c r="C50" s="21">
        <f t="shared" si="14"/>
        <v>1723.3225806451612</v>
      </c>
      <c r="D50" s="21">
        <f t="shared" si="14"/>
        <v>1123.3548387096773</v>
      </c>
      <c r="E50" s="21">
        <f t="shared" si="14"/>
        <v>962.29032258064512</v>
      </c>
      <c r="F50" s="21">
        <f t="shared" si="14"/>
        <v>610.16129032258061</v>
      </c>
      <c r="G50" s="21">
        <f t="shared" si="14"/>
        <v>413.06451612903226</v>
      </c>
      <c r="H50" s="21">
        <f t="shared" si="14"/>
        <v>1979.0322580645161</v>
      </c>
      <c r="I50" s="21">
        <f t="shared" si="14"/>
        <v>2346.516129032258</v>
      </c>
      <c r="J50" s="21">
        <f t="shared" si="14"/>
        <v>345.45161290322579</v>
      </c>
      <c r="K50" s="21">
        <f t="shared" si="14"/>
        <v>372.16129032258067</v>
      </c>
      <c r="L50" s="21">
        <f t="shared" si="14"/>
        <v>619.67741935483866</v>
      </c>
      <c r="M50" s="21">
        <f t="shared" si="14"/>
        <v>1112.0967741935483</v>
      </c>
      <c r="N50" s="21">
        <f t="shared" si="14"/>
        <v>1494.0322580645161</v>
      </c>
      <c r="O50" s="21">
        <f t="shared" si="14"/>
        <v>1818.4193548387098</v>
      </c>
      <c r="P50" s="21">
        <f t="shared" si="14"/>
        <v>898.06451612903231</v>
      </c>
      <c r="Q50" s="21">
        <f t="shared" si="14"/>
        <v>968.64516129032256</v>
      </c>
      <c r="R50" s="21">
        <f t="shared" si="14"/>
        <v>1241.0967741935483</v>
      </c>
      <c r="S50" s="21">
        <f t="shared" si="14"/>
        <v>1356.741935483871</v>
      </c>
      <c r="T50" s="21">
        <f t="shared" si="14"/>
        <v>499.29032258064518</v>
      </c>
      <c r="U50" s="21">
        <f t="shared" si="14"/>
        <v>511.41935483870969</v>
      </c>
      <c r="V50" s="21">
        <f t="shared" si="14"/>
        <v>1339.0645161290322</v>
      </c>
      <c r="W50" s="21">
        <f t="shared" si="14"/>
        <v>1653.8387096774193</v>
      </c>
      <c r="X50" s="21">
        <f t="shared" si="14"/>
        <v>1136.8709677419354</v>
      </c>
      <c r="Y50" s="21">
        <f t="shared" si="14"/>
        <v>661.41935483870964</v>
      </c>
      <c r="Z50" s="21">
        <f t="shared" si="14"/>
        <v>3093.0645161290322</v>
      </c>
      <c r="AA50" s="21">
        <f t="shared" si="14"/>
        <v>2869.6774193548385</v>
      </c>
      <c r="AB50" s="4">
        <f t="shared" si="5"/>
        <v>16898.806451612902</v>
      </c>
      <c r="AC50" s="5">
        <f t="shared" si="3"/>
        <v>16769.612903225807</v>
      </c>
      <c r="AD50" s="16"/>
      <c r="AE50" s="16"/>
    </row>
    <row r="51" spans="1:31" x14ac:dyDescent="0.2">
      <c r="A51" s="89" t="s">
        <v>36</v>
      </c>
      <c r="B51" s="21">
        <f t="shared" ref="B51:AA51" si="15">+B19/$B$65</f>
        <v>2239.1612903225805</v>
      </c>
      <c r="C51" s="21">
        <f t="shared" si="15"/>
        <v>2156.8387096774195</v>
      </c>
      <c r="D51" s="21">
        <f t="shared" si="15"/>
        <v>1096.7741935483871</v>
      </c>
      <c r="E51" s="21">
        <f t="shared" si="15"/>
        <v>1078.6451612903227</v>
      </c>
      <c r="F51" s="21">
        <f t="shared" si="15"/>
        <v>623.06451612903231</v>
      </c>
      <c r="G51" s="21">
        <f t="shared" si="15"/>
        <v>416.29032258064518</v>
      </c>
      <c r="H51" s="21">
        <f t="shared" si="15"/>
        <v>1996.1290322580646</v>
      </c>
      <c r="I51" s="21">
        <f t="shared" si="15"/>
        <v>2758.3548387096776</v>
      </c>
      <c r="J51" s="21">
        <f t="shared" si="15"/>
        <v>401.90322580645159</v>
      </c>
      <c r="K51" s="21">
        <f t="shared" si="15"/>
        <v>336.51612903225805</v>
      </c>
      <c r="L51" s="21">
        <f t="shared" si="15"/>
        <v>816.32258064516134</v>
      </c>
      <c r="M51" s="21">
        <f t="shared" si="15"/>
        <v>983.32258064516134</v>
      </c>
      <c r="N51" s="21">
        <f t="shared" si="15"/>
        <v>1710.4193548387098</v>
      </c>
      <c r="O51" s="21">
        <f t="shared" si="15"/>
        <v>1802.9677419354839</v>
      </c>
      <c r="P51" s="21">
        <f t="shared" si="15"/>
        <v>971.32258064516134</v>
      </c>
      <c r="Q51" s="21">
        <f t="shared" si="15"/>
        <v>1027.3870967741937</v>
      </c>
      <c r="R51" s="21">
        <f t="shared" si="15"/>
        <v>1291.516129032258</v>
      </c>
      <c r="S51" s="21">
        <f t="shared" si="15"/>
        <v>1447</v>
      </c>
      <c r="T51" s="21">
        <f t="shared" si="15"/>
        <v>627.29032258064512</v>
      </c>
      <c r="U51" s="21">
        <f t="shared" si="15"/>
        <v>386.29032258064518</v>
      </c>
      <c r="V51" s="21">
        <f t="shared" si="15"/>
        <v>1777.258064516129</v>
      </c>
      <c r="W51" s="21">
        <f t="shared" si="15"/>
        <v>1274.0967741935483</v>
      </c>
      <c r="X51" s="21">
        <f t="shared" si="15"/>
        <v>1387.1612903225807</v>
      </c>
      <c r="Y51" s="21">
        <f t="shared" si="15"/>
        <v>543.32258064516134</v>
      </c>
      <c r="Z51" s="21">
        <f t="shared" si="15"/>
        <v>3203.5806451612902</v>
      </c>
      <c r="AA51" s="21">
        <f t="shared" si="15"/>
        <v>2950.4193548387098</v>
      </c>
      <c r="AB51" s="6">
        <f t="shared" si="5"/>
        <v>18141.903225806451</v>
      </c>
      <c r="AC51" s="7">
        <f t="shared" si="3"/>
        <v>17161.451612903227</v>
      </c>
      <c r="AD51" s="16"/>
      <c r="AE51" s="16"/>
    </row>
    <row r="52" spans="1:31" x14ac:dyDescent="0.2">
      <c r="A52" s="88" t="s">
        <v>37</v>
      </c>
      <c r="B52" s="21">
        <f t="shared" ref="B52:AA52" si="16">+B20/$B$65</f>
        <v>2293.4516129032259</v>
      </c>
      <c r="C52" s="21">
        <f t="shared" si="16"/>
        <v>2536.1290322580644</v>
      </c>
      <c r="D52" s="21">
        <f t="shared" si="16"/>
        <v>1305.1935483870968</v>
      </c>
      <c r="E52" s="21">
        <f t="shared" si="16"/>
        <v>1263.9677419354839</v>
      </c>
      <c r="F52" s="21">
        <f t="shared" si="16"/>
        <v>819.25806451612902</v>
      </c>
      <c r="G52" s="21">
        <f t="shared" si="16"/>
        <v>429.67741935483872</v>
      </c>
      <c r="H52" s="21">
        <f t="shared" si="16"/>
        <v>2039.9354838709678</v>
      </c>
      <c r="I52" s="21">
        <f t="shared" si="16"/>
        <v>3042.2903225806454</v>
      </c>
      <c r="J52" s="21">
        <f t="shared" si="16"/>
        <v>471.12903225806451</v>
      </c>
      <c r="K52" s="21">
        <f t="shared" si="16"/>
        <v>295.51612903225805</v>
      </c>
      <c r="L52" s="21">
        <f t="shared" si="16"/>
        <v>956</v>
      </c>
      <c r="M52" s="21">
        <f t="shared" si="16"/>
        <v>915.80645161290317</v>
      </c>
      <c r="N52" s="21">
        <f t="shared" si="16"/>
        <v>1925.6774193548388</v>
      </c>
      <c r="O52" s="21">
        <f t="shared" si="16"/>
        <v>1790.3548387096773</v>
      </c>
      <c r="P52" s="21">
        <f t="shared" si="16"/>
        <v>989.74193548387098</v>
      </c>
      <c r="Q52" s="21">
        <f t="shared" si="16"/>
        <v>1053.4193548387098</v>
      </c>
      <c r="R52" s="21">
        <f t="shared" si="16"/>
        <v>1382.1290322580646</v>
      </c>
      <c r="S52" s="21">
        <f t="shared" si="16"/>
        <v>1565.0322580645161</v>
      </c>
      <c r="T52" s="21">
        <f t="shared" si="16"/>
        <v>788.41935483870964</v>
      </c>
      <c r="U52" s="21">
        <f t="shared" si="16"/>
        <v>333.35483870967744</v>
      </c>
      <c r="V52" s="21">
        <f t="shared" si="16"/>
        <v>2070.9677419354839</v>
      </c>
      <c r="W52" s="21">
        <f t="shared" si="16"/>
        <v>1284.9677419354839</v>
      </c>
      <c r="X52" s="21">
        <f t="shared" si="16"/>
        <v>1884.258064516129</v>
      </c>
      <c r="Y52" s="21">
        <f t="shared" si="16"/>
        <v>582.90322580645159</v>
      </c>
      <c r="Z52" s="21">
        <f t="shared" si="16"/>
        <v>3756.9354838709678</v>
      </c>
      <c r="AA52" s="21">
        <f t="shared" si="16"/>
        <v>3344</v>
      </c>
      <c r="AB52" s="4">
        <f t="shared" si="5"/>
        <v>20683.096774193546</v>
      </c>
      <c r="AC52" s="5">
        <f t="shared" si="3"/>
        <v>18437.419354838712</v>
      </c>
      <c r="AD52" s="16"/>
      <c r="AE52" s="16"/>
    </row>
    <row r="53" spans="1:31" x14ac:dyDescent="0.2">
      <c r="A53" s="89" t="s">
        <v>30</v>
      </c>
      <c r="B53" s="21">
        <f t="shared" ref="B53:AA53" si="17">+B21/$B$65</f>
        <v>2574.9032258064517</v>
      </c>
      <c r="C53" s="21">
        <f t="shared" si="17"/>
        <v>3558.2258064516127</v>
      </c>
      <c r="D53" s="21">
        <f t="shared" si="17"/>
        <v>1632.483870967742</v>
      </c>
      <c r="E53" s="21">
        <f t="shared" si="17"/>
        <v>1599.0967741935483</v>
      </c>
      <c r="F53" s="21">
        <f t="shared" si="17"/>
        <v>983.80645161290317</v>
      </c>
      <c r="G53" s="21">
        <f t="shared" si="17"/>
        <v>523.74193548387098</v>
      </c>
      <c r="H53" s="21">
        <f t="shared" si="17"/>
        <v>2177.7741935483873</v>
      </c>
      <c r="I53" s="21">
        <f t="shared" si="17"/>
        <v>3622.8709677419356</v>
      </c>
      <c r="J53" s="21">
        <f t="shared" si="17"/>
        <v>647.12903225806451</v>
      </c>
      <c r="K53" s="21">
        <f t="shared" si="17"/>
        <v>293.58064516129031</v>
      </c>
      <c r="L53" s="21">
        <f t="shared" si="17"/>
        <v>1300.258064516129</v>
      </c>
      <c r="M53" s="21">
        <f t="shared" si="17"/>
        <v>991.45161290322585</v>
      </c>
      <c r="N53" s="21">
        <f t="shared" si="17"/>
        <v>2092.8387096774195</v>
      </c>
      <c r="O53" s="21">
        <f t="shared" si="17"/>
        <v>1997.6774193548388</v>
      </c>
      <c r="P53" s="21">
        <f t="shared" si="17"/>
        <v>1219.516129032258</v>
      </c>
      <c r="Q53" s="21">
        <f t="shared" si="17"/>
        <v>1222.0322580645161</v>
      </c>
      <c r="R53" s="21">
        <f t="shared" si="17"/>
        <v>1341.8387096774193</v>
      </c>
      <c r="S53" s="21">
        <f t="shared" si="17"/>
        <v>1732.2258064516129</v>
      </c>
      <c r="T53" s="21">
        <f t="shared" si="17"/>
        <v>866</v>
      </c>
      <c r="U53" s="21">
        <f t="shared" si="17"/>
        <v>369.83870967741933</v>
      </c>
      <c r="V53" s="21">
        <f t="shared" si="17"/>
        <v>2061.4193548387098</v>
      </c>
      <c r="W53" s="21">
        <f t="shared" si="17"/>
        <v>1387.7741935483871</v>
      </c>
      <c r="X53" s="21">
        <f t="shared" si="17"/>
        <v>2353.8064516129034</v>
      </c>
      <c r="Y53" s="21">
        <f t="shared" si="17"/>
        <v>633.48387096774195</v>
      </c>
      <c r="Z53" s="21">
        <f t="shared" si="17"/>
        <v>3917.9677419354839</v>
      </c>
      <c r="AA53" s="21">
        <f t="shared" si="17"/>
        <v>3745.5483870967741</v>
      </c>
      <c r="AB53" s="6">
        <f t="shared" si="5"/>
        <v>23169.741935483871</v>
      </c>
      <c r="AC53" s="7">
        <f t="shared" si="3"/>
        <v>21677.548387096773</v>
      </c>
      <c r="AD53" s="16"/>
      <c r="AE53" s="16"/>
    </row>
    <row r="54" spans="1:31" x14ac:dyDescent="0.2">
      <c r="A54" s="88" t="s">
        <v>32</v>
      </c>
      <c r="B54" s="21">
        <f t="shared" ref="B54:AA54" si="18">+B22/$B$65</f>
        <v>2564.6774193548385</v>
      </c>
      <c r="C54" s="21">
        <f t="shared" si="18"/>
        <v>3913.8709677419356</v>
      </c>
      <c r="D54" s="21">
        <f t="shared" si="18"/>
        <v>1501.2258064516129</v>
      </c>
      <c r="E54" s="21">
        <f t="shared" si="18"/>
        <v>1631.2258064516129</v>
      </c>
      <c r="F54" s="21">
        <f t="shared" si="18"/>
        <v>804.61290322580646</v>
      </c>
      <c r="G54" s="21">
        <f t="shared" si="18"/>
        <v>509.32258064516128</v>
      </c>
      <c r="H54" s="21">
        <f t="shared" si="18"/>
        <v>2191.2580645161293</v>
      </c>
      <c r="I54" s="21">
        <f t="shared" si="18"/>
        <v>3657.2580645161293</v>
      </c>
      <c r="J54" s="21">
        <f t="shared" si="18"/>
        <v>570.58064516129036</v>
      </c>
      <c r="K54" s="21">
        <f t="shared" si="18"/>
        <v>250.93548387096774</v>
      </c>
      <c r="L54" s="21">
        <f t="shared" si="18"/>
        <v>1378.516129032258</v>
      </c>
      <c r="M54" s="21">
        <f t="shared" si="18"/>
        <v>897.87096774193549</v>
      </c>
      <c r="N54" s="21">
        <f t="shared" si="18"/>
        <v>2200.2258064516127</v>
      </c>
      <c r="O54" s="21">
        <f t="shared" si="18"/>
        <v>1966.0645161290322</v>
      </c>
      <c r="P54" s="21">
        <f t="shared" si="18"/>
        <v>1148.1290322580646</v>
      </c>
      <c r="Q54" s="21">
        <f t="shared" si="18"/>
        <v>1339.3548387096773</v>
      </c>
      <c r="R54" s="21">
        <f t="shared" si="18"/>
        <v>1356.8709677419354</v>
      </c>
      <c r="S54" s="21">
        <f t="shared" si="18"/>
        <v>1821.9354838709678</v>
      </c>
      <c r="T54" s="21">
        <f t="shared" si="18"/>
        <v>855.9677419354839</v>
      </c>
      <c r="U54" s="21">
        <f t="shared" si="18"/>
        <v>357.83870967741933</v>
      </c>
      <c r="V54" s="21">
        <f t="shared" si="18"/>
        <v>2348.8709677419356</v>
      </c>
      <c r="W54" s="21">
        <f t="shared" si="18"/>
        <v>1363.7096774193549</v>
      </c>
      <c r="X54" s="21">
        <f t="shared" si="18"/>
        <v>2167.0322580645161</v>
      </c>
      <c r="Y54" s="21">
        <f t="shared" si="18"/>
        <v>738.38709677419354</v>
      </c>
      <c r="Z54" s="21">
        <f t="shared" si="18"/>
        <v>3464.516129032258</v>
      </c>
      <c r="AA54" s="21">
        <f t="shared" si="18"/>
        <v>4184.322580645161</v>
      </c>
      <c r="AB54" s="4">
        <f t="shared" si="5"/>
        <v>22552.483870967742</v>
      </c>
      <c r="AC54" s="5">
        <f t="shared" si="3"/>
        <v>22632.096774193546</v>
      </c>
      <c r="AD54" s="16"/>
      <c r="AE54" s="16"/>
    </row>
    <row r="55" spans="1:31" x14ac:dyDescent="0.2">
      <c r="A55" s="89" t="s">
        <v>34</v>
      </c>
      <c r="B55" s="21">
        <f t="shared" ref="B55:AA55" si="19">+B23/$B$65</f>
        <v>2597.9677419354839</v>
      </c>
      <c r="C55" s="21">
        <f t="shared" si="19"/>
        <v>3551.4193548387098</v>
      </c>
      <c r="D55" s="21">
        <f t="shared" si="19"/>
        <v>1121.741935483871</v>
      </c>
      <c r="E55" s="21">
        <f t="shared" si="19"/>
        <v>1539.6129032258063</v>
      </c>
      <c r="F55" s="21">
        <f t="shared" si="19"/>
        <v>622.35483870967744</v>
      </c>
      <c r="G55" s="21">
        <f t="shared" si="19"/>
        <v>472.87096774193549</v>
      </c>
      <c r="H55" s="21">
        <f t="shared" si="19"/>
        <v>1910.516129032258</v>
      </c>
      <c r="I55" s="21">
        <f t="shared" si="19"/>
        <v>3355.1612903225805</v>
      </c>
      <c r="J55" s="21">
        <f t="shared" si="19"/>
        <v>379.58064516129031</v>
      </c>
      <c r="K55" s="21">
        <f t="shared" si="19"/>
        <v>216.38709677419354</v>
      </c>
      <c r="L55" s="21">
        <f t="shared" si="19"/>
        <v>986.45161290322585</v>
      </c>
      <c r="M55" s="21">
        <f t="shared" si="19"/>
        <v>773.25806451612902</v>
      </c>
      <c r="N55" s="21">
        <f t="shared" si="19"/>
        <v>1783.5806451612902</v>
      </c>
      <c r="O55" s="21">
        <f t="shared" si="19"/>
        <v>1885.9677419354839</v>
      </c>
      <c r="P55" s="21">
        <f t="shared" si="19"/>
        <v>956.83870967741939</v>
      </c>
      <c r="Q55" s="21">
        <f t="shared" si="19"/>
        <v>1419.1612903225807</v>
      </c>
      <c r="R55" s="21">
        <f t="shared" si="19"/>
        <v>1131.516129032258</v>
      </c>
      <c r="S55" s="21">
        <f t="shared" si="19"/>
        <v>1749.9354838709678</v>
      </c>
      <c r="T55" s="21">
        <f t="shared" si="19"/>
        <v>669.90322580645159</v>
      </c>
      <c r="U55" s="21">
        <f t="shared" si="19"/>
        <v>365.12903225806451</v>
      </c>
      <c r="V55" s="21">
        <f t="shared" si="19"/>
        <v>2283.1290322580644</v>
      </c>
      <c r="W55" s="21">
        <f t="shared" si="19"/>
        <v>1341.6129032258063</v>
      </c>
      <c r="X55" s="21">
        <f t="shared" si="19"/>
        <v>1763.4516129032259</v>
      </c>
      <c r="Y55" s="21">
        <f t="shared" si="19"/>
        <v>738.22580645161293</v>
      </c>
      <c r="Z55" s="21">
        <f t="shared" si="19"/>
        <v>3015.0967741935483</v>
      </c>
      <c r="AA55" s="21">
        <f t="shared" si="19"/>
        <v>3951.6774193548385</v>
      </c>
      <c r="AB55" s="6">
        <f t="shared" si="5"/>
        <v>19222.129032258061</v>
      </c>
      <c r="AC55" s="7">
        <f t="shared" si="3"/>
        <v>21360.419354838708</v>
      </c>
      <c r="AD55" s="16"/>
      <c r="AE55" s="16"/>
    </row>
    <row r="56" spans="1:31" x14ac:dyDescent="0.2">
      <c r="A56" s="88" t="s">
        <v>38</v>
      </c>
      <c r="B56" s="21">
        <f t="shared" ref="B56:AA56" si="20">+B24/$B$65</f>
        <v>2488.2903225806454</v>
      </c>
      <c r="C56" s="21">
        <f t="shared" si="20"/>
        <v>2866.8709677419356</v>
      </c>
      <c r="D56" s="21">
        <f t="shared" si="20"/>
        <v>868.80645161290317</v>
      </c>
      <c r="E56" s="21">
        <f t="shared" si="20"/>
        <v>1425.1935483870968</v>
      </c>
      <c r="F56" s="21">
        <f t="shared" si="20"/>
        <v>436.96774193548384</v>
      </c>
      <c r="G56" s="21">
        <f t="shared" si="20"/>
        <v>450.09677419354841</v>
      </c>
      <c r="H56" s="21">
        <f t="shared" si="20"/>
        <v>1549.2258064516129</v>
      </c>
      <c r="I56" s="21">
        <f t="shared" si="20"/>
        <v>3008.483870967742</v>
      </c>
      <c r="J56" s="21">
        <f t="shared" si="20"/>
        <v>256.03225806451616</v>
      </c>
      <c r="K56" s="21">
        <f t="shared" si="20"/>
        <v>193.70967741935485</v>
      </c>
      <c r="L56" s="21">
        <f t="shared" si="20"/>
        <v>668.0322580645161</v>
      </c>
      <c r="M56" s="21">
        <f t="shared" si="20"/>
        <v>737.29032258064512</v>
      </c>
      <c r="N56" s="21">
        <f t="shared" si="20"/>
        <v>1432.6774193548388</v>
      </c>
      <c r="O56" s="21">
        <f t="shared" si="20"/>
        <v>1773.2258064516129</v>
      </c>
      <c r="P56" s="21">
        <f t="shared" si="20"/>
        <v>786.09677419354841</v>
      </c>
      <c r="Q56" s="21">
        <f t="shared" si="20"/>
        <v>1370.483870967742</v>
      </c>
      <c r="R56" s="21">
        <f t="shared" si="20"/>
        <v>916.38709677419354</v>
      </c>
      <c r="S56" s="21">
        <f t="shared" si="20"/>
        <v>1424.6451612903227</v>
      </c>
      <c r="T56" s="21">
        <f t="shared" si="20"/>
        <v>515.45161290322585</v>
      </c>
      <c r="U56" s="21">
        <f t="shared" si="20"/>
        <v>378.80645161290323</v>
      </c>
      <c r="V56" s="21">
        <f t="shared" si="20"/>
        <v>2137.7419354838707</v>
      </c>
      <c r="W56" s="21">
        <f t="shared" si="20"/>
        <v>1253.4193548387098</v>
      </c>
      <c r="X56" s="21">
        <f t="shared" si="20"/>
        <v>1296.9354838709678</v>
      </c>
      <c r="Y56" s="21">
        <f t="shared" si="20"/>
        <v>735.25806451612902</v>
      </c>
      <c r="Z56" s="21">
        <f t="shared" si="20"/>
        <v>2442.0645161290322</v>
      </c>
      <c r="AA56" s="21">
        <f t="shared" si="20"/>
        <v>3156.7741935483873</v>
      </c>
      <c r="AB56" s="4">
        <f t="shared" si="5"/>
        <v>15794.709677419354</v>
      </c>
      <c r="AC56" s="5">
        <f t="shared" si="3"/>
        <v>18774.258064516129</v>
      </c>
      <c r="AD56" s="16"/>
      <c r="AE56" s="16"/>
    </row>
    <row r="57" spans="1:31" x14ac:dyDescent="0.2">
      <c r="A57" s="89" t="s">
        <v>39</v>
      </c>
      <c r="B57" s="21">
        <f t="shared" ref="B57:AA57" si="21">+B25/$B$65</f>
        <v>417.67741935483872</v>
      </c>
      <c r="C57" s="21">
        <f t="shared" si="21"/>
        <v>2017.9677419354839</v>
      </c>
      <c r="D57" s="21">
        <f t="shared" si="21"/>
        <v>198.61290322580646</v>
      </c>
      <c r="E57" s="21">
        <f t="shared" si="21"/>
        <v>1031.0967741935483</v>
      </c>
      <c r="F57" s="21">
        <f t="shared" si="21"/>
        <v>122.74193548387096</v>
      </c>
      <c r="G57" s="21">
        <f t="shared" si="21"/>
        <v>326.16129032258067</v>
      </c>
      <c r="H57" s="21">
        <f t="shared" si="21"/>
        <v>533.35483870967744</v>
      </c>
      <c r="I57" s="21">
        <f t="shared" si="21"/>
        <v>2077.0645161290322</v>
      </c>
      <c r="J57" s="21">
        <f t="shared" si="21"/>
        <v>143.74193548387098</v>
      </c>
      <c r="K57" s="21">
        <f t="shared" si="21"/>
        <v>131.7741935483871</v>
      </c>
      <c r="L57" s="21">
        <f t="shared" si="21"/>
        <v>343.22580645161293</v>
      </c>
      <c r="M57" s="21">
        <f t="shared" si="21"/>
        <v>446.87096774193549</v>
      </c>
      <c r="N57" s="21">
        <f t="shared" si="21"/>
        <v>840.51612903225805</v>
      </c>
      <c r="O57" s="21">
        <f t="shared" si="21"/>
        <v>1238.6774193548388</v>
      </c>
      <c r="P57" s="21">
        <f t="shared" si="21"/>
        <v>524.93548387096769</v>
      </c>
      <c r="Q57" s="21">
        <f t="shared" si="21"/>
        <v>961.90322580645159</v>
      </c>
      <c r="R57" s="21">
        <f t="shared" si="21"/>
        <v>654.29032258064512</v>
      </c>
      <c r="S57" s="21">
        <f t="shared" si="21"/>
        <v>923.64516129032256</v>
      </c>
      <c r="T57" s="21">
        <f t="shared" si="21"/>
        <v>377.48387096774195</v>
      </c>
      <c r="U57" s="21">
        <f t="shared" si="21"/>
        <v>271.12903225806451</v>
      </c>
      <c r="V57" s="21">
        <f t="shared" si="21"/>
        <v>1935.6451612903227</v>
      </c>
      <c r="W57" s="21">
        <f t="shared" si="21"/>
        <v>934.19354838709683</v>
      </c>
      <c r="X57" s="21">
        <f t="shared" si="21"/>
        <v>827.90322580645159</v>
      </c>
      <c r="Y57" s="21">
        <f t="shared" si="21"/>
        <v>641.29032258064512</v>
      </c>
      <c r="Z57" s="21">
        <f t="shared" si="21"/>
        <v>1695.3870967741937</v>
      </c>
      <c r="AA57" s="21">
        <f t="shared" si="21"/>
        <v>2384.9354838709678</v>
      </c>
      <c r="AB57" s="6">
        <f t="shared" si="5"/>
        <v>8615.5161290322576</v>
      </c>
      <c r="AC57" s="7">
        <f t="shared" si="3"/>
        <v>13386.709677419354</v>
      </c>
      <c r="AD57" s="16"/>
      <c r="AE57" s="16"/>
    </row>
    <row r="58" spans="1:31" x14ac:dyDescent="0.2">
      <c r="A58" s="88" t="s">
        <v>40</v>
      </c>
      <c r="B58" s="21">
        <f t="shared" ref="B58:AA58" si="22">+B26/$B$65</f>
        <v>0</v>
      </c>
      <c r="C58" s="21">
        <f t="shared" si="22"/>
        <v>1189.1290322580646</v>
      </c>
      <c r="D58" s="21">
        <f t="shared" si="22"/>
        <v>5.741935483870968</v>
      </c>
      <c r="E58" s="21">
        <f t="shared" si="22"/>
        <v>502.93548387096774</v>
      </c>
      <c r="F58" s="21">
        <f t="shared" si="22"/>
        <v>4.709677419354839</v>
      </c>
      <c r="G58" s="21">
        <f t="shared" si="22"/>
        <v>157.35483870967741</v>
      </c>
      <c r="H58" s="21">
        <f t="shared" si="22"/>
        <v>25.129032258064516</v>
      </c>
      <c r="I58" s="21">
        <f t="shared" si="22"/>
        <v>847.38709677419354</v>
      </c>
      <c r="J58" s="21">
        <f t="shared" si="22"/>
        <v>28.93548387096774</v>
      </c>
      <c r="K58" s="21">
        <f t="shared" si="22"/>
        <v>45.516129032258064</v>
      </c>
      <c r="L58" s="21">
        <f t="shared" si="22"/>
        <v>47.838709677419352</v>
      </c>
      <c r="M58" s="21">
        <f t="shared" si="22"/>
        <v>81.096774193548384</v>
      </c>
      <c r="N58" s="21">
        <f t="shared" si="22"/>
        <v>110.03225806451613</v>
      </c>
      <c r="O58" s="21">
        <f t="shared" si="22"/>
        <v>210.2258064516129</v>
      </c>
      <c r="P58" s="21">
        <f t="shared" si="22"/>
        <v>122.80645161290323</v>
      </c>
      <c r="Q58" s="21">
        <f t="shared" si="22"/>
        <v>121.06451612903226</v>
      </c>
      <c r="R58" s="21">
        <f t="shared" si="22"/>
        <v>90.258064516129039</v>
      </c>
      <c r="S58" s="21">
        <f t="shared" si="22"/>
        <v>73.903225806451616</v>
      </c>
      <c r="T58" s="21">
        <f t="shared" si="22"/>
        <v>43.516129032258064</v>
      </c>
      <c r="U58" s="21">
        <f t="shared" si="22"/>
        <v>8.5806451612903221</v>
      </c>
      <c r="V58" s="21">
        <f t="shared" si="22"/>
        <v>101.96774193548387</v>
      </c>
      <c r="W58" s="21">
        <f t="shared" si="22"/>
        <v>32.225806451612904</v>
      </c>
      <c r="X58" s="21">
        <f t="shared" si="22"/>
        <v>79.354838709677423</v>
      </c>
      <c r="Y58" s="21">
        <f t="shared" si="22"/>
        <v>21.612903225806452</v>
      </c>
      <c r="Z58" s="21">
        <f t="shared" si="22"/>
        <v>29.93548387096774</v>
      </c>
      <c r="AA58" s="21">
        <f t="shared" si="22"/>
        <v>103.83870967741936</v>
      </c>
      <c r="AB58" s="4">
        <f t="shared" si="5"/>
        <v>690.22580645161281</v>
      </c>
      <c r="AC58" s="5">
        <f t="shared" si="3"/>
        <v>3394.8709677419351</v>
      </c>
      <c r="AD58" s="16"/>
      <c r="AE58" s="16"/>
    </row>
    <row r="59" spans="1:31" x14ac:dyDescent="0.2">
      <c r="A59" s="89" t="s">
        <v>41</v>
      </c>
      <c r="B59" s="21">
        <f t="shared" ref="B59:AA59" si="23">+B27/$B$65</f>
        <v>0</v>
      </c>
      <c r="C59" s="21">
        <f t="shared" si="23"/>
        <v>5.161290322580645</v>
      </c>
      <c r="D59" s="21">
        <f t="shared" si="23"/>
        <v>0</v>
      </c>
      <c r="E59" s="21">
        <f t="shared" si="23"/>
        <v>3.2258064516129031E-2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1.6129032258064515</v>
      </c>
      <c r="AB59" s="6">
        <f t="shared" si="5"/>
        <v>0</v>
      </c>
      <c r="AC59" s="7">
        <f t="shared" si="3"/>
        <v>6.806451612903226</v>
      </c>
      <c r="AD59" s="16"/>
      <c r="AE59" s="16"/>
    </row>
    <row r="60" spans="1:31" x14ac:dyDescent="0.2">
      <c r="A60" s="88" t="s">
        <v>42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6"/>
      <c r="AE60" s="16"/>
    </row>
    <row r="61" spans="1:31" x14ac:dyDescent="0.2">
      <c r="A61" s="89" t="s">
        <v>43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6"/>
      <c r="AE61" s="16"/>
    </row>
    <row r="62" spans="1:31" ht="13.5" thickBot="1" x14ac:dyDescent="0.25">
      <c r="A62" s="88" t="s">
        <v>44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6"/>
      <c r="AE62" s="16"/>
    </row>
    <row r="63" spans="1:31" s="45" customFormat="1" ht="14.25" thickTop="1" thickBot="1" x14ac:dyDescent="0.25">
      <c r="A63" s="9" t="s">
        <v>47</v>
      </c>
      <c r="B63" s="52">
        <f>SUM(B39:B62)</f>
        <v>53585.483870967757</v>
      </c>
      <c r="C63" s="47">
        <f t="shared" ref="C63:AC63" si="25">SUM(C39:C62)</f>
        <v>32941.774193548394</v>
      </c>
      <c r="D63" s="52">
        <f t="shared" si="25"/>
        <v>21414.387096774193</v>
      </c>
      <c r="E63" s="47">
        <f t="shared" si="25"/>
        <v>18261.032258064515</v>
      </c>
      <c r="F63" s="52">
        <f t="shared" si="25"/>
        <v>11021.129032258064</v>
      </c>
      <c r="G63" s="47">
        <f t="shared" si="25"/>
        <v>7142.5806451612907</v>
      </c>
      <c r="H63" s="52">
        <f t="shared" si="25"/>
        <v>28728.354838709674</v>
      </c>
      <c r="I63" s="47">
        <f t="shared" si="25"/>
        <v>39154.93548387097</v>
      </c>
      <c r="J63" s="52">
        <f t="shared" si="25"/>
        <v>5643.0967741935492</v>
      </c>
      <c r="K63" s="52">
        <f t="shared" si="25"/>
        <v>7050.6451612903238</v>
      </c>
      <c r="L63" s="52">
        <f t="shared" si="25"/>
        <v>10431.64516129032</v>
      </c>
      <c r="M63" s="47">
        <f t="shared" si="25"/>
        <v>19977.193548387098</v>
      </c>
      <c r="N63" s="52">
        <f t="shared" si="25"/>
        <v>24742.580645161292</v>
      </c>
      <c r="O63" s="47">
        <f t="shared" si="25"/>
        <v>33215.838709677424</v>
      </c>
      <c r="P63" s="52">
        <f t="shared" si="25"/>
        <v>15303.967741935483</v>
      </c>
      <c r="Q63" s="47">
        <f t="shared" si="25"/>
        <v>18471.451612903227</v>
      </c>
      <c r="R63" s="52">
        <f t="shared" si="25"/>
        <v>20578.709677419352</v>
      </c>
      <c r="S63" s="47">
        <f t="shared" si="25"/>
        <v>22481.451612903224</v>
      </c>
      <c r="T63" s="52">
        <f>SUM(T39:T62)</f>
        <v>7812.4516129032263</v>
      </c>
      <c r="U63" s="47">
        <f t="shared" si="25"/>
        <v>9884.3548387096744</v>
      </c>
      <c r="V63" s="52">
        <f t="shared" si="25"/>
        <v>22819.870967741936</v>
      </c>
      <c r="W63" s="47">
        <f t="shared" si="25"/>
        <v>27201.225806451621</v>
      </c>
      <c r="X63" s="52">
        <f t="shared" si="25"/>
        <v>21402.322580645159</v>
      </c>
      <c r="Y63" s="47">
        <f t="shared" si="25"/>
        <v>13685.548387096775</v>
      </c>
      <c r="Z63" s="52">
        <f t="shared" si="25"/>
        <v>52139.161290322583</v>
      </c>
      <c r="AA63" s="52">
        <f t="shared" si="25"/>
        <v>45724.935483870962</v>
      </c>
      <c r="AB63" s="52">
        <f>SUM(AB39:AB62)</f>
        <v>295623.16129032261</v>
      </c>
      <c r="AC63" s="48">
        <f t="shared" si="25"/>
        <v>295192.96774193551</v>
      </c>
    </row>
    <row r="64" spans="1:31" ht="15.75" thickTop="1" x14ac:dyDescent="0.2">
      <c r="A64" s="175"/>
      <c r="B64" s="16"/>
      <c r="C64" s="16"/>
      <c r="AB64" s="179" t="str">
        <f>IF(AB63='Daily Total'!D43,"Correct","Wrong")</f>
        <v>Correct</v>
      </c>
      <c r="AC64" s="179" t="str">
        <f>IF(AC63='Daily Total'!E43,"Correct","Wrong")</f>
        <v>Wrong</v>
      </c>
    </row>
    <row r="65" spans="1:31" x14ac:dyDescent="0.2">
      <c r="A65" s="8" t="s">
        <v>48</v>
      </c>
      <c r="B65" s="8">
        <f>COUNTIF('Daily Total'!G7:G37,"&gt;0")</f>
        <v>31</v>
      </c>
      <c r="C65" s="16"/>
    </row>
    <row r="66" spans="1:31" x14ac:dyDescent="0.2">
      <c r="B66" s="16"/>
      <c r="C66" s="16"/>
    </row>
    <row r="67" spans="1:31" x14ac:dyDescent="0.2">
      <c r="A67" s="45" t="s">
        <v>49</v>
      </c>
      <c r="B67" s="16"/>
      <c r="C67" s="16"/>
    </row>
    <row r="68" spans="1:31" ht="13.5" thickBot="1" x14ac:dyDescent="0.25">
      <c r="B68" s="16"/>
      <c r="C68" s="16"/>
    </row>
    <row r="69" spans="1:31" ht="14.25" thickTop="1" thickBot="1" x14ac:dyDescent="0.25">
      <c r="A69" s="313" t="s">
        <v>2</v>
      </c>
      <c r="B69" s="307" t="s">
        <v>3</v>
      </c>
      <c r="C69" s="308"/>
      <c r="D69" s="307" t="s">
        <v>4</v>
      </c>
      <c r="E69" s="308"/>
      <c r="F69" s="307" t="s">
        <v>5</v>
      </c>
      <c r="G69" s="308"/>
      <c r="H69" s="307" t="s">
        <v>6</v>
      </c>
      <c r="I69" s="308"/>
      <c r="J69" s="307" t="s">
        <v>7</v>
      </c>
      <c r="K69" s="308"/>
      <c r="L69" s="307" t="s">
        <v>8</v>
      </c>
      <c r="M69" s="308"/>
      <c r="N69" s="307" t="s">
        <v>9</v>
      </c>
      <c r="O69" s="308"/>
      <c r="P69" s="307" t="s">
        <v>10</v>
      </c>
      <c r="Q69" s="308"/>
      <c r="R69" s="307" t="s">
        <v>11</v>
      </c>
      <c r="S69" s="308"/>
      <c r="T69" s="307" t="s">
        <v>12</v>
      </c>
      <c r="U69" s="308"/>
      <c r="V69" s="307" t="s">
        <v>13</v>
      </c>
      <c r="W69" s="308"/>
      <c r="X69" s="307" t="s">
        <v>14</v>
      </c>
      <c r="Y69" s="308"/>
      <c r="Z69" s="307" t="s">
        <v>15</v>
      </c>
      <c r="AA69" s="308"/>
      <c r="AB69" s="307" t="s">
        <v>50</v>
      </c>
      <c r="AC69" s="308"/>
    </row>
    <row r="70" spans="1:31" s="68" customFormat="1" ht="15" thickTop="1" thickBot="1" x14ac:dyDescent="0.3">
      <c r="A70" s="314"/>
      <c r="B70" s="62" t="s">
        <v>17</v>
      </c>
      <c r="C70" s="63" t="s">
        <v>18</v>
      </c>
      <c r="D70" s="64" t="s">
        <v>17</v>
      </c>
      <c r="E70" s="65" t="s">
        <v>18</v>
      </c>
      <c r="F70" s="66" t="s">
        <v>17</v>
      </c>
      <c r="G70" s="63" t="s">
        <v>18</v>
      </c>
      <c r="H70" s="64" t="s">
        <v>17</v>
      </c>
      <c r="I70" s="65" t="s">
        <v>18</v>
      </c>
      <c r="J70" s="66" t="s">
        <v>17</v>
      </c>
      <c r="K70" s="63" t="s">
        <v>18</v>
      </c>
      <c r="L70" s="64" t="s">
        <v>17</v>
      </c>
      <c r="M70" s="66" t="s">
        <v>18</v>
      </c>
      <c r="N70" s="62" t="s">
        <v>17</v>
      </c>
      <c r="O70" s="67" t="s">
        <v>18</v>
      </c>
      <c r="P70" s="66" t="s">
        <v>17</v>
      </c>
      <c r="Q70" s="63" t="s">
        <v>18</v>
      </c>
      <c r="R70" s="64" t="s">
        <v>17</v>
      </c>
      <c r="S70" s="65" t="s">
        <v>18</v>
      </c>
      <c r="T70" s="66" t="s">
        <v>17</v>
      </c>
      <c r="U70" s="63" t="s">
        <v>18</v>
      </c>
      <c r="V70" s="64" t="s">
        <v>17</v>
      </c>
      <c r="W70" s="65" t="s">
        <v>18</v>
      </c>
      <c r="X70" s="66" t="s">
        <v>17</v>
      </c>
      <c r="Y70" s="63" t="s">
        <v>18</v>
      </c>
      <c r="Z70" s="64" t="s">
        <v>17</v>
      </c>
      <c r="AA70" s="66" t="s">
        <v>18</v>
      </c>
      <c r="AB70" s="62" t="s">
        <v>17</v>
      </c>
      <c r="AC70" s="67" t="s">
        <v>18</v>
      </c>
    </row>
    <row r="71" spans="1:31" ht="13.5" thickTop="1" x14ac:dyDescent="0.2">
      <c r="A71" s="87" t="s">
        <v>19</v>
      </c>
      <c r="B71" s="60"/>
      <c r="C71" s="61"/>
      <c r="D71" s="60"/>
      <c r="E71" s="61"/>
      <c r="F71" s="60"/>
      <c r="G71" s="61"/>
      <c r="H71" s="60"/>
      <c r="I71" s="61"/>
      <c r="J71" s="60"/>
      <c r="K71" s="61"/>
      <c r="L71" s="60"/>
      <c r="M71" s="61"/>
      <c r="N71" s="60"/>
      <c r="O71" s="61"/>
      <c r="P71" s="60"/>
      <c r="Q71" s="61"/>
      <c r="R71" s="60"/>
      <c r="S71" s="61"/>
      <c r="T71" s="60"/>
      <c r="U71" s="61"/>
      <c r="V71" s="60"/>
      <c r="W71" s="61"/>
      <c r="X71" s="60"/>
      <c r="Y71" s="61"/>
      <c r="Z71" s="60"/>
      <c r="AA71" s="60"/>
      <c r="AB71" s="100">
        <f>AB7/AB31</f>
        <v>0</v>
      </c>
      <c r="AC71" s="101">
        <f>AC7/AC31</f>
        <v>0</v>
      </c>
      <c r="AD71" s="16"/>
      <c r="AE71" s="16"/>
    </row>
    <row r="72" spans="1:31" x14ac:dyDescent="0.2">
      <c r="A72" s="88" t="s">
        <v>21</v>
      </c>
      <c r="B72" s="83">
        <f>B8/B31</f>
        <v>1.025494386419047E-2</v>
      </c>
      <c r="C72" s="84">
        <f t="shared" ref="C72:AC72" si="26">C8/C31</f>
        <v>2.9377347127629886E-6</v>
      </c>
      <c r="D72" s="83">
        <f t="shared" si="26"/>
        <v>7.6026668835844462E-3</v>
      </c>
      <c r="E72" s="84">
        <f t="shared" si="26"/>
        <v>3.5329946369141412E-6</v>
      </c>
      <c r="F72" s="83">
        <f t="shared" si="26"/>
        <v>7.9553935988058121E-3</v>
      </c>
      <c r="G72" s="84">
        <f t="shared" si="26"/>
        <v>1.8065215427693975E-5</v>
      </c>
      <c r="H72" s="83">
        <f t="shared" si="26"/>
        <v>8.9806743702692295E-3</v>
      </c>
      <c r="I72" s="84">
        <f t="shared" si="26"/>
        <v>1.8701552064049931E-4</v>
      </c>
      <c r="J72" s="83">
        <f t="shared" si="26"/>
        <v>1.5891526043810308E-3</v>
      </c>
      <c r="K72" s="84">
        <f t="shared" si="26"/>
        <v>3.7059065745527746E-4</v>
      </c>
      <c r="L72" s="83">
        <f t="shared" si="26"/>
        <v>6.524811290706628E-4</v>
      </c>
      <c r="M72" s="84">
        <f t="shared" si="26"/>
        <v>7.3632351730118051E-4</v>
      </c>
      <c r="N72" s="83">
        <f t="shared" si="26"/>
        <v>2.033845271309744E-3</v>
      </c>
      <c r="O72" s="84">
        <f t="shared" si="26"/>
        <v>4.8461140283832723E-4</v>
      </c>
      <c r="P72" s="83">
        <f t="shared" si="26"/>
        <v>1.0981761002312282E-3</v>
      </c>
      <c r="Q72" s="84">
        <f t="shared" si="26"/>
        <v>4.8199924905914098E-4</v>
      </c>
      <c r="R72" s="83">
        <f t="shared" si="26"/>
        <v>6.0977521396996578E-4</v>
      </c>
      <c r="S72" s="84">
        <f t="shared" si="26"/>
        <v>5.782544750152455E-4</v>
      </c>
      <c r="T72" s="83">
        <f t="shared" si="26"/>
        <v>6.6064925305343831E-5</v>
      </c>
      <c r="U72" s="84">
        <f t="shared" si="26"/>
        <v>1.794951291549043E-4</v>
      </c>
      <c r="V72" s="83">
        <f t="shared" si="26"/>
        <v>1.2722358555644769E-4</v>
      </c>
      <c r="W72" s="84">
        <f t="shared" si="26"/>
        <v>2.3718096195854549E-6</v>
      </c>
      <c r="X72" s="83">
        <f t="shared" si="26"/>
        <v>4.3709455711770807E-5</v>
      </c>
      <c r="Y72" s="84">
        <f t="shared" si="26"/>
        <v>0</v>
      </c>
      <c r="Z72" s="83">
        <f t="shared" si="26"/>
        <v>0</v>
      </c>
      <c r="AA72" s="83">
        <f t="shared" si="26"/>
        <v>0</v>
      </c>
      <c r="AB72" s="102">
        <f t="shared" si="26"/>
        <v>3.9164943861616326E-3</v>
      </c>
      <c r="AC72" s="103">
        <f t="shared" si="26"/>
        <v>2.1943000215714553E-4</v>
      </c>
      <c r="AD72" s="16"/>
      <c r="AE72" s="16"/>
    </row>
    <row r="73" spans="1:31" x14ac:dyDescent="0.2">
      <c r="A73" s="89" t="s">
        <v>23</v>
      </c>
      <c r="B73" s="83">
        <f>B9/B31</f>
        <v>5.1819522619871779E-2</v>
      </c>
      <c r="C73" s="84">
        <f t="shared" ref="C73:AC73" si="27">C9/C31</f>
        <v>6.570733307546551E-4</v>
      </c>
      <c r="D73" s="83">
        <f t="shared" si="27"/>
        <v>4.6229095302223709E-2</v>
      </c>
      <c r="E73" s="84">
        <f t="shared" si="27"/>
        <v>2.6144160313164647E-3</v>
      </c>
      <c r="F73" s="83">
        <f t="shared" si="27"/>
        <v>3.4488006907552944E-2</v>
      </c>
      <c r="G73" s="84">
        <f t="shared" si="27"/>
        <v>3.6853039472495709E-3</v>
      </c>
      <c r="H73" s="83">
        <f t="shared" si="27"/>
        <v>3.8436792244146784E-2</v>
      </c>
      <c r="I73" s="84">
        <f t="shared" si="27"/>
        <v>5.6648401758769753E-3</v>
      </c>
      <c r="J73" s="83">
        <f t="shared" si="27"/>
        <v>1.2438834773860154E-2</v>
      </c>
      <c r="K73" s="84">
        <f t="shared" si="27"/>
        <v>1.0641899620258955E-2</v>
      </c>
      <c r="L73" s="83">
        <f t="shared" si="27"/>
        <v>6.0516851639397492E-3</v>
      </c>
      <c r="M73" s="84">
        <f t="shared" si="27"/>
        <v>1.8504972605858615E-2</v>
      </c>
      <c r="N73" s="83">
        <f t="shared" si="27"/>
        <v>1.7959114495058798E-2</v>
      </c>
      <c r="O73" s="84">
        <f t="shared" si="27"/>
        <v>1.7524674878191614E-2</v>
      </c>
      <c r="P73" s="83">
        <f t="shared" si="27"/>
        <v>1.6537984035343987E-2</v>
      </c>
      <c r="Q73" s="84">
        <f t="shared" si="27"/>
        <v>1.9264252595548492E-2</v>
      </c>
      <c r="R73" s="83">
        <f t="shared" si="27"/>
        <v>1.8639683982819701E-2</v>
      </c>
      <c r="S73" s="84">
        <f t="shared" si="27"/>
        <v>1.9920364458155468E-2</v>
      </c>
      <c r="T73" s="83">
        <f t="shared" si="27"/>
        <v>7.68004756674622E-3</v>
      </c>
      <c r="U73" s="84">
        <f t="shared" si="27"/>
        <v>2.9371930225347977E-2</v>
      </c>
      <c r="V73" s="83">
        <f t="shared" si="27"/>
        <v>8.1734085743042275E-3</v>
      </c>
      <c r="W73" s="84">
        <f t="shared" si="27"/>
        <v>2.4759320618852564E-2</v>
      </c>
      <c r="X73" s="83">
        <f t="shared" si="27"/>
        <v>1.4336701473460825E-2</v>
      </c>
      <c r="Y73" s="84">
        <f t="shared" si="27"/>
        <v>3.1438861808547748E-2</v>
      </c>
      <c r="Z73" s="83">
        <f t="shared" si="27"/>
        <v>2.2370653227033858E-2</v>
      </c>
      <c r="AA73" s="83">
        <f t="shared" si="27"/>
        <v>1.3768163485300954E-2</v>
      </c>
      <c r="AB73" s="102">
        <f t="shared" si="27"/>
        <v>2.7687821395983858E-2</v>
      </c>
      <c r="AC73" s="103">
        <f t="shared" si="27"/>
        <v>1.4131816672789871E-2</v>
      </c>
      <c r="AD73" s="16"/>
      <c r="AE73" s="16"/>
    </row>
    <row r="74" spans="1:31" x14ac:dyDescent="0.2">
      <c r="A74" s="88" t="s">
        <v>25</v>
      </c>
      <c r="B74" s="83">
        <f>B10/B31</f>
        <v>9.409987057159197E-2</v>
      </c>
      <c r="C74" s="84">
        <f t="shared" ref="C74:AC74" si="28">C10/C31</f>
        <v>1.4792473523665901E-2</v>
      </c>
      <c r="D74" s="83">
        <f t="shared" si="28"/>
        <v>8.2803843059986809E-2</v>
      </c>
      <c r="E74" s="84">
        <f t="shared" si="28"/>
        <v>3.1503713177363397E-2</v>
      </c>
      <c r="F74" s="83">
        <f t="shared" si="28"/>
        <v>6.0566946188406433E-2</v>
      </c>
      <c r="G74" s="84">
        <f t="shared" si="28"/>
        <v>3.8971185981392827E-2</v>
      </c>
      <c r="H74" s="83">
        <f t="shared" si="28"/>
        <v>3.8349208773168914E-2</v>
      </c>
      <c r="I74" s="84">
        <f t="shared" si="28"/>
        <v>2.4077218461315386E-2</v>
      </c>
      <c r="J74" s="83">
        <f t="shared" si="28"/>
        <v>3.1891663236840902E-2</v>
      </c>
      <c r="K74" s="84">
        <f t="shared" si="28"/>
        <v>4.6863704991535894E-2</v>
      </c>
      <c r="L74" s="83">
        <f t="shared" si="28"/>
        <v>2.5103515667277917E-2</v>
      </c>
      <c r="M74" s="84">
        <f t="shared" si="28"/>
        <v>4.645781560586023E-2</v>
      </c>
      <c r="N74" s="83">
        <f t="shared" si="28"/>
        <v>4.0086308049333788E-2</v>
      </c>
      <c r="O74" s="84">
        <f t="shared" si="28"/>
        <v>4.6240085617918383E-2</v>
      </c>
      <c r="P74" s="83">
        <f t="shared" si="28"/>
        <v>5.3186713123099007E-2</v>
      </c>
      <c r="Q74" s="84">
        <f t="shared" si="28"/>
        <v>4.3383425163504276E-2</v>
      </c>
      <c r="R74" s="83">
        <f t="shared" si="28"/>
        <v>5.054080321033326E-2</v>
      </c>
      <c r="S74" s="84">
        <f t="shared" si="28"/>
        <v>4.6580335043225597E-2</v>
      </c>
      <c r="T74" s="83">
        <f t="shared" si="28"/>
        <v>2.7260039804117498E-2</v>
      </c>
      <c r="U74" s="84">
        <f t="shared" si="28"/>
        <v>7.9532659954636681E-2</v>
      </c>
      <c r="V74" s="83">
        <f t="shared" si="28"/>
        <v>2.6500672871408053E-2</v>
      </c>
      <c r="W74" s="84">
        <f t="shared" si="28"/>
        <v>5.8608601604766386E-2</v>
      </c>
      <c r="X74" s="83">
        <f t="shared" si="28"/>
        <v>4.2536836520606747E-2</v>
      </c>
      <c r="Y74" s="84">
        <f t="shared" si="28"/>
        <v>7.1634311682679169E-2</v>
      </c>
      <c r="Z74" s="83">
        <f t="shared" si="28"/>
        <v>5.0776024955547006E-2</v>
      </c>
      <c r="AA74" s="83">
        <f t="shared" si="28"/>
        <v>3.4138216389306884E-2</v>
      </c>
      <c r="AB74" s="102">
        <f t="shared" si="28"/>
        <v>5.4961973165924619E-2</v>
      </c>
      <c r="AC74" s="103">
        <f t="shared" si="28"/>
        <v>4.013755026509723E-2</v>
      </c>
      <c r="AD74" s="16"/>
      <c r="AE74" s="16"/>
    </row>
    <row r="75" spans="1:31" x14ac:dyDescent="0.2">
      <c r="A75" s="89" t="s">
        <v>20</v>
      </c>
      <c r="B75" s="83">
        <f>B11/B31</f>
        <v>9.1808686753152929E-2</v>
      </c>
      <c r="C75" s="84">
        <f t="shared" ref="C75:AC75" si="29">C11/C31</f>
        <v>2.7784115668408091E-2</v>
      </c>
      <c r="D75" s="83">
        <f t="shared" si="29"/>
        <v>6.6278926136483465E-2</v>
      </c>
      <c r="E75" s="84">
        <f t="shared" si="29"/>
        <v>5.9235954579820949E-2</v>
      </c>
      <c r="F75" s="83">
        <f t="shared" si="29"/>
        <v>6.9617011312581412E-2</v>
      </c>
      <c r="G75" s="84">
        <f t="shared" si="29"/>
        <v>7.0752416222563452E-2</v>
      </c>
      <c r="H75" s="83">
        <f t="shared" si="29"/>
        <v>4.2990009869983463E-2</v>
      </c>
      <c r="I75" s="84">
        <f t="shared" si="29"/>
        <v>3.8343124872817089E-2</v>
      </c>
      <c r="J75" s="83">
        <f t="shared" si="29"/>
        <v>5.8901541135043672E-2</v>
      </c>
      <c r="K75" s="84">
        <f t="shared" si="29"/>
        <v>0.1018026261609553</v>
      </c>
      <c r="L75" s="83">
        <f t="shared" si="29"/>
        <v>3.8582971788695068E-2</v>
      </c>
      <c r="M75" s="84">
        <f t="shared" si="29"/>
        <v>8.5463585088156976E-2</v>
      </c>
      <c r="N75" s="83">
        <f t="shared" si="29"/>
        <v>6.091888086360199E-2</v>
      </c>
      <c r="O75" s="84">
        <f t="shared" si="29"/>
        <v>7.0883400942612876E-2</v>
      </c>
      <c r="P75" s="83">
        <f t="shared" si="29"/>
        <v>8.3126239663759982E-2</v>
      </c>
      <c r="Q75" s="84">
        <f t="shared" si="29"/>
        <v>6.7458938379190203E-2</v>
      </c>
      <c r="R75" s="83">
        <f t="shared" si="29"/>
        <v>7.5779853904755931E-2</v>
      </c>
      <c r="S75" s="84">
        <f t="shared" si="29"/>
        <v>6.1221795745596726E-2</v>
      </c>
      <c r="T75" s="83">
        <f t="shared" si="29"/>
        <v>3.8507593337352285E-2</v>
      </c>
      <c r="U75" s="84">
        <f t="shared" si="29"/>
        <v>0.13766623696620597</v>
      </c>
      <c r="V75" s="83">
        <f t="shared" si="29"/>
        <v>3.8186866002465313E-2</v>
      </c>
      <c r="W75" s="84">
        <f t="shared" si="29"/>
        <v>7.9138985671898088E-2</v>
      </c>
      <c r="X75" s="83">
        <f t="shared" si="29"/>
        <v>5.7036318036028648E-2</v>
      </c>
      <c r="Y75" s="84">
        <f t="shared" si="29"/>
        <v>0.10008438380962258</v>
      </c>
      <c r="Z75" s="83">
        <f t="shared" si="29"/>
        <v>7.757403573810534E-2</v>
      </c>
      <c r="AA75" s="83">
        <f t="shared" si="29"/>
        <v>4.689613135488295E-2</v>
      </c>
      <c r="AB75" s="102">
        <f t="shared" si="29"/>
        <v>6.7155133638968009E-2</v>
      </c>
      <c r="AC75" s="103">
        <f t="shared" si="29"/>
        <v>6.2444118019246458E-2</v>
      </c>
      <c r="AD75" s="16"/>
      <c r="AE75" s="16"/>
    </row>
    <row r="76" spans="1:31" x14ac:dyDescent="0.2">
      <c r="A76" s="88" t="s">
        <v>22</v>
      </c>
      <c r="B76" s="83">
        <f>B12/B31</f>
        <v>9.0285645486560512E-2</v>
      </c>
      <c r="C76" s="84">
        <f t="shared" ref="C76:AC76" si="30">C12/C31</f>
        <v>3.2319978064914143E-2</v>
      </c>
      <c r="D76" s="83">
        <f t="shared" si="30"/>
        <v>6.6215658450905782E-2</v>
      </c>
      <c r="E76" s="84">
        <f t="shared" si="30"/>
        <v>6.3477314641436369E-2</v>
      </c>
      <c r="F76" s="83">
        <f t="shared" si="30"/>
        <v>5.9601059548374823E-2</v>
      </c>
      <c r="G76" s="84">
        <f t="shared" si="30"/>
        <v>7.468611688194382E-2</v>
      </c>
      <c r="H76" s="83">
        <f t="shared" si="30"/>
        <v>4.8137223087452094E-2</v>
      </c>
      <c r="I76" s="84">
        <f t="shared" si="30"/>
        <v>4.6126101187754523E-2</v>
      </c>
      <c r="J76" s="83">
        <f t="shared" si="30"/>
        <v>5.248205057849728E-2</v>
      </c>
      <c r="K76" s="84">
        <f t="shared" si="30"/>
        <v>0.11843802900672554</v>
      </c>
      <c r="L76" s="83">
        <f t="shared" si="30"/>
        <v>3.6656451677742355E-2</v>
      </c>
      <c r="M76" s="84">
        <f t="shared" si="30"/>
        <v>0.11024506978118596</v>
      </c>
      <c r="N76" s="83">
        <f t="shared" si="30"/>
        <v>5.7432661469062084E-2</v>
      </c>
      <c r="O76" s="84">
        <f t="shared" si="30"/>
        <v>8.2622845105958978E-2</v>
      </c>
      <c r="P76" s="83">
        <f t="shared" si="30"/>
        <v>7.1238114509625375E-2</v>
      </c>
      <c r="Q76" s="84">
        <f t="shared" si="30"/>
        <v>7.1828366354356771E-2</v>
      </c>
      <c r="R76" s="83">
        <f t="shared" si="30"/>
        <v>7.5878609273599393E-2</v>
      </c>
      <c r="S76" s="84">
        <f t="shared" si="30"/>
        <v>5.627147827958532E-2</v>
      </c>
      <c r="T76" s="83">
        <f t="shared" si="30"/>
        <v>3.5658543433559328E-2</v>
      </c>
      <c r="U76" s="84">
        <f t="shared" si="30"/>
        <v>0.12786906646215102</v>
      </c>
      <c r="V76" s="83">
        <f t="shared" si="30"/>
        <v>3.3284517172356858E-2</v>
      </c>
      <c r="W76" s="84">
        <f t="shared" si="30"/>
        <v>7.9384467967525185E-2</v>
      </c>
      <c r="X76" s="83">
        <f t="shared" si="30"/>
        <v>5.2965309764390962E-2</v>
      </c>
      <c r="Y76" s="84">
        <f t="shared" si="30"/>
        <v>0.10201248314680897</v>
      </c>
      <c r="Z76" s="83">
        <f t="shared" si="30"/>
        <v>7.572105420110202E-2</v>
      </c>
      <c r="AA76" s="83">
        <f t="shared" si="30"/>
        <v>4.9177656293982318E-2</v>
      </c>
      <c r="AB76" s="102">
        <f t="shared" si="30"/>
        <v>6.4835157400692553E-2</v>
      </c>
      <c r="AC76" s="103">
        <f t="shared" si="30"/>
        <v>6.7769338853469502E-2</v>
      </c>
      <c r="AD76" s="16"/>
      <c r="AE76" s="16"/>
    </row>
    <row r="77" spans="1:31" x14ac:dyDescent="0.2">
      <c r="A77" s="89" t="s">
        <v>24</v>
      </c>
      <c r="B77" s="83">
        <f>B13/B31</f>
        <v>7.7584203714294309E-2</v>
      </c>
      <c r="C77" s="84">
        <f t="shared" ref="C77:AC77" si="31">C13/C31</f>
        <v>3.4490964017645995E-2</v>
      </c>
      <c r="D77" s="83">
        <f t="shared" si="31"/>
        <v>6.4936747378156981E-2</v>
      </c>
      <c r="E77" s="84">
        <f t="shared" si="31"/>
        <v>5.3733315432827174E-2</v>
      </c>
      <c r="F77" s="83">
        <f t="shared" si="31"/>
        <v>6.1272336128550729E-2</v>
      </c>
      <c r="G77" s="84">
        <f t="shared" si="31"/>
        <v>6.8160057808689375E-2</v>
      </c>
      <c r="H77" s="83">
        <f t="shared" si="31"/>
        <v>5.3516869362515845E-2</v>
      </c>
      <c r="I77" s="84">
        <f t="shared" si="31"/>
        <v>4.5686161592943829E-2</v>
      </c>
      <c r="J77" s="83">
        <f t="shared" si="31"/>
        <v>5.0492751634883613E-2</v>
      </c>
      <c r="K77" s="84">
        <f t="shared" si="31"/>
        <v>0.11684586173765842</v>
      </c>
      <c r="L77" s="83">
        <f t="shared" si="31"/>
        <v>3.6393603829538532E-2</v>
      </c>
      <c r="M77" s="84">
        <f t="shared" si="31"/>
        <v>9.9552231334763999E-2</v>
      </c>
      <c r="N77" s="83">
        <f t="shared" si="31"/>
        <v>5.5067664467680112E-2</v>
      </c>
      <c r="O77" s="84">
        <f t="shared" si="31"/>
        <v>8.1306916346748678E-2</v>
      </c>
      <c r="P77" s="83">
        <f t="shared" si="31"/>
        <v>5.8610143268770697E-2</v>
      </c>
      <c r="Q77" s="84">
        <f t="shared" si="31"/>
        <v>6.5604289094766996E-2</v>
      </c>
      <c r="R77" s="83">
        <f t="shared" si="31"/>
        <v>7.0476847352415592E-2</v>
      </c>
      <c r="S77" s="84">
        <f t="shared" si="31"/>
        <v>5.4133515084119524E-2</v>
      </c>
      <c r="T77" s="83">
        <f t="shared" si="31"/>
        <v>3.4209244134673349E-2</v>
      </c>
      <c r="U77" s="84">
        <f t="shared" si="31"/>
        <v>9.0442700259452044E-2</v>
      </c>
      <c r="V77" s="83">
        <f t="shared" si="31"/>
        <v>3.3034310787429182E-2</v>
      </c>
      <c r="W77" s="84">
        <f t="shared" si="31"/>
        <v>8.2070542361705717E-2</v>
      </c>
      <c r="X77" s="83">
        <f t="shared" si="31"/>
        <v>4.9337424940313984E-2</v>
      </c>
      <c r="Y77" s="84">
        <f t="shared" si="31"/>
        <v>8.3384403609175678E-2</v>
      </c>
      <c r="Z77" s="83">
        <f t="shared" si="31"/>
        <v>6.8604243977345991E-2</v>
      </c>
      <c r="AA77" s="83">
        <f t="shared" si="31"/>
        <v>4.8829148773909627E-2</v>
      </c>
      <c r="AB77" s="102">
        <f t="shared" si="31"/>
        <v>6.0174908814818517E-2</v>
      </c>
      <c r="AC77" s="103">
        <f t="shared" si="31"/>
        <v>6.3807250413125058E-2</v>
      </c>
      <c r="AD77" s="16"/>
      <c r="AE77" s="16"/>
    </row>
    <row r="78" spans="1:31" x14ac:dyDescent="0.2">
      <c r="A78" s="88" t="s">
        <v>28</v>
      </c>
      <c r="B78" s="83">
        <f>B14/B31</f>
        <v>6.8292448002889569E-2</v>
      </c>
      <c r="C78" s="84">
        <f t="shared" ref="C78:AC78" si="32">C14/C31</f>
        <v>3.939404325324742E-2</v>
      </c>
      <c r="D78" s="83">
        <f t="shared" si="32"/>
        <v>6.5465484464770449E-2</v>
      </c>
      <c r="E78" s="84">
        <f t="shared" si="32"/>
        <v>4.8262473237565627E-2</v>
      </c>
      <c r="F78" s="83">
        <f t="shared" si="32"/>
        <v>6.3406067524256926E-2</v>
      </c>
      <c r="G78" s="84">
        <f t="shared" si="32"/>
        <v>6.0541053202059436E-2</v>
      </c>
      <c r="H78" s="83">
        <f t="shared" si="32"/>
        <v>6.0718925552926802E-2</v>
      </c>
      <c r="I78" s="84">
        <f t="shared" si="32"/>
        <v>4.8488922831793957E-2</v>
      </c>
      <c r="J78" s="83">
        <f t="shared" si="32"/>
        <v>5.1258746055700369E-2</v>
      </c>
      <c r="K78" s="84">
        <f t="shared" si="32"/>
        <v>0.1002973875646246</v>
      </c>
      <c r="L78" s="83">
        <f t="shared" si="32"/>
        <v>3.7104839183501812E-2</v>
      </c>
      <c r="M78" s="84">
        <f t="shared" si="32"/>
        <v>8.0704932883142552E-2</v>
      </c>
      <c r="N78" s="83">
        <f t="shared" si="32"/>
        <v>5.1010403900810929E-2</v>
      </c>
      <c r="O78" s="84">
        <f t="shared" si="32"/>
        <v>7.3373468351184967E-2</v>
      </c>
      <c r="P78" s="83">
        <f t="shared" si="32"/>
        <v>5.3433328485339035E-2</v>
      </c>
      <c r="Q78" s="84">
        <f t="shared" si="32"/>
        <v>5.9381958209268004E-2</v>
      </c>
      <c r="R78" s="83">
        <f t="shared" si="32"/>
        <v>6.4231745932219336E-2</v>
      </c>
      <c r="S78" s="84">
        <f t="shared" si="32"/>
        <v>5.5476557735767838E-2</v>
      </c>
      <c r="T78" s="83">
        <f t="shared" si="32"/>
        <v>4.1468127802598002E-2</v>
      </c>
      <c r="U78" s="84">
        <f t="shared" si="32"/>
        <v>6.7434688249596142E-2</v>
      </c>
      <c r="V78" s="83">
        <f t="shared" si="32"/>
        <v>3.2669603175500696E-2</v>
      </c>
      <c r="W78" s="84">
        <f t="shared" si="32"/>
        <v>7.6843073960139369E-2</v>
      </c>
      <c r="X78" s="83">
        <f t="shared" si="32"/>
        <v>4.4702715412255525E-2</v>
      </c>
      <c r="Y78" s="84">
        <f t="shared" si="32"/>
        <v>6.6726851022505487E-2</v>
      </c>
      <c r="Z78" s="83">
        <f t="shared" si="32"/>
        <v>5.8380364211409415E-2</v>
      </c>
      <c r="AA78" s="83">
        <f t="shared" si="32"/>
        <v>5.1026016015825348E-2</v>
      </c>
      <c r="AB78" s="102">
        <f t="shared" si="32"/>
        <v>5.6330760237695808E-2</v>
      </c>
      <c r="AC78" s="103">
        <f t="shared" si="32"/>
        <v>5.9668787459094555E-2</v>
      </c>
      <c r="AD78" s="16"/>
      <c r="AE78" s="16"/>
    </row>
    <row r="79" spans="1:31" x14ac:dyDescent="0.2">
      <c r="A79" s="89" t="s">
        <v>29</v>
      </c>
      <c r="B79" s="83">
        <f>B15/B31</f>
        <v>6.5125364958011023E-2</v>
      </c>
      <c r="C79" s="84">
        <f t="shared" ref="C79:AC79" si="33">C15/C31</f>
        <v>4.1643368798319619E-2</v>
      </c>
      <c r="D79" s="83">
        <f t="shared" si="33"/>
        <v>6.5551347752340144E-2</v>
      </c>
      <c r="E79" s="84">
        <f t="shared" si="33"/>
        <v>4.3212057404096858E-2</v>
      </c>
      <c r="F79" s="83">
        <f t="shared" si="33"/>
        <v>6.4974901582005237E-2</v>
      </c>
      <c r="G79" s="84">
        <f t="shared" si="33"/>
        <v>5.3034956191852591E-2</v>
      </c>
      <c r="H79" s="83">
        <f t="shared" si="33"/>
        <v>6.7942316178575962E-2</v>
      </c>
      <c r="I79" s="84">
        <f t="shared" si="33"/>
        <v>5.1280150073776384E-2</v>
      </c>
      <c r="J79" s="83">
        <f t="shared" si="33"/>
        <v>5.3087986463620979E-2</v>
      </c>
      <c r="K79" s="84">
        <f t="shared" si="33"/>
        <v>7.7554101660795169E-2</v>
      </c>
      <c r="L79" s="83">
        <f t="shared" si="33"/>
        <v>4.0215720775184691E-2</v>
      </c>
      <c r="M79" s="84">
        <f t="shared" si="33"/>
        <v>7.1849673740862569E-2</v>
      </c>
      <c r="N79" s="83">
        <f t="shared" si="33"/>
        <v>5.2268519725691638E-2</v>
      </c>
      <c r="O79" s="84">
        <f t="shared" si="33"/>
        <v>6.6072248859123758E-2</v>
      </c>
      <c r="P79" s="83">
        <f t="shared" si="33"/>
        <v>5.3260486949410123E-2</v>
      </c>
      <c r="Q79" s="84">
        <f t="shared" si="33"/>
        <v>5.069374710756791E-2</v>
      </c>
      <c r="R79" s="83">
        <f t="shared" si="33"/>
        <v>6.2842900586262032E-2</v>
      </c>
      <c r="S79" s="84">
        <f t="shared" si="33"/>
        <v>5.4530975356028265E-2</v>
      </c>
      <c r="T79" s="83">
        <f t="shared" si="33"/>
        <v>4.4358468284706798E-2</v>
      </c>
      <c r="U79" s="84">
        <f t="shared" si="33"/>
        <v>5.6929327872330009E-2</v>
      </c>
      <c r="V79" s="83">
        <f t="shared" si="33"/>
        <v>3.5771031472287877E-2</v>
      </c>
      <c r="W79" s="84">
        <f t="shared" si="33"/>
        <v>7.4901747786508668E-2</v>
      </c>
      <c r="X79" s="83">
        <f t="shared" si="33"/>
        <v>4.3329635613861626E-2</v>
      </c>
      <c r="Y79" s="84">
        <f t="shared" si="33"/>
        <v>5.4361558696246572E-2</v>
      </c>
      <c r="Z79" s="83">
        <f t="shared" si="33"/>
        <v>5.8278280086666329E-2</v>
      </c>
      <c r="AA79" s="83">
        <f t="shared" si="33"/>
        <v>5.4932263260040935E-2</v>
      </c>
      <c r="AB79" s="102">
        <f t="shared" si="33"/>
        <v>5.6866097400810403E-2</v>
      </c>
      <c r="AC79" s="103">
        <f t="shared" si="33"/>
        <v>5.6717410218925138E-2</v>
      </c>
      <c r="AD79" s="16"/>
      <c r="AE79" s="16"/>
    </row>
    <row r="80" spans="1:31" x14ac:dyDescent="0.2">
      <c r="A80" s="88" t="s">
        <v>31</v>
      </c>
      <c r="B80" s="83">
        <f>B16/B31</f>
        <v>6.4632333022303826E-2</v>
      </c>
      <c r="C80" s="84">
        <f t="shared" ref="C80:AC80" si="34">C16/C31</f>
        <v>4.7558008020015766E-2</v>
      </c>
      <c r="D80" s="83">
        <f t="shared" si="34"/>
        <v>6.4555634891224775E-2</v>
      </c>
      <c r="E80" s="84">
        <f t="shared" si="34"/>
        <v>4.506334659383987E-2</v>
      </c>
      <c r="F80" s="83">
        <f t="shared" si="34"/>
        <v>6.52090559189826E-2</v>
      </c>
      <c r="G80" s="84">
        <f t="shared" si="34"/>
        <v>5.5437629843735889E-2</v>
      </c>
      <c r="H80" s="83">
        <f t="shared" si="34"/>
        <v>7.1347965761600032E-2</v>
      </c>
      <c r="I80" s="84">
        <f t="shared" si="34"/>
        <v>5.4082911312626512E-2</v>
      </c>
      <c r="J80" s="83">
        <f t="shared" si="34"/>
        <v>5.6454932089449857E-2</v>
      </c>
      <c r="K80" s="84">
        <f t="shared" si="34"/>
        <v>6.5969712220341314E-2</v>
      </c>
      <c r="L80" s="83">
        <f t="shared" si="34"/>
        <v>4.7105426725750743E-2</v>
      </c>
      <c r="M80" s="84">
        <f t="shared" si="34"/>
        <v>7.1778624980421216E-2</v>
      </c>
      <c r="N80" s="83">
        <f t="shared" si="34"/>
        <v>5.7347917916090847E-2</v>
      </c>
      <c r="O80" s="84">
        <f t="shared" si="34"/>
        <v>6.5199171401906009E-2</v>
      </c>
      <c r="P80" s="83">
        <f t="shared" si="34"/>
        <v>5.5368310558299237E-2</v>
      </c>
      <c r="Q80" s="84">
        <f t="shared" si="34"/>
        <v>5.2630475974258448E-2</v>
      </c>
      <c r="R80" s="83">
        <f t="shared" si="34"/>
        <v>6.2874251497005984E-2</v>
      </c>
      <c r="S80" s="84">
        <f t="shared" si="34"/>
        <v>5.6311654769164547E-2</v>
      </c>
      <c r="T80" s="83">
        <f t="shared" si="34"/>
        <v>4.8900431899449183E-2</v>
      </c>
      <c r="U80" s="84">
        <f t="shared" si="34"/>
        <v>5.6217874451316027E-2</v>
      </c>
      <c r="V80" s="83">
        <f t="shared" si="34"/>
        <v>4.1720854490144413E-2</v>
      </c>
      <c r="W80" s="84">
        <f t="shared" si="34"/>
        <v>7.0741593713755782E-2</v>
      </c>
      <c r="X80" s="83">
        <f t="shared" si="34"/>
        <v>4.7255950514867244E-2</v>
      </c>
      <c r="Y80" s="84">
        <f t="shared" si="34"/>
        <v>5.1537765290440588E-2</v>
      </c>
      <c r="Z80" s="83">
        <f t="shared" si="34"/>
        <v>5.8923575493375666E-2</v>
      </c>
      <c r="AA80" s="83">
        <f t="shared" si="34"/>
        <v>5.920959341024485E-2</v>
      </c>
      <c r="AB80" s="102">
        <f t="shared" si="34"/>
        <v>5.8865482406874142E-2</v>
      </c>
      <c r="AC80" s="103">
        <f t="shared" si="34"/>
        <v>5.7923401007673278E-2</v>
      </c>
      <c r="AD80" s="16"/>
      <c r="AE80" s="16"/>
    </row>
    <row r="81" spans="1:31" x14ac:dyDescent="0.2">
      <c r="A81" s="89" t="s">
        <v>33</v>
      </c>
      <c r="B81" s="83">
        <f>B17/B31</f>
        <v>5.5862504891189838E-2</v>
      </c>
      <c r="C81" s="84">
        <f t="shared" ref="C81:AC81" si="35">C17/C31</f>
        <v>4.7402308080239326E-2</v>
      </c>
      <c r="D81" s="83">
        <f t="shared" si="35"/>
        <v>5.6903257683257866E-2</v>
      </c>
      <c r="E81" s="84">
        <f t="shared" si="35"/>
        <v>4.8651102647626183E-2</v>
      </c>
      <c r="F81" s="83">
        <f t="shared" si="35"/>
        <v>5.6723888132765507E-2</v>
      </c>
      <c r="G81" s="84">
        <f t="shared" si="35"/>
        <v>5.6891879685665253E-2</v>
      </c>
      <c r="H81" s="83">
        <f t="shared" si="35"/>
        <v>6.8251104057023573E-2</v>
      </c>
      <c r="I81" s="84">
        <f t="shared" si="35"/>
        <v>5.4843331248975329E-2</v>
      </c>
      <c r="J81" s="83">
        <f t="shared" si="35"/>
        <v>5.6454932089449857E-2</v>
      </c>
      <c r="K81" s="84">
        <f t="shared" si="35"/>
        <v>5.8251361120007318E-2</v>
      </c>
      <c r="L81" s="83">
        <f t="shared" si="35"/>
        <v>4.994727581397794E-2</v>
      </c>
      <c r="M81" s="84">
        <f t="shared" si="35"/>
        <v>6.7357454387503166E-2</v>
      </c>
      <c r="N81" s="83">
        <f t="shared" si="35"/>
        <v>5.661912336053819E-2</v>
      </c>
      <c r="O81" s="84">
        <f t="shared" si="35"/>
        <v>6.0248171538840295E-2</v>
      </c>
      <c r="P81" s="83">
        <f t="shared" si="35"/>
        <v>5.6396928479437128E-2</v>
      </c>
      <c r="Q81" s="84">
        <f t="shared" si="35"/>
        <v>5.5861268042227324E-2</v>
      </c>
      <c r="R81" s="83">
        <f t="shared" si="35"/>
        <v>6.1055898673856475E-2</v>
      </c>
      <c r="S81" s="84">
        <f t="shared" si="35"/>
        <v>5.6973131972593898E-2</v>
      </c>
      <c r="T81" s="83">
        <f t="shared" si="35"/>
        <v>5.074199169233564E-2</v>
      </c>
      <c r="U81" s="84">
        <f t="shared" si="35"/>
        <v>5.2627971868217938E-2</v>
      </c>
      <c r="V81" s="83">
        <f t="shared" si="35"/>
        <v>4.6931367116378485E-2</v>
      </c>
      <c r="W81" s="84">
        <f t="shared" si="35"/>
        <v>6.6587369165051855E-2</v>
      </c>
      <c r="X81" s="83">
        <f t="shared" si="35"/>
        <v>4.5867798490365833E-2</v>
      </c>
      <c r="Y81" s="84">
        <f t="shared" si="35"/>
        <v>5.1848901124803184E-2</v>
      </c>
      <c r="Z81" s="83">
        <f t="shared" si="35"/>
        <v>5.7201756589375582E-2</v>
      </c>
      <c r="AA81" s="83">
        <f t="shared" si="35"/>
        <v>5.8253666912879469E-2</v>
      </c>
      <c r="AB81" s="102">
        <f t="shared" si="35"/>
        <v>5.6116887257731562E-2</v>
      </c>
      <c r="AC81" s="103">
        <f t="shared" si="35"/>
        <v>5.6839255065740488E-2</v>
      </c>
      <c r="AD81" s="16"/>
      <c r="AE81" s="16"/>
    </row>
    <row r="82" spans="1:31" x14ac:dyDescent="0.2">
      <c r="A82" s="88" t="s">
        <v>35</v>
      </c>
      <c r="B82" s="83">
        <f>B18/B31</f>
        <v>4.702103964121241E-2</v>
      </c>
      <c r="C82" s="84">
        <f t="shared" ref="C82:AC82" si="36">C18/C31</f>
        <v>5.2314200519979044E-2</v>
      </c>
      <c r="D82" s="83">
        <f t="shared" si="36"/>
        <v>5.2457949584692833E-2</v>
      </c>
      <c r="E82" s="84">
        <f t="shared" si="36"/>
        <v>5.2696381506892875E-2</v>
      </c>
      <c r="F82" s="83">
        <f t="shared" si="36"/>
        <v>5.5362866049084601E-2</v>
      </c>
      <c r="G82" s="84">
        <f t="shared" si="36"/>
        <v>5.7831270887905337E-2</v>
      </c>
      <c r="H82" s="83">
        <f t="shared" si="36"/>
        <v>6.8887768519131934E-2</v>
      </c>
      <c r="I82" s="84">
        <f t="shared" si="36"/>
        <v>5.9929000010710137E-2</v>
      </c>
      <c r="J82" s="83">
        <f t="shared" si="36"/>
        <v>6.1216673526318197E-2</v>
      </c>
      <c r="K82" s="84">
        <f t="shared" si="36"/>
        <v>5.27840051242165E-2</v>
      </c>
      <c r="L82" s="83">
        <f t="shared" si="36"/>
        <v>5.9403613694063662E-2</v>
      </c>
      <c r="M82" s="84">
        <f t="shared" si="36"/>
        <v>5.5668318550346929E-2</v>
      </c>
      <c r="N82" s="83">
        <f t="shared" si="36"/>
        <v>6.0383040859430005E-2</v>
      </c>
      <c r="O82" s="84">
        <f t="shared" si="36"/>
        <v>5.4745549878555802E-2</v>
      </c>
      <c r="P82" s="83">
        <f t="shared" si="36"/>
        <v>5.8681809271472929E-2</v>
      </c>
      <c r="Q82" s="84">
        <f t="shared" si="36"/>
        <v>5.2440121198361903E-2</v>
      </c>
      <c r="R82" s="83">
        <f t="shared" si="36"/>
        <v>6.0309746998150296E-2</v>
      </c>
      <c r="S82" s="84">
        <f t="shared" si="36"/>
        <v>6.0349391971876457E-2</v>
      </c>
      <c r="T82" s="83">
        <f t="shared" si="36"/>
        <v>6.3909557117256988E-2</v>
      </c>
      <c r="U82" s="84">
        <f t="shared" si="36"/>
        <v>5.1740286865851866E-2</v>
      </c>
      <c r="V82" s="83">
        <f t="shared" si="36"/>
        <v>5.8679758444818889E-2</v>
      </c>
      <c r="W82" s="84">
        <f t="shared" si="36"/>
        <v>6.0800153693263352E-2</v>
      </c>
      <c r="X82" s="83">
        <f t="shared" si="36"/>
        <v>5.3119046470687534E-2</v>
      </c>
      <c r="Y82" s="84">
        <f t="shared" si="36"/>
        <v>4.8329766270989886E-2</v>
      </c>
      <c r="Z82" s="83">
        <f t="shared" si="36"/>
        <v>5.9323250309036485E-2</v>
      </c>
      <c r="AA82" s="83">
        <f t="shared" si="36"/>
        <v>6.2759572845479242E-2</v>
      </c>
      <c r="AB82" s="102">
        <f t="shared" si="36"/>
        <v>5.7163337195413777E-2</v>
      </c>
      <c r="AC82" s="103">
        <f t="shared" si="36"/>
        <v>5.6808985090343309E-2</v>
      </c>
      <c r="AD82" s="16"/>
      <c r="AE82" s="16"/>
    </row>
    <row r="83" spans="1:31" x14ac:dyDescent="0.2">
      <c r="A83" s="89" t="s">
        <v>36</v>
      </c>
      <c r="B83" s="83">
        <f>B19/B31</f>
        <v>4.1786714023417514E-2</v>
      </c>
      <c r="C83" s="84">
        <f t="shared" ref="C83:AC83" si="37">C19/C31</f>
        <v>6.5474272788252977E-2</v>
      </c>
      <c r="D83" s="83">
        <f t="shared" si="37"/>
        <v>5.1216697848597413E-2</v>
      </c>
      <c r="E83" s="84">
        <f t="shared" si="37"/>
        <v>5.9068137334567526E-2</v>
      </c>
      <c r="F83" s="83">
        <f t="shared" si="37"/>
        <v>5.6533637733971402E-2</v>
      </c>
      <c r="G83" s="84">
        <f t="shared" si="37"/>
        <v>5.8282901273597684E-2</v>
      </c>
      <c r="H83" s="83">
        <f t="shared" si="37"/>
        <v>6.9482886975776439E-2</v>
      </c>
      <c r="I83" s="84">
        <f t="shared" si="37"/>
        <v>7.0447181297129763E-2</v>
      </c>
      <c r="J83" s="83">
        <f t="shared" si="37"/>
        <v>7.1220332007134041E-2</v>
      </c>
      <c r="K83" s="84">
        <f t="shared" si="37"/>
        <v>4.7728416525598207E-2</v>
      </c>
      <c r="L83" s="83">
        <f t="shared" si="37"/>
        <v>7.8254442901716556E-2</v>
      </c>
      <c r="M83" s="84">
        <f t="shared" si="37"/>
        <v>4.9222258284850627E-2</v>
      </c>
      <c r="N83" s="83">
        <f t="shared" si="37"/>
        <v>6.91285755260619E-2</v>
      </c>
      <c r="O83" s="84">
        <f t="shared" si="37"/>
        <v>5.4280361778436446E-2</v>
      </c>
      <c r="P83" s="83">
        <f t="shared" si="37"/>
        <v>6.3468676687260098E-2</v>
      </c>
      <c r="Q83" s="84">
        <f t="shared" si="37"/>
        <v>5.5620268417697752E-2</v>
      </c>
      <c r="R83" s="83">
        <f t="shared" si="37"/>
        <v>6.2759820672790539E-2</v>
      </c>
      <c r="S83" s="84">
        <f t="shared" si="37"/>
        <v>6.4364171180543106E-2</v>
      </c>
      <c r="T83" s="83">
        <f t="shared" si="37"/>
        <v>8.029365859298225E-2</v>
      </c>
      <c r="U83" s="84">
        <f t="shared" si="37"/>
        <v>3.9080984938726887E-2</v>
      </c>
      <c r="V83" s="83">
        <f t="shared" si="37"/>
        <v>7.7882038291472055E-2</v>
      </c>
      <c r="W83" s="84">
        <f t="shared" si="37"/>
        <v>4.6839682272383359E-2</v>
      </c>
      <c r="X83" s="83">
        <f t="shared" si="37"/>
        <v>6.4813586707502355E-2</v>
      </c>
      <c r="Y83" s="84">
        <f t="shared" si="37"/>
        <v>3.9700461046736371E-2</v>
      </c>
      <c r="Z83" s="83">
        <f t="shared" si="37"/>
        <v>6.1442887953702063E-2</v>
      </c>
      <c r="AA83" s="83">
        <f t="shared" si="37"/>
        <v>6.4525391312568209E-2</v>
      </c>
      <c r="AB83" s="102">
        <f t="shared" si="37"/>
        <v>6.1368341866792485E-2</v>
      </c>
      <c r="AC83" s="103">
        <f t="shared" si="37"/>
        <v>5.8136383614348711E-2</v>
      </c>
      <c r="AD83" s="16"/>
      <c r="AE83" s="16"/>
    </row>
    <row r="84" spans="1:31" x14ac:dyDescent="0.2">
      <c r="A84" s="88" t="s">
        <v>37</v>
      </c>
      <c r="B84" s="83">
        <f>B20/B31</f>
        <v>4.2799867561628992E-2</v>
      </c>
      <c r="C84" s="84">
        <f t="shared" ref="C84:AC84" si="38">C20/C31</f>
        <v>7.6988234372475386E-2</v>
      </c>
      <c r="D84" s="83">
        <f t="shared" si="38"/>
        <v>6.0949376813297061E-2</v>
      </c>
      <c r="E84" s="84">
        <f t="shared" si="38"/>
        <v>6.9216664429103403E-2</v>
      </c>
      <c r="F84" s="83">
        <f t="shared" si="38"/>
        <v>7.4335221202675217E-2</v>
      </c>
      <c r="G84" s="84">
        <f t="shared" si="38"/>
        <v>6.0157167374220936E-2</v>
      </c>
      <c r="H84" s="83">
        <f t="shared" si="38"/>
        <v>7.1007737662801385E-2</v>
      </c>
      <c r="I84" s="84">
        <f t="shared" si="38"/>
        <v>7.7698769899234063E-2</v>
      </c>
      <c r="J84" s="83">
        <f t="shared" si="38"/>
        <v>8.3487675492751628E-2</v>
      </c>
      <c r="K84" s="84">
        <f t="shared" si="38"/>
        <v>4.1913345838861693E-2</v>
      </c>
      <c r="L84" s="83">
        <f t="shared" si="38"/>
        <v>9.1644221521981817E-2</v>
      </c>
      <c r="M84" s="84">
        <f t="shared" si="38"/>
        <v>4.5842597930220427E-2</v>
      </c>
      <c r="N84" s="83">
        <f t="shared" si="38"/>
        <v>7.7828479048786217E-2</v>
      </c>
      <c r="O84" s="84">
        <f t="shared" si="38"/>
        <v>5.3900636210280559E-2</v>
      </c>
      <c r="P84" s="83">
        <f t="shared" si="38"/>
        <v>6.4672243967935791E-2</v>
      </c>
      <c r="Q84" s="84">
        <f t="shared" si="38"/>
        <v>5.7029592308968508E-2</v>
      </c>
      <c r="R84" s="83">
        <f t="shared" si="38"/>
        <v>6.7163056086779319E-2</v>
      </c>
      <c r="S84" s="84">
        <f t="shared" si="38"/>
        <v>6.9614377443770845E-2</v>
      </c>
      <c r="T84" s="83">
        <f t="shared" si="38"/>
        <v>0.10091830246174428</v>
      </c>
      <c r="U84" s="84">
        <f t="shared" si="38"/>
        <v>3.3725502994305108E-2</v>
      </c>
      <c r="V84" s="83">
        <f t="shared" si="38"/>
        <v>9.0752824363599355E-2</v>
      </c>
      <c r="W84" s="84">
        <f t="shared" si="38"/>
        <v>4.7239332193283509E-2</v>
      </c>
      <c r="X84" s="83">
        <f t="shared" si="38"/>
        <v>8.8039887139170908E-2</v>
      </c>
      <c r="Y84" s="84">
        <f t="shared" si="38"/>
        <v>4.259261005251596E-2</v>
      </c>
      <c r="Z84" s="83">
        <f t="shared" si="38"/>
        <v>7.2055924776992589E-2</v>
      </c>
      <c r="AA84" s="83">
        <f t="shared" si="38"/>
        <v>7.3132962673715829E-2</v>
      </c>
      <c r="AB84" s="102">
        <f t="shared" si="38"/>
        <v>6.9964398878345338E-2</v>
      </c>
      <c r="AC84" s="103">
        <f t="shared" si="38"/>
        <v>6.2458870534331724E-2</v>
      </c>
      <c r="AD84" s="16"/>
      <c r="AE84" s="16"/>
    </row>
    <row r="85" spans="1:31" x14ac:dyDescent="0.2">
      <c r="A85" s="89" t="s">
        <v>30</v>
      </c>
      <c r="B85" s="83">
        <f>B21/B31</f>
        <v>4.8052252957288627E-2</v>
      </c>
      <c r="C85" s="84">
        <f t="shared" ref="C85:AC85" si="39">C21/C31</f>
        <v>0.10801560916377381</v>
      </c>
      <c r="D85" s="83">
        <f t="shared" si="39"/>
        <v>7.6233042000704979E-2</v>
      </c>
      <c r="E85" s="84">
        <f t="shared" si="39"/>
        <v>8.7568805070553909E-2</v>
      </c>
      <c r="F85" s="83">
        <f t="shared" si="39"/>
        <v>8.9265487114194145E-2</v>
      </c>
      <c r="G85" s="84">
        <f t="shared" si="39"/>
        <v>7.3326709421009842E-2</v>
      </c>
      <c r="H85" s="83">
        <f t="shared" si="39"/>
        <v>7.5805739861371083E-2</v>
      </c>
      <c r="I85" s="84">
        <f t="shared" si="39"/>
        <v>9.2526546729576387E-2</v>
      </c>
      <c r="J85" s="83">
        <f t="shared" si="39"/>
        <v>0.11467622444779806</v>
      </c>
      <c r="K85" s="84">
        <f t="shared" si="39"/>
        <v>4.1638834240746672E-2</v>
      </c>
      <c r="L85" s="83">
        <f t="shared" si="39"/>
        <v>0.12464554194587808</v>
      </c>
      <c r="M85" s="84">
        <f t="shared" si="39"/>
        <v>4.9629173912832857E-2</v>
      </c>
      <c r="N85" s="83">
        <f t="shared" si="39"/>
        <v>8.4584495841047172E-2</v>
      </c>
      <c r="O85" s="84">
        <f t="shared" si="39"/>
        <v>6.0142314539021899E-2</v>
      </c>
      <c r="P85" s="83">
        <f t="shared" si="39"/>
        <v>7.9686271534052944E-2</v>
      </c>
      <c r="Q85" s="84">
        <f t="shared" si="39"/>
        <v>6.615788968154869E-2</v>
      </c>
      <c r="R85" s="83">
        <f t="shared" si="39"/>
        <v>6.5205191710819205E-2</v>
      </c>
      <c r="S85" s="84">
        <f t="shared" si="39"/>
        <v>7.7051332639810594E-2</v>
      </c>
      <c r="T85" s="83">
        <f t="shared" si="39"/>
        <v>0.11084868654670377</v>
      </c>
      <c r="U85" s="84">
        <f t="shared" si="39"/>
        <v>3.7416575559290503E-2</v>
      </c>
      <c r="V85" s="83">
        <f t="shared" si="39"/>
        <v>9.0334400126658151E-2</v>
      </c>
      <c r="W85" s="84">
        <f t="shared" si="39"/>
        <v>5.1018810822092933E-2</v>
      </c>
      <c r="X85" s="83">
        <f t="shared" si="39"/>
        <v>0.10997901946125835</v>
      </c>
      <c r="Y85" s="84">
        <f t="shared" si="39"/>
        <v>4.6288526630398917E-2</v>
      </c>
      <c r="Z85" s="83">
        <f t="shared" si="39"/>
        <v>7.5144433569219848E-2</v>
      </c>
      <c r="AA85" s="83">
        <f t="shared" si="39"/>
        <v>8.1914787794899802E-2</v>
      </c>
      <c r="AB85" s="102">
        <f t="shared" si="39"/>
        <v>7.8375935885245357E-2</v>
      </c>
      <c r="AC85" s="103">
        <f t="shared" si="39"/>
        <v>7.3435178869327905E-2</v>
      </c>
      <c r="AD85" s="16"/>
      <c r="AE85" s="16"/>
    </row>
    <row r="86" spans="1:31" x14ac:dyDescent="0.2">
      <c r="A86" s="88" t="s">
        <v>32</v>
      </c>
      <c r="B86" s="83">
        <f>B22/B31</f>
        <v>4.7861421304517954E-2</v>
      </c>
      <c r="C86" s="84">
        <f t="shared" ref="C86:AC86" si="40">C22/C31</f>
        <v>0.1188117842331778</v>
      </c>
      <c r="D86" s="83">
        <f t="shared" si="40"/>
        <v>7.0103608367000775E-2</v>
      </c>
      <c r="E86" s="84">
        <f t="shared" si="40"/>
        <v>8.9328236399737151E-2</v>
      </c>
      <c r="F86" s="83">
        <f t="shared" si="40"/>
        <v>7.3006395340328697E-2</v>
      </c>
      <c r="G86" s="84">
        <f t="shared" si="40"/>
        <v>7.1307921596965043E-2</v>
      </c>
      <c r="H86" s="83">
        <f t="shared" si="40"/>
        <v>7.6275097436611469E-2</v>
      </c>
      <c r="I86" s="84">
        <f t="shared" si="40"/>
        <v>9.3404778205359515E-2</v>
      </c>
      <c r="J86" s="83">
        <f t="shared" si="40"/>
        <v>0.10111126354781177</v>
      </c>
      <c r="K86" s="84">
        <f t="shared" si="40"/>
        <v>3.5590428695612387E-2</v>
      </c>
      <c r="L86" s="83">
        <f t="shared" si="40"/>
        <v>0.13214752876637775</v>
      </c>
      <c r="M86" s="84">
        <f t="shared" si="40"/>
        <v>4.4944799957370746E-2</v>
      </c>
      <c r="N86" s="83">
        <f t="shared" si="40"/>
        <v>8.8924669500143411E-2</v>
      </c>
      <c r="O86" s="84">
        <f t="shared" si="40"/>
        <v>5.9190572705792317E-2</v>
      </c>
      <c r="P86" s="83">
        <f t="shared" si="40"/>
        <v>7.5021657887581333E-2</v>
      </c>
      <c r="Q86" s="84">
        <f t="shared" si="40"/>
        <v>7.2509452249766418E-2</v>
      </c>
      <c r="R86" s="83">
        <f t="shared" si="40"/>
        <v>6.5935667931153394E-2</v>
      </c>
      <c r="S86" s="84">
        <f t="shared" si="40"/>
        <v>8.1041718979804139E-2</v>
      </c>
      <c r="T86" s="83">
        <f t="shared" si="40"/>
        <v>0.10956454956108115</v>
      </c>
      <c r="U86" s="84">
        <f t="shared" si="40"/>
        <v>3.6202535776642786E-2</v>
      </c>
      <c r="V86" s="83">
        <f t="shared" si="40"/>
        <v>0.10293094869214155</v>
      </c>
      <c r="W86" s="84">
        <f t="shared" si="40"/>
        <v>5.0134125833987554E-2</v>
      </c>
      <c r="X86" s="83">
        <f t="shared" si="40"/>
        <v>0.1012522005450117</v>
      </c>
      <c r="Y86" s="84">
        <f t="shared" si="40"/>
        <v>5.3953782186059229E-2</v>
      </c>
      <c r="Z86" s="83">
        <f t="shared" si="40"/>
        <v>6.6447484832773823E-2</v>
      </c>
      <c r="AA86" s="83">
        <f t="shared" si="40"/>
        <v>9.1510737770666525E-2</v>
      </c>
      <c r="AB86" s="102">
        <f t="shared" si="40"/>
        <v>7.628794635891073E-2</v>
      </c>
      <c r="AC86" s="103">
        <f t="shared" si="40"/>
        <v>7.6668820898128751E-2</v>
      </c>
      <c r="AD86" s="16"/>
      <c r="AE86" s="16"/>
    </row>
    <row r="87" spans="1:31" x14ac:dyDescent="0.2">
      <c r="A87" s="89" t="s">
        <v>34</v>
      </c>
      <c r="B87" s="83">
        <f>B23/B31</f>
        <v>4.8482677663064744E-2</v>
      </c>
      <c r="C87" s="84">
        <f t="shared" ref="C87:AC87" si="41">C23/C31</f>
        <v>0.10780898848897615</v>
      </c>
      <c r="D87" s="83">
        <f t="shared" si="41"/>
        <v>5.2382630911386077E-2</v>
      </c>
      <c r="E87" s="84">
        <f t="shared" si="41"/>
        <v>8.4311384015319069E-2</v>
      </c>
      <c r="F87" s="83">
        <f t="shared" si="41"/>
        <v>5.6469245291302629E-2</v>
      </c>
      <c r="G87" s="84">
        <f t="shared" si="41"/>
        <v>6.6204498238641496E-2</v>
      </c>
      <c r="H87" s="83">
        <f t="shared" si="41"/>
        <v>6.6502803232503793E-2</v>
      </c>
      <c r="I87" s="84">
        <f t="shared" si="41"/>
        <v>8.5689358157790024E-2</v>
      </c>
      <c r="J87" s="83">
        <f t="shared" si="41"/>
        <v>6.7264599625005722E-2</v>
      </c>
      <c r="K87" s="84">
        <f t="shared" si="41"/>
        <v>3.0690396669259275E-2</v>
      </c>
      <c r="L87" s="83">
        <f t="shared" si="41"/>
        <v>9.456337880085719E-2</v>
      </c>
      <c r="M87" s="84">
        <f t="shared" si="41"/>
        <v>3.8707041739532017E-2</v>
      </c>
      <c r="N87" s="83">
        <f t="shared" si="41"/>
        <v>7.2085473651273754E-2</v>
      </c>
      <c r="O87" s="84">
        <f t="shared" si="41"/>
        <v>5.6779169673232065E-2</v>
      </c>
      <c r="P87" s="83">
        <f t="shared" si="41"/>
        <v>6.2522263886868892E-2</v>
      </c>
      <c r="Q87" s="84">
        <f t="shared" si="41"/>
        <v>7.6829981750390755E-2</v>
      </c>
      <c r="R87" s="83">
        <f t="shared" si="41"/>
        <v>5.4984794808289182E-2</v>
      </c>
      <c r="S87" s="84">
        <f t="shared" si="41"/>
        <v>7.7839078810488932E-2</v>
      </c>
      <c r="T87" s="83">
        <f t="shared" si="41"/>
        <v>8.5748143988504708E-2</v>
      </c>
      <c r="U87" s="84">
        <f t="shared" si="41"/>
        <v>3.6940097580079302E-2</v>
      </c>
      <c r="V87" s="83">
        <f t="shared" si="41"/>
        <v>0.10005004127698554</v>
      </c>
      <c r="W87" s="84">
        <f t="shared" si="41"/>
        <v>4.932178103927954E-2</v>
      </c>
      <c r="X87" s="83">
        <f t="shared" si="41"/>
        <v>8.2395338461909468E-2</v>
      </c>
      <c r="Y87" s="84">
        <f t="shared" si="41"/>
        <v>5.394199673778792E-2</v>
      </c>
      <c r="Z87" s="83">
        <f t="shared" si="41"/>
        <v>5.7827872554466524E-2</v>
      </c>
      <c r="AA87" s="83">
        <f t="shared" si="41"/>
        <v>8.6422810169929157E-2</v>
      </c>
      <c r="AB87" s="102">
        <f t="shared" si="41"/>
        <v>6.5022405377028608E-2</v>
      </c>
      <c r="AC87" s="103">
        <f t="shared" si="41"/>
        <v>7.2360867937451959E-2</v>
      </c>
      <c r="AD87" s="16"/>
      <c r="AE87" s="16"/>
    </row>
    <row r="88" spans="1:31" x14ac:dyDescent="0.2">
      <c r="A88" s="88" t="s">
        <v>38</v>
      </c>
      <c r="B88" s="83">
        <f>B24/B31</f>
        <v>4.6435902838395091E-2</v>
      </c>
      <c r="C88" s="84">
        <f t="shared" ref="C88:AC88" si="42">C24/C31</f>
        <v>8.7028432375795023E-2</v>
      </c>
      <c r="D88" s="83">
        <f t="shared" si="42"/>
        <v>4.0571156563419829E-2</v>
      </c>
      <c r="E88" s="84">
        <f t="shared" si="42"/>
        <v>7.8045618026751834E-2</v>
      </c>
      <c r="F88" s="83">
        <f t="shared" si="42"/>
        <v>3.9648183108691518E-2</v>
      </c>
      <c r="G88" s="84">
        <f t="shared" si="42"/>
        <v>6.3015987715653504E-2</v>
      </c>
      <c r="H88" s="83">
        <f t="shared" si="42"/>
        <v>5.3926715092091772E-2</v>
      </c>
      <c r="I88" s="84">
        <f t="shared" si="42"/>
        <v>7.6835367847995106E-2</v>
      </c>
      <c r="J88" s="83">
        <f t="shared" si="42"/>
        <v>4.5370878492705907E-2</v>
      </c>
      <c r="K88" s="84">
        <f t="shared" si="42"/>
        <v>2.7474035778011621E-2</v>
      </c>
      <c r="L88" s="83">
        <f t="shared" si="42"/>
        <v>6.4039012805328699E-2</v>
      </c>
      <c r="M88" s="84">
        <f t="shared" si="42"/>
        <v>3.6906601560166188E-2</v>
      </c>
      <c r="N88" s="83">
        <f t="shared" si="42"/>
        <v>5.7903314124794658E-2</v>
      </c>
      <c r="O88" s="84">
        <f t="shared" si="42"/>
        <v>5.3384947523091877E-2</v>
      </c>
      <c r="P88" s="83">
        <f t="shared" si="42"/>
        <v>5.1365553525018814E-2</v>
      </c>
      <c r="Q88" s="84">
        <f t="shared" si="42"/>
        <v>7.4194703247382615E-2</v>
      </c>
      <c r="R88" s="83">
        <f t="shared" si="42"/>
        <v>4.4530833620716685E-2</v>
      </c>
      <c r="S88" s="84">
        <f t="shared" si="42"/>
        <v>6.3369803063457325E-2</v>
      </c>
      <c r="T88" s="83">
        <f t="shared" si="42"/>
        <v>6.597821509088056E-2</v>
      </c>
      <c r="U88" s="84">
        <f t="shared" si="42"/>
        <v>3.8323841848473476E-2</v>
      </c>
      <c r="V88" s="83">
        <f t="shared" si="42"/>
        <v>9.3678966831397648E-2</v>
      </c>
      <c r="W88" s="84">
        <f t="shared" si="42"/>
        <v>4.6079517289306225E-2</v>
      </c>
      <c r="X88" s="83">
        <f t="shared" si="42"/>
        <v>6.0597885065232594E-2</v>
      </c>
      <c r="Y88" s="84">
        <f t="shared" si="42"/>
        <v>5.3725144489595804E-2</v>
      </c>
      <c r="Z88" s="83">
        <f t="shared" si="42"/>
        <v>4.6837433815459122E-2</v>
      </c>
      <c r="AA88" s="83">
        <f t="shared" si="42"/>
        <v>6.9038352053266624E-2</v>
      </c>
      <c r="AB88" s="102">
        <f t="shared" si="42"/>
        <v>5.3428525723354429E-2</v>
      </c>
      <c r="AC88" s="103">
        <f t="shared" si="42"/>
        <v>6.3599950256704688E-2</v>
      </c>
      <c r="AD88" s="16"/>
      <c r="AE88" s="16"/>
    </row>
    <row r="89" spans="1:31" x14ac:dyDescent="0.2">
      <c r="A89" s="89" t="s">
        <v>39</v>
      </c>
      <c r="B89" s="83">
        <f>B25/B31</f>
        <v>7.7946001264184448E-3</v>
      </c>
      <c r="C89" s="84">
        <f t="shared" ref="C89:AC89" si="43">C25/C31</f>
        <v>6.125862347543809E-2</v>
      </c>
      <c r="D89" s="83">
        <f t="shared" si="43"/>
        <v>9.2747414309945382E-3</v>
      </c>
      <c r="E89" s="84">
        <f t="shared" si="43"/>
        <v>5.6464320287161807E-2</v>
      </c>
      <c r="F89" s="83">
        <f t="shared" si="43"/>
        <v>1.1136965652485694E-2</v>
      </c>
      <c r="G89" s="84">
        <f t="shared" si="43"/>
        <v>4.5664348297353448E-2</v>
      </c>
      <c r="H89" s="83">
        <f t="shared" si="43"/>
        <v>1.856545011728325E-2</v>
      </c>
      <c r="I89" s="84">
        <f t="shared" si="43"/>
        <v>5.3047323165291239E-2</v>
      </c>
      <c r="J89" s="83">
        <f t="shared" si="43"/>
        <v>2.5472172680294506E-2</v>
      </c>
      <c r="K89" s="84">
        <f t="shared" si="43"/>
        <v>1.868966463833097E-2</v>
      </c>
      <c r="L89" s="83">
        <f t="shared" si="43"/>
        <v>3.2902365939866597E-2</v>
      </c>
      <c r="M89" s="84">
        <f t="shared" si="43"/>
        <v>2.2369056327134328E-2</v>
      </c>
      <c r="N89" s="83">
        <f t="shared" si="43"/>
        <v>3.3970431018747881E-2</v>
      </c>
      <c r="O89" s="84">
        <f t="shared" si="43"/>
        <v>3.7291770055288428E-2</v>
      </c>
      <c r="P89" s="83">
        <f t="shared" si="43"/>
        <v>3.4300613587452546E-2</v>
      </c>
      <c r="Q89" s="84">
        <f t="shared" si="43"/>
        <v>5.2075129013385957E-2</v>
      </c>
      <c r="R89" s="83">
        <f t="shared" si="43"/>
        <v>3.1794526130984102E-2</v>
      </c>
      <c r="S89" s="84">
        <f t="shared" si="43"/>
        <v>4.1084765218639019E-2</v>
      </c>
      <c r="T89" s="83">
        <f t="shared" si="43"/>
        <v>4.8318234745195844E-2</v>
      </c>
      <c r="U89" s="84">
        <f t="shared" si="43"/>
        <v>2.7430119282672194E-2</v>
      </c>
      <c r="V89" s="83">
        <f t="shared" si="43"/>
        <v>8.4822791681273824E-2</v>
      </c>
      <c r="W89" s="84">
        <f t="shared" si="43"/>
        <v>3.4343803291597391E-2</v>
      </c>
      <c r="X89" s="83">
        <f t="shared" si="43"/>
        <v>3.8682868304917163E-2</v>
      </c>
      <c r="Y89" s="84">
        <f t="shared" si="43"/>
        <v>4.6858942326730338E-2</v>
      </c>
      <c r="Z89" s="83">
        <f t="shared" si="43"/>
        <v>3.2516577843166611E-2</v>
      </c>
      <c r="AA89" s="83">
        <f t="shared" si="43"/>
        <v>5.2158312715656664E-2</v>
      </c>
      <c r="AB89" s="102">
        <f t="shared" si="43"/>
        <v>2.9143576205016019E-2</v>
      </c>
      <c r="AC89" s="103">
        <f t="shared" si="43"/>
        <v>4.5349012816329436E-2</v>
      </c>
      <c r="AD89" s="16"/>
      <c r="AE89" s="16"/>
    </row>
    <row r="90" spans="1:31" x14ac:dyDescent="0.2">
      <c r="A90" s="88" t="s">
        <v>40</v>
      </c>
      <c r="B90" s="83">
        <f>B26/B31</f>
        <v>0</v>
      </c>
      <c r="C90" s="84">
        <f t="shared" ref="C90:AC90" si="44">C26/C31</f>
        <v>3.6097904905527348E-2</v>
      </c>
      <c r="D90" s="83">
        <f t="shared" si="44"/>
        <v>2.6813447697206883E-4</v>
      </c>
      <c r="E90" s="84">
        <f t="shared" si="44"/>
        <v>2.7541459692064188E-2</v>
      </c>
      <c r="F90" s="83">
        <f t="shared" si="44"/>
        <v>4.2733166498368236E-4</v>
      </c>
      <c r="G90" s="84">
        <f t="shared" si="44"/>
        <v>2.2030530214072804E-2</v>
      </c>
      <c r="H90" s="83">
        <f t="shared" si="44"/>
        <v>8.7471184476615776E-4</v>
      </c>
      <c r="I90" s="84">
        <f t="shared" si="44"/>
        <v>2.1641897408393288E-2</v>
      </c>
      <c r="J90" s="83">
        <f t="shared" si="44"/>
        <v>5.1275895184524625E-3</v>
      </c>
      <c r="K90" s="84">
        <f t="shared" si="44"/>
        <v>6.4555977490048959E-3</v>
      </c>
      <c r="L90" s="83">
        <f t="shared" si="44"/>
        <v>4.5859218692502037E-3</v>
      </c>
      <c r="M90" s="84">
        <f t="shared" si="44"/>
        <v>4.0594678124894036E-3</v>
      </c>
      <c r="N90" s="83">
        <f t="shared" si="44"/>
        <v>4.4470809105368828E-3</v>
      </c>
      <c r="O90" s="84">
        <f t="shared" si="44"/>
        <v>6.3290831909767102E-3</v>
      </c>
      <c r="P90" s="83">
        <f t="shared" si="44"/>
        <v>8.0244844790408557E-3</v>
      </c>
      <c r="Q90" s="84">
        <f t="shared" si="44"/>
        <v>6.5541419627498402E-3</v>
      </c>
      <c r="R90" s="83">
        <f t="shared" si="44"/>
        <v>4.3859924130796001E-3</v>
      </c>
      <c r="S90" s="84">
        <f t="shared" si="44"/>
        <v>3.2872977723571403E-3</v>
      </c>
      <c r="T90" s="83">
        <f t="shared" si="44"/>
        <v>5.570099014806801E-3</v>
      </c>
      <c r="U90" s="84">
        <f t="shared" si="44"/>
        <v>8.6810371554917347E-4</v>
      </c>
      <c r="V90" s="83">
        <f t="shared" si="44"/>
        <v>4.468375043821457E-3</v>
      </c>
      <c r="W90" s="84">
        <f t="shared" si="44"/>
        <v>1.1847189049829349E-3</v>
      </c>
      <c r="X90" s="83">
        <f t="shared" si="44"/>
        <v>3.707767622446765E-3</v>
      </c>
      <c r="Y90" s="84">
        <f t="shared" si="44"/>
        <v>1.5792500683556E-3</v>
      </c>
      <c r="Z90" s="83">
        <f t="shared" si="44"/>
        <v>5.7414586522173288E-4</v>
      </c>
      <c r="AA90" s="83">
        <f t="shared" si="44"/>
        <v>2.2709427269514129E-3</v>
      </c>
      <c r="AB90" s="102">
        <f t="shared" si="44"/>
        <v>2.3348164042321534E-3</v>
      </c>
      <c r="AC90" s="103">
        <f t="shared" si="44"/>
        <v>1.1500514371025974E-2</v>
      </c>
      <c r="AD90" s="16"/>
      <c r="AE90" s="16"/>
    </row>
    <row r="91" spans="1:31" x14ac:dyDescent="0.2">
      <c r="A91" s="89" t="s">
        <v>41</v>
      </c>
      <c r="B91" s="83">
        <f>B27/B31</f>
        <v>0</v>
      </c>
      <c r="C91" s="84">
        <f t="shared" ref="C91:AC91" si="45">C27/C31</f>
        <v>1.5667918468069273E-4</v>
      </c>
      <c r="D91" s="83">
        <f t="shared" si="45"/>
        <v>0</v>
      </c>
      <c r="E91" s="84">
        <f t="shared" si="45"/>
        <v>1.7664973184570706E-6</v>
      </c>
      <c r="F91" s="83">
        <f t="shared" si="45"/>
        <v>0</v>
      </c>
      <c r="G91" s="84">
        <f t="shared" si="45"/>
        <v>0</v>
      </c>
      <c r="H91" s="83">
        <f t="shared" si="45"/>
        <v>0</v>
      </c>
      <c r="I91" s="84">
        <f t="shared" si="45"/>
        <v>0</v>
      </c>
      <c r="J91" s="83">
        <f t="shared" si="45"/>
        <v>0</v>
      </c>
      <c r="K91" s="84">
        <f t="shared" si="45"/>
        <v>0</v>
      </c>
      <c r="L91" s="83">
        <f t="shared" si="45"/>
        <v>0</v>
      </c>
      <c r="M91" s="84">
        <f t="shared" si="45"/>
        <v>0</v>
      </c>
      <c r="N91" s="83">
        <f t="shared" si="45"/>
        <v>0</v>
      </c>
      <c r="O91" s="84">
        <f t="shared" si="45"/>
        <v>0</v>
      </c>
      <c r="P91" s="83">
        <f t="shared" si="45"/>
        <v>0</v>
      </c>
      <c r="Q91" s="84">
        <f t="shared" si="45"/>
        <v>0</v>
      </c>
      <c r="R91" s="83">
        <f t="shared" si="45"/>
        <v>0</v>
      </c>
      <c r="S91" s="84">
        <f t="shared" si="45"/>
        <v>0</v>
      </c>
      <c r="T91" s="83">
        <f t="shared" si="45"/>
        <v>0</v>
      </c>
      <c r="U91" s="84">
        <f t="shared" si="45"/>
        <v>0</v>
      </c>
      <c r="V91" s="83">
        <f t="shared" si="45"/>
        <v>0</v>
      </c>
      <c r="W91" s="84">
        <f t="shared" si="45"/>
        <v>0</v>
      </c>
      <c r="X91" s="83">
        <f t="shared" si="45"/>
        <v>0</v>
      </c>
      <c r="Y91" s="84">
        <f t="shared" si="45"/>
        <v>0</v>
      </c>
      <c r="Z91" s="83">
        <f t="shared" si="45"/>
        <v>0</v>
      </c>
      <c r="AA91" s="83">
        <f t="shared" si="45"/>
        <v>3.5274040493187526E-5</v>
      </c>
      <c r="AB91" s="102">
        <f t="shared" si="45"/>
        <v>0</v>
      </c>
      <c r="AC91" s="103">
        <f t="shared" si="45"/>
        <v>2.3057634688823561E-5</v>
      </c>
      <c r="AD91" s="16"/>
      <c r="AE91" s="16"/>
    </row>
    <row r="92" spans="1:31" x14ac:dyDescent="0.2">
      <c r="A92" s="88" t="s">
        <v>42</v>
      </c>
      <c r="B92" s="83">
        <f>B28/B31</f>
        <v>0</v>
      </c>
      <c r="C92" s="84">
        <f t="shared" ref="C92:AC92" si="46">C28/C31</f>
        <v>0</v>
      </c>
      <c r="D92" s="83">
        <f t="shared" si="46"/>
        <v>0</v>
      </c>
      <c r="E92" s="84">
        <f t="shared" si="46"/>
        <v>0</v>
      </c>
      <c r="F92" s="83">
        <f t="shared" si="46"/>
        <v>0</v>
      </c>
      <c r="G92" s="84">
        <f t="shared" si="46"/>
        <v>0</v>
      </c>
      <c r="H92" s="83">
        <f t="shared" si="46"/>
        <v>0</v>
      </c>
      <c r="I92" s="84">
        <f t="shared" si="46"/>
        <v>0</v>
      </c>
      <c r="J92" s="83">
        <f t="shared" si="46"/>
        <v>0</v>
      </c>
      <c r="K92" s="84">
        <f t="shared" si="46"/>
        <v>0</v>
      </c>
      <c r="L92" s="83">
        <f t="shared" si="46"/>
        <v>0</v>
      </c>
      <c r="M92" s="84">
        <f t="shared" si="46"/>
        <v>0</v>
      </c>
      <c r="N92" s="83">
        <f t="shared" si="46"/>
        <v>0</v>
      </c>
      <c r="O92" s="84">
        <f t="shared" si="46"/>
        <v>0</v>
      </c>
      <c r="P92" s="83">
        <f t="shared" si="46"/>
        <v>0</v>
      </c>
      <c r="Q92" s="84">
        <f t="shared" si="46"/>
        <v>0</v>
      </c>
      <c r="R92" s="83">
        <f t="shared" si="46"/>
        <v>0</v>
      </c>
      <c r="S92" s="84">
        <f t="shared" si="46"/>
        <v>0</v>
      </c>
      <c r="T92" s="83">
        <f t="shared" si="46"/>
        <v>0</v>
      </c>
      <c r="U92" s="84">
        <f t="shared" si="46"/>
        <v>0</v>
      </c>
      <c r="V92" s="83">
        <f t="shared" si="46"/>
        <v>0</v>
      </c>
      <c r="W92" s="84">
        <f t="shared" si="46"/>
        <v>0</v>
      </c>
      <c r="X92" s="83">
        <f t="shared" si="46"/>
        <v>0</v>
      </c>
      <c r="Y92" s="84">
        <f t="shared" si="46"/>
        <v>0</v>
      </c>
      <c r="Z92" s="83">
        <f t="shared" si="46"/>
        <v>0</v>
      </c>
      <c r="AA92" s="83">
        <f t="shared" si="46"/>
        <v>0</v>
      </c>
      <c r="AB92" s="102">
        <f t="shared" si="46"/>
        <v>0</v>
      </c>
      <c r="AC92" s="103">
        <f t="shared" si="46"/>
        <v>0</v>
      </c>
      <c r="AD92" s="16"/>
      <c r="AE92" s="16"/>
    </row>
    <row r="93" spans="1:31" x14ac:dyDescent="0.2">
      <c r="A93" s="89" t="s">
        <v>43</v>
      </c>
      <c r="B93" s="83"/>
      <c r="C93" s="84"/>
      <c r="D93" s="83"/>
      <c r="E93" s="84"/>
      <c r="F93" s="83"/>
      <c r="G93" s="84"/>
      <c r="H93" s="83"/>
      <c r="I93" s="84"/>
      <c r="J93" s="83"/>
      <c r="K93" s="84"/>
      <c r="L93" s="83"/>
      <c r="M93" s="84"/>
      <c r="N93" s="83"/>
      <c r="O93" s="84"/>
      <c r="P93" s="83"/>
      <c r="Q93" s="84"/>
      <c r="R93" s="83"/>
      <c r="S93" s="84"/>
      <c r="T93" s="83"/>
      <c r="U93" s="84"/>
      <c r="V93" s="83"/>
      <c r="W93" s="84"/>
      <c r="X93" s="83"/>
      <c r="Y93" s="84"/>
      <c r="Z93" s="83"/>
      <c r="AA93" s="83"/>
      <c r="AB93" s="102">
        <f>AB29/AB31</f>
        <v>0</v>
      </c>
      <c r="AC93" s="103">
        <f>AC29/AC31</f>
        <v>0</v>
      </c>
      <c r="AD93" s="16"/>
      <c r="AE93" s="16"/>
    </row>
    <row r="94" spans="1:31" ht="13.5" thickBot="1" x14ac:dyDescent="0.25">
      <c r="A94" s="88" t="s">
        <v>44</v>
      </c>
      <c r="B94" s="85"/>
      <c r="C94" s="86"/>
      <c r="D94" s="85"/>
      <c r="E94" s="86"/>
      <c r="F94" s="85"/>
      <c r="G94" s="86"/>
      <c r="H94" s="85"/>
      <c r="I94" s="86"/>
      <c r="J94" s="85"/>
      <c r="K94" s="86"/>
      <c r="L94" s="85"/>
      <c r="M94" s="86"/>
      <c r="N94" s="85"/>
      <c r="O94" s="86"/>
      <c r="P94" s="85"/>
      <c r="Q94" s="86"/>
      <c r="R94" s="85"/>
      <c r="S94" s="86"/>
      <c r="T94" s="85"/>
      <c r="U94" s="86"/>
      <c r="V94" s="85"/>
      <c r="W94" s="86"/>
      <c r="X94" s="85"/>
      <c r="Y94" s="86"/>
      <c r="Z94" s="85"/>
      <c r="AA94" s="85"/>
      <c r="AB94" s="104">
        <f>AB30/AB31</f>
        <v>0</v>
      </c>
      <c r="AC94" s="105">
        <f>AC30/AC31</f>
        <v>0</v>
      </c>
      <c r="AD94" s="16"/>
      <c r="AE94" s="16"/>
    </row>
    <row r="95" spans="1:31" ht="14.25" thickTop="1" thickBot="1" x14ac:dyDescent="0.25">
      <c r="A95" s="9" t="s">
        <v>26</v>
      </c>
      <c r="B95" s="79">
        <f>SUM(B71:B94)</f>
        <v>1.0000000000000002</v>
      </c>
      <c r="C95" s="80">
        <f t="shared" ref="C95:AC95" si="47">SUM(C71:C94)</f>
        <v>1</v>
      </c>
      <c r="D95" s="79">
        <f t="shared" si="47"/>
        <v>0.99999999999999989</v>
      </c>
      <c r="E95" s="80">
        <f t="shared" si="47"/>
        <v>1</v>
      </c>
      <c r="F95" s="79">
        <f t="shared" si="47"/>
        <v>0.99999999999999989</v>
      </c>
      <c r="G95" s="80">
        <f t="shared" si="47"/>
        <v>1</v>
      </c>
      <c r="H95" s="79">
        <f t="shared" si="47"/>
        <v>1</v>
      </c>
      <c r="I95" s="80">
        <f t="shared" si="47"/>
        <v>1.0000000000000002</v>
      </c>
      <c r="J95" s="79">
        <f t="shared" si="47"/>
        <v>1</v>
      </c>
      <c r="K95" s="79">
        <f t="shared" si="47"/>
        <v>1.0000000000000002</v>
      </c>
      <c r="L95" s="79">
        <f t="shared" si="47"/>
        <v>1</v>
      </c>
      <c r="M95" s="80">
        <f t="shared" si="47"/>
        <v>1</v>
      </c>
      <c r="N95" s="79">
        <f t="shared" si="47"/>
        <v>1</v>
      </c>
      <c r="O95" s="80">
        <f t="shared" si="47"/>
        <v>0.99999999999999989</v>
      </c>
      <c r="P95" s="79">
        <f t="shared" si="47"/>
        <v>0.99999999999999989</v>
      </c>
      <c r="Q95" s="80">
        <f t="shared" si="47"/>
        <v>1.0000000000000002</v>
      </c>
      <c r="R95" s="79">
        <f t="shared" si="47"/>
        <v>0.99999999999999978</v>
      </c>
      <c r="S95" s="80">
        <f t="shared" si="47"/>
        <v>1</v>
      </c>
      <c r="T95" s="79">
        <f t="shared" si="47"/>
        <v>1</v>
      </c>
      <c r="U95" s="80">
        <f t="shared" si="47"/>
        <v>0.99999999999999978</v>
      </c>
      <c r="V95" s="79">
        <f t="shared" si="47"/>
        <v>1</v>
      </c>
      <c r="W95" s="80">
        <f t="shared" si="47"/>
        <v>0.99999999999999989</v>
      </c>
      <c r="X95" s="79">
        <f t="shared" si="47"/>
        <v>0.99999999999999989</v>
      </c>
      <c r="Y95" s="80">
        <f t="shared" si="47"/>
        <v>1</v>
      </c>
      <c r="Z95" s="79">
        <f t="shared" si="47"/>
        <v>1.0000000000000002</v>
      </c>
      <c r="AA95" s="79">
        <f t="shared" si="47"/>
        <v>0.99999999999999989</v>
      </c>
      <c r="AB95" s="79">
        <f t="shared" si="47"/>
        <v>1.0000000000000002</v>
      </c>
      <c r="AC95" s="81">
        <f t="shared" si="47"/>
        <v>1</v>
      </c>
      <c r="AD95" s="82"/>
    </row>
    <row r="96" spans="1:31" ht="13.5" thickTop="1" x14ac:dyDescent="0.2">
      <c r="B96" s="2"/>
    </row>
  </sheetData>
  <sheetProtection password="E491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tabSelected="1" topLeftCell="A4" zoomScale="90" zoomScaleNormal="90" zoomScalePageLayoutView="90" workbookViewId="0">
      <selection activeCell="AC64" sqref="AC64"/>
    </sheetView>
  </sheetViews>
  <sheetFormatPr defaultColWidth="8.85546875" defaultRowHeight="12.75" x14ac:dyDescent="0.2"/>
  <cols>
    <col min="1" max="1" width="12" style="90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90" customWidth="1"/>
    <col min="29" max="29" width="10.28515625" style="90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5" t="s">
        <v>87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 t="s">
        <v>87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</row>
    <row r="3" spans="1:29" ht="15.75" x14ac:dyDescent="0.25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300"/>
      <c r="Z3" s="300"/>
      <c r="AA3" s="300"/>
      <c r="AB3" s="300"/>
      <c r="AC3" s="300"/>
    </row>
    <row r="4" spans="1:29" ht="13.5" thickBot="1" x14ac:dyDescent="0.25"/>
    <row r="5" spans="1:29" ht="14.25" thickTop="1" thickBot="1" x14ac:dyDescent="0.25">
      <c r="A5" s="302" t="s">
        <v>2</v>
      </c>
      <c r="B5" s="324" t="s">
        <v>3</v>
      </c>
      <c r="C5" s="305"/>
      <c r="D5" s="304" t="s">
        <v>4</v>
      </c>
      <c r="E5" s="305"/>
      <c r="F5" s="304" t="s">
        <v>5</v>
      </c>
      <c r="G5" s="305"/>
      <c r="H5" s="304" t="s">
        <v>6</v>
      </c>
      <c r="I5" s="305"/>
      <c r="J5" s="304" t="s">
        <v>7</v>
      </c>
      <c r="K5" s="305"/>
      <c r="L5" s="304" t="s">
        <v>8</v>
      </c>
      <c r="M5" s="305"/>
      <c r="N5" s="304" t="s">
        <v>9</v>
      </c>
      <c r="O5" s="305"/>
      <c r="P5" s="317" t="s">
        <v>10</v>
      </c>
      <c r="Q5" s="305"/>
      <c r="R5" s="304" t="s">
        <v>11</v>
      </c>
      <c r="S5" s="305"/>
      <c r="T5" s="304" t="s">
        <v>12</v>
      </c>
      <c r="U5" s="305"/>
      <c r="V5" s="325" t="s">
        <v>13</v>
      </c>
      <c r="W5" s="326"/>
      <c r="X5" s="304" t="s">
        <v>14</v>
      </c>
      <c r="Y5" s="305"/>
      <c r="Z5" s="304" t="s">
        <v>15</v>
      </c>
      <c r="AA5" s="305"/>
      <c r="AB5" s="304" t="s">
        <v>16</v>
      </c>
      <c r="AC5" s="305"/>
    </row>
    <row r="6" spans="1:29" ht="15" thickTop="1" thickBot="1" x14ac:dyDescent="0.3">
      <c r="A6" s="303"/>
      <c r="B6" s="31" t="s">
        <v>17</v>
      </c>
      <c r="C6" s="32" t="s">
        <v>18</v>
      </c>
      <c r="D6" s="34" t="s">
        <v>17</v>
      </c>
      <c r="E6" s="35" t="s">
        <v>18</v>
      </c>
      <c r="F6" s="31" t="s">
        <v>17</v>
      </c>
      <c r="G6" s="32" t="s">
        <v>18</v>
      </c>
      <c r="H6" s="34" t="s">
        <v>17</v>
      </c>
      <c r="I6" s="35" t="s">
        <v>18</v>
      </c>
      <c r="J6" s="31" t="s">
        <v>17</v>
      </c>
      <c r="K6" s="32" t="s">
        <v>18</v>
      </c>
      <c r="L6" s="34" t="s">
        <v>17</v>
      </c>
      <c r="M6" s="31" t="s">
        <v>18</v>
      </c>
      <c r="N6" s="36" t="s">
        <v>17</v>
      </c>
      <c r="O6" s="37" t="s">
        <v>18</v>
      </c>
      <c r="P6" s="38" t="s">
        <v>17</v>
      </c>
      <c r="Q6" s="32" t="s">
        <v>18</v>
      </c>
      <c r="R6" s="34" t="s">
        <v>17</v>
      </c>
      <c r="S6" s="35" t="s">
        <v>18</v>
      </c>
      <c r="T6" s="31" t="s">
        <v>17</v>
      </c>
      <c r="U6" s="32" t="s">
        <v>18</v>
      </c>
      <c r="V6" s="34" t="s">
        <v>17</v>
      </c>
      <c r="W6" s="35" t="s">
        <v>18</v>
      </c>
      <c r="X6" s="31" t="s">
        <v>17</v>
      </c>
      <c r="Y6" s="32" t="s">
        <v>18</v>
      </c>
      <c r="Z6" s="34" t="s">
        <v>17</v>
      </c>
      <c r="AA6" s="31" t="s">
        <v>18</v>
      </c>
      <c r="AB6" s="36" t="s">
        <v>17</v>
      </c>
      <c r="AC6" s="39" t="s">
        <v>18</v>
      </c>
    </row>
    <row r="7" spans="1:29" ht="13.5" thickTop="1" x14ac:dyDescent="0.2">
      <c r="A7" s="91" t="s">
        <v>19</v>
      </c>
      <c r="B7" s="33">
        <f>Monthly!B7-(Saturdays!B7+'Sundays &amp; Holidays'!B7)</f>
        <v>0</v>
      </c>
      <c r="C7" s="40">
        <f>Monthly!C7-(Saturdays!C7+'Sundays &amp; Holidays'!C7)</f>
        <v>0</v>
      </c>
      <c r="D7" s="33">
        <f>Monthly!D7-(Saturdays!D7+'Sundays &amp; Holidays'!D7)</f>
        <v>0</v>
      </c>
      <c r="E7" s="40">
        <f>Monthly!E7-(Saturdays!E7+'Sundays &amp; Holidays'!E7)</f>
        <v>0</v>
      </c>
      <c r="F7" s="33">
        <f>Monthly!F7-(Saturdays!F7+'Sundays &amp; Holidays'!F7)</f>
        <v>0</v>
      </c>
      <c r="G7" s="40">
        <f>Monthly!G7-(Saturdays!G7+'Sundays &amp; Holidays'!G7)</f>
        <v>0</v>
      </c>
      <c r="H7" s="33">
        <f>Monthly!H7-(Saturdays!H7+'Sundays &amp; Holidays'!H7)</f>
        <v>0</v>
      </c>
      <c r="I7" s="40">
        <f>Monthly!I7-(Saturdays!I7+'Sundays &amp; Holidays'!I7)</f>
        <v>0</v>
      </c>
      <c r="J7" s="33">
        <f>Monthly!J7-(Saturdays!J7+'Sundays &amp; Holidays'!J7)</f>
        <v>0</v>
      </c>
      <c r="K7" s="40">
        <f>Monthly!K7-(Saturdays!K7+'Sundays &amp; Holidays'!K7)</f>
        <v>0</v>
      </c>
      <c r="L7" s="33">
        <f>Monthly!L7-(Saturdays!L7+'Sundays &amp; Holidays'!L7)</f>
        <v>0</v>
      </c>
      <c r="M7" s="40">
        <f>Monthly!M7-(Saturdays!M7+'Sundays &amp; Holidays'!M7)</f>
        <v>0</v>
      </c>
      <c r="N7" s="33">
        <f>Monthly!N7-(Saturdays!N7+'Sundays &amp; Holidays'!N7)</f>
        <v>0</v>
      </c>
      <c r="O7" s="40">
        <f>Monthly!O7-(Saturdays!O7+'Sundays &amp; Holidays'!O7)</f>
        <v>0</v>
      </c>
      <c r="P7" s="33">
        <f>Monthly!P7-(Saturdays!P7+'Sundays &amp; Holidays'!P7)</f>
        <v>0</v>
      </c>
      <c r="Q7" s="40">
        <f>Monthly!Q7-(Saturdays!Q7+'Sundays &amp; Holidays'!Q7)</f>
        <v>0</v>
      </c>
      <c r="R7" s="33">
        <f>Monthly!R7-(Saturdays!R7+'Sundays &amp; Holidays'!R7)</f>
        <v>0</v>
      </c>
      <c r="S7" s="40">
        <f>Monthly!S7-(Saturdays!S7+'Sundays &amp; Holidays'!S7)</f>
        <v>0</v>
      </c>
      <c r="T7" s="33">
        <f>Monthly!T7-(Saturdays!T7+'Sundays &amp; Holidays'!T7)</f>
        <v>0</v>
      </c>
      <c r="U7" s="40">
        <f>Monthly!U7-(Saturdays!U7+'Sundays &amp; Holidays'!U7)</f>
        <v>0</v>
      </c>
      <c r="V7" s="33">
        <f>Monthly!V7-(Saturdays!V7+'Sundays &amp; Holidays'!V7)</f>
        <v>0</v>
      </c>
      <c r="W7" s="40">
        <f>Monthly!W7-(Saturdays!W7+'Sundays &amp; Holidays'!W7)</f>
        <v>0</v>
      </c>
      <c r="X7" s="33">
        <f>Monthly!X7-(Saturdays!X7+'Sundays &amp; Holidays'!X7)</f>
        <v>0</v>
      </c>
      <c r="Y7" s="40">
        <f>Monthly!Y7-(Saturdays!Y7+'Sundays &amp; Holidays'!Y7)</f>
        <v>0</v>
      </c>
      <c r="Z7" s="33">
        <f>Monthly!Z7-(Saturdays!Z7+'Sundays &amp; Holidays'!Z7)</f>
        <v>0</v>
      </c>
      <c r="AA7" s="40">
        <f>Monthly!AA7-(Saturdays!AA7+'Sundays &amp; Holidays'!AA7)</f>
        <v>0</v>
      </c>
      <c r="AB7" s="108">
        <f>+B7+D7+F7+H7+J7+L7+N7+P7+R7+T7+V7+X7+Z7</f>
        <v>0</v>
      </c>
      <c r="AC7" s="109">
        <f>+C7+E7+G7+I7+K7+M7+O7+Q7+S7+U7+W7+Y7+AA7</f>
        <v>0</v>
      </c>
    </row>
    <row r="8" spans="1:29" x14ac:dyDescent="0.2">
      <c r="A8" s="92" t="s">
        <v>21</v>
      </c>
      <c r="B8" s="3">
        <f>Monthly!B8-(Saturdays!B8+'Sundays &amp; Holidays'!B8)</f>
        <v>15325</v>
      </c>
      <c r="C8" s="30">
        <f>Monthly!C8-(Saturdays!C8+'Sundays &amp; Holidays'!C8)</f>
        <v>2</v>
      </c>
      <c r="D8" s="3">
        <f>Monthly!D8-(Saturdays!D8+'Sundays &amp; Holidays'!D8)</f>
        <v>4417</v>
      </c>
      <c r="E8" s="30">
        <f>Monthly!E8-(Saturdays!E8+'Sundays &amp; Holidays'!E8)</f>
        <v>2</v>
      </c>
      <c r="F8" s="3">
        <f>Monthly!F8-(Saturdays!F8+'Sundays &amp; Holidays'!F8)</f>
        <v>2411</v>
      </c>
      <c r="G8" s="30">
        <f>Monthly!G8-(Saturdays!G8+'Sundays &amp; Holidays'!G8)</f>
        <v>3</v>
      </c>
      <c r="H8" s="3">
        <f>Monthly!H8-(Saturdays!H8+'Sundays &amp; Holidays'!H8)</f>
        <v>6870</v>
      </c>
      <c r="I8" s="30">
        <f>Monthly!I8-(Saturdays!I8+'Sundays &amp; Holidays'!I8)</f>
        <v>181</v>
      </c>
      <c r="J8" s="3">
        <f>Monthly!J8-(Saturdays!J8+'Sundays &amp; Holidays'!J8)</f>
        <v>252</v>
      </c>
      <c r="K8" s="30">
        <f>Monthly!K8-(Saturdays!K8+'Sundays &amp; Holidays'!K8)</f>
        <v>66</v>
      </c>
      <c r="L8" s="3">
        <f>Monthly!L8-(Saturdays!L8+'Sundays &amp; Holidays'!L8)</f>
        <v>185</v>
      </c>
      <c r="M8" s="30">
        <f>Monthly!M8-(Saturdays!M8+'Sundays &amp; Holidays'!M8)</f>
        <v>420</v>
      </c>
      <c r="N8" s="3">
        <f>Monthly!N8-(Saturdays!N8+'Sundays &amp; Holidays'!N8)</f>
        <v>1360</v>
      </c>
      <c r="O8" s="30">
        <f>Monthly!O8-(Saturdays!O8+'Sundays &amp; Holidays'!O8)</f>
        <v>447</v>
      </c>
      <c r="P8" s="3">
        <f>Monthly!P8-(Saturdays!P8+'Sundays &amp; Holidays'!P8)</f>
        <v>444</v>
      </c>
      <c r="Q8" s="30">
        <f>Monthly!Q8-(Saturdays!Q8+'Sundays &amp; Holidays'!Q8)</f>
        <v>246</v>
      </c>
      <c r="R8" s="3">
        <f>Monthly!R8-(Saturdays!R8+'Sundays &amp; Holidays'!R8)</f>
        <v>326</v>
      </c>
      <c r="S8" s="30">
        <f>Monthly!S8-(Saturdays!S8+'Sundays &amp; Holidays'!S8)</f>
        <v>343</v>
      </c>
      <c r="T8" s="3">
        <f>Monthly!T8-(Saturdays!T8+'Sundays &amp; Holidays'!T8)</f>
        <v>13</v>
      </c>
      <c r="U8" s="30">
        <f>Monthly!U8-(Saturdays!U8+'Sundays &amp; Holidays'!U8)</f>
        <v>54</v>
      </c>
      <c r="V8" s="3">
        <f>Monthly!V8-(Saturdays!V8+'Sundays &amp; Holidays'!V8)</f>
        <v>78</v>
      </c>
      <c r="W8" s="30">
        <f>Monthly!W8-(Saturdays!W8+'Sundays &amp; Holidays'!W8)</f>
        <v>2</v>
      </c>
      <c r="X8" s="3">
        <f>Monthly!X8-(Saturdays!X8+'Sundays &amp; Holidays'!X8)</f>
        <v>23</v>
      </c>
      <c r="Y8" s="30">
        <f>Monthly!Y8-(Saturdays!Y8+'Sundays &amp; Holidays'!Y8)</f>
        <v>0</v>
      </c>
      <c r="Z8" s="3">
        <f>Monthly!Z8-(Saturdays!Z8+'Sundays &amp; Holidays'!Z8)</f>
        <v>0</v>
      </c>
      <c r="AA8" s="30">
        <f>Monthly!AA8-(Saturdays!AA8+'Sundays &amp; Holidays'!AA8)</f>
        <v>0</v>
      </c>
      <c r="AB8" s="110">
        <f>+B8+D8+F8+H8+J8+L8+N8+P8+R8+T8+V8+X8+Z8</f>
        <v>31704</v>
      </c>
      <c r="AC8" s="17">
        <f>+C8+E8+G8+I8+K8+M8+O8+Q8+S8+U8+W8+Y8+AA8</f>
        <v>1766</v>
      </c>
    </row>
    <row r="9" spans="1:29" x14ac:dyDescent="0.2">
      <c r="A9" s="93" t="s">
        <v>23</v>
      </c>
      <c r="B9" s="3">
        <f>Monthly!B9-(Saturdays!B9+'Sundays &amp; Holidays'!B9)</f>
        <v>77009</v>
      </c>
      <c r="C9" s="30">
        <f>Monthly!C9-(Saturdays!C9+'Sundays &amp; Holidays'!C9)</f>
        <v>554</v>
      </c>
      <c r="D9" s="3">
        <f>Monthly!D9-(Saturdays!D9+'Sundays &amp; Holidays'!D9)</f>
        <v>27468</v>
      </c>
      <c r="E9" s="30">
        <f>Monthly!E9-(Saturdays!E9+'Sundays &amp; Holidays'!E9)</f>
        <v>1152</v>
      </c>
      <c r="F9" s="3">
        <f>Monthly!F9-(Saturdays!F9+'Sundays &amp; Holidays'!F9)</f>
        <v>10548</v>
      </c>
      <c r="G9" s="30">
        <f>Monthly!G9-(Saturdays!G9+'Sundays &amp; Holidays'!G9)</f>
        <v>702</v>
      </c>
      <c r="H9" s="3">
        <f>Monthly!H9-(Saturdays!H9+'Sundays &amp; Holidays'!H9)</f>
        <v>29073</v>
      </c>
      <c r="I9" s="30">
        <f>Monthly!I9-(Saturdays!I9+'Sundays &amp; Holidays'!I9)</f>
        <v>5598</v>
      </c>
      <c r="J9" s="3">
        <f>Monthly!J9-(Saturdays!J9+'Sundays &amp; Holidays'!J9)</f>
        <v>1919</v>
      </c>
      <c r="K9" s="30">
        <f>Monthly!K9-(Saturdays!K9+'Sundays &amp; Holidays'!K9)</f>
        <v>2101</v>
      </c>
      <c r="L9" s="3">
        <f>Monthly!L9-(Saturdays!L9+'Sundays &amp; Holidays'!L9)</f>
        <v>1688</v>
      </c>
      <c r="M9" s="30">
        <f>Monthly!M9-(Saturdays!M9+'Sundays &amp; Holidays'!M9)</f>
        <v>10114</v>
      </c>
      <c r="N9" s="3">
        <f>Monthly!N9-(Saturdays!N9+'Sundays &amp; Holidays'!N9)</f>
        <v>11822</v>
      </c>
      <c r="O9" s="30">
        <f>Monthly!O9-(Saturdays!O9+'Sundays &amp; Holidays'!O9)</f>
        <v>15841</v>
      </c>
      <c r="P9" s="3">
        <f>Monthly!P9-(Saturdays!P9+'Sundays &amp; Holidays'!P9)</f>
        <v>6806</v>
      </c>
      <c r="Q9" s="30">
        <f>Monthly!Q9-(Saturdays!Q9+'Sundays &amp; Holidays'!Q9)</f>
        <v>9868</v>
      </c>
      <c r="R9" s="3">
        <f>Monthly!R9-(Saturdays!R9+'Sundays &amp; Holidays'!R9)</f>
        <v>10064</v>
      </c>
      <c r="S9" s="30">
        <f>Monthly!S9-(Saturdays!S9+'Sundays &amp; Holidays'!S9)</f>
        <v>12122</v>
      </c>
      <c r="T9" s="3">
        <f>Monthly!T9-(Saturdays!T9+'Sundays &amp; Holidays'!T9)</f>
        <v>1586</v>
      </c>
      <c r="U9" s="30">
        <f>Monthly!U9-(Saturdays!U9+'Sundays &amp; Holidays'!U9)</f>
        <v>7953</v>
      </c>
      <c r="V9" s="3">
        <f>Monthly!V9-(Saturdays!V9+'Sundays &amp; Holidays'!V9)</f>
        <v>4695</v>
      </c>
      <c r="W9" s="30">
        <f>Monthly!W9-(Saturdays!W9+'Sundays &amp; Holidays'!W9)</f>
        <v>18701</v>
      </c>
      <c r="X9" s="3">
        <f>Monthly!X9-(Saturdays!X9+'Sundays &amp; Holidays'!X9)</f>
        <v>8044</v>
      </c>
      <c r="Y9" s="30">
        <f>Monthly!Y9-(Saturdays!Y9+'Sundays &amp; Holidays'!Y9)</f>
        <v>11823</v>
      </c>
      <c r="Z9" s="3">
        <f>Monthly!Z9-(Saturdays!Z9+'Sundays &amp; Holidays'!Z9)</f>
        <v>31121</v>
      </c>
      <c r="AA9" s="30">
        <f>Monthly!AA9-(Saturdays!AA9+'Sundays &amp; Holidays'!AA9)</f>
        <v>16347</v>
      </c>
      <c r="AB9" s="110">
        <f t="shared" ref="AB9:AC30" si="0">+B9+D9+F9+H9+J9+L9+N9+P9+R9+T9+V9+X9+Z9</f>
        <v>221843</v>
      </c>
      <c r="AC9" s="17">
        <f t="shared" si="0"/>
        <v>112876</v>
      </c>
    </row>
    <row r="10" spans="1:29" x14ac:dyDescent="0.2">
      <c r="A10" s="92" t="s">
        <v>25</v>
      </c>
      <c r="B10" s="3">
        <f>Monthly!B10-(Saturdays!B10+'Sundays &amp; Holidays'!B10)</f>
        <v>142644</v>
      </c>
      <c r="C10" s="30">
        <f>Monthly!C10-(Saturdays!C10+'Sundays &amp; Holidays'!C10)</f>
        <v>12348</v>
      </c>
      <c r="D10" s="3">
        <f>Monthly!D10-(Saturdays!D10+'Sundays &amp; Holidays'!D10)</f>
        <v>49544</v>
      </c>
      <c r="E10" s="30">
        <f>Monthly!E10-(Saturdays!E10+'Sundays &amp; Holidays'!E10)</f>
        <v>15715</v>
      </c>
      <c r="F10" s="3">
        <f>Monthly!F10-(Saturdays!F10+'Sundays &amp; Holidays'!F10)</f>
        <v>18761</v>
      </c>
      <c r="G10" s="30">
        <f>Monthly!G10-(Saturdays!G10+'Sundays &amp; Holidays'!G10)</f>
        <v>7513</v>
      </c>
      <c r="H10" s="3">
        <f>Monthly!H10-(Saturdays!H10+'Sundays &amp; Holidays'!H10)</f>
        <v>27966</v>
      </c>
      <c r="I10" s="30">
        <f>Monthly!I10-(Saturdays!I10+'Sundays &amp; Holidays'!I10)</f>
        <v>23211</v>
      </c>
      <c r="J10" s="3">
        <f>Monthly!J10-(Saturdays!J10+'Sundays &amp; Holidays'!J10)</f>
        <v>5144</v>
      </c>
      <c r="K10" s="30">
        <f>Monthly!K10-(Saturdays!K10+'Sundays &amp; Holidays'!K10)</f>
        <v>9283</v>
      </c>
      <c r="L10" s="3">
        <f>Monthly!L10-(Saturdays!L10+'Sundays &amp; Holidays'!L10)</f>
        <v>7081</v>
      </c>
      <c r="M10" s="30">
        <f>Monthly!M10-(Saturdays!M10+'Sundays &amp; Holidays'!M10)</f>
        <v>26232</v>
      </c>
      <c r="N10" s="3">
        <f>Monthly!N10-(Saturdays!N10+'Sundays &amp; Holidays'!N10)</f>
        <v>26268</v>
      </c>
      <c r="O10" s="30">
        <f>Monthly!O10-(Saturdays!O10+'Sundays &amp; Holidays'!O10)</f>
        <v>41984</v>
      </c>
      <c r="P10" s="3">
        <f>Monthly!P10-(Saturdays!P10+'Sundays &amp; Holidays'!P10)</f>
        <v>21937</v>
      </c>
      <c r="Q10" s="30">
        <f>Monthly!Q10-(Saturdays!Q10+'Sundays &amp; Holidays'!Q10)</f>
        <v>21824</v>
      </c>
      <c r="R10" s="3">
        <f>Monthly!R10-(Saturdays!R10+'Sundays &amp; Holidays'!R10)</f>
        <v>27236</v>
      </c>
      <c r="S10" s="30">
        <f>Monthly!S10-(Saturdays!S10+'Sundays &amp; Holidays'!S10)</f>
        <v>28099</v>
      </c>
      <c r="T10" s="3">
        <f>Monthly!T10-(Saturdays!T10+'Sundays &amp; Holidays'!T10)</f>
        <v>5462</v>
      </c>
      <c r="U10" s="30">
        <f>Monthly!U10-(Saturdays!U10+'Sundays &amp; Holidays'!U10)</f>
        <v>22482</v>
      </c>
      <c r="V10" s="3">
        <f>Monthly!V10-(Saturdays!V10+'Sundays &amp; Holidays'!V10)</f>
        <v>15405</v>
      </c>
      <c r="W10" s="30">
        <f>Monthly!W10-(Saturdays!W10+'Sundays &amp; Holidays'!W10)</f>
        <v>44225</v>
      </c>
      <c r="X10" s="3">
        <f>Monthly!X10-(Saturdays!X10+'Sundays &amp; Holidays'!X10)</f>
        <v>23850</v>
      </c>
      <c r="Y10" s="30">
        <f>Monthly!Y10-(Saturdays!Y10+'Sundays &amp; Holidays'!Y10)</f>
        <v>27230</v>
      </c>
      <c r="Z10" s="3">
        <f>Monthly!Z10-(Saturdays!Z10+'Sundays &amp; Holidays'!Z10)</f>
        <v>70900</v>
      </c>
      <c r="AA10" s="30">
        <f>Monthly!AA10-(Saturdays!AA10+'Sundays &amp; Holidays'!AA10)</f>
        <v>39949</v>
      </c>
      <c r="AB10" s="110">
        <f t="shared" si="0"/>
        <v>442198</v>
      </c>
      <c r="AC10" s="17">
        <f t="shared" si="0"/>
        <v>320095</v>
      </c>
    </row>
    <row r="11" spans="1:29" x14ac:dyDescent="0.2">
      <c r="A11" s="93" t="s">
        <v>20</v>
      </c>
      <c r="B11" s="3">
        <f>Monthly!B11-(Saturdays!B11+'Sundays &amp; Holidays'!B11)</f>
        <v>134091</v>
      </c>
      <c r="C11" s="30">
        <f>Monthly!C11-(Saturdays!C11+'Sundays &amp; Holidays'!C11)</f>
        <v>22760</v>
      </c>
      <c r="D11" s="3">
        <f>Monthly!D11-(Saturdays!D11+'Sundays &amp; Holidays'!D11)</f>
        <v>37585</v>
      </c>
      <c r="E11" s="30">
        <f>Monthly!E11-(Saturdays!E11+'Sundays &amp; Holidays'!E11)</f>
        <v>29019</v>
      </c>
      <c r="F11" s="3">
        <f>Monthly!F11-(Saturdays!F11+'Sundays &amp; Holidays'!F11)</f>
        <v>21181</v>
      </c>
      <c r="G11" s="30">
        <f>Monthly!G11-(Saturdays!G11+'Sundays &amp; Holidays'!G11)</f>
        <v>13669</v>
      </c>
      <c r="H11" s="3">
        <f>Monthly!H11-(Saturdays!H11+'Sundays &amp; Holidays'!H11)</f>
        <v>29856</v>
      </c>
      <c r="I11" s="30">
        <f>Monthly!I11-(Saturdays!I11+'Sundays &amp; Holidays'!I11)</f>
        <v>36913</v>
      </c>
      <c r="J11" s="3">
        <f>Monthly!J11-(Saturdays!J11+'Sundays &amp; Holidays'!J11)</f>
        <v>9484</v>
      </c>
      <c r="K11" s="30">
        <f>Monthly!K11-(Saturdays!K11+'Sundays &amp; Holidays'!K11)</f>
        <v>19925</v>
      </c>
      <c r="L11" s="3">
        <f>Monthly!L11-(Saturdays!L11+'Sundays &amp; Holidays'!L11)</f>
        <v>11070</v>
      </c>
      <c r="M11" s="30">
        <f>Monthly!M11-(Saturdays!M11+'Sundays &amp; Holidays'!M11)</f>
        <v>47961</v>
      </c>
      <c r="N11" s="3">
        <f>Monthly!N11-(Saturdays!N11+'Sundays &amp; Holidays'!N11)</f>
        <v>39979</v>
      </c>
      <c r="O11" s="30">
        <f>Monthly!O11-(Saturdays!O11+'Sundays &amp; Holidays'!O11)</f>
        <v>63722</v>
      </c>
      <c r="P11" s="3">
        <f>Monthly!P11-(Saturdays!P11+'Sundays &amp; Holidays'!P11)</f>
        <v>34960</v>
      </c>
      <c r="Q11" s="30">
        <f>Monthly!Q11-(Saturdays!Q11+'Sundays &amp; Holidays'!Q11)</f>
        <v>34114</v>
      </c>
      <c r="R11" s="3">
        <f>Monthly!R11-(Saturdays!R11+'Sundays &amp; Holidays'!R11)</f>
        <v>40981</v>
      </c>
      <c r="S11" s="30">
        <f>Monthly!S11-(Saturdays!S11+'Sundays &amp; Holidays'!S11)</f>
        <v>37054</v>
      </c>
      <c r="T11" s="3">
        <f>Monthly!T11-(Saturdays!T11+'Sundays &amp; Holidays'!T11)</f>
        <v>7896</v>
      </c>
      <c r="U11" s="30">
        <f>Monthly!U11-(Saturdays!U11+'Sundays &amp; Holidays'!U11)</f>
        <v>39452</v>
      </c>
      <c r="V11" s="3">
        <f>Monthly!V11-(Saturdays!V11+'Sundays &amp; Holidays'!V11)</f>
        <v>22389</v>
      </c>
      <c r="W11" s="30">
        <f>Monthly!W11-(Saturdays!W11+'Sundays &amp; Holidays'!W11)</f>
        <v>60628</v>
      </c>
      <c r="X11" s="3">
        <f>Monthly!X11-(Saturdays!X11+'Sundays &amp; Holidays'!X11)</f>
        <v>32319</v>
      </c>
      <c r="Y11" s="30">
        <f>Monthly!Y11-(Saturdays!Y11+'Sundays &amp; Holidays'!Y11)</f>
        <v>38218</v>
      </c>
      <c r="Z11" s="3">
        <f>Monthly!Z11-(Saturdays!Z11+'Sundays &amp; Holidays'!Z11)</f>
        <v>110091</v>
      </c>
      <c r="AA11" s="30">
        <f>Monthly!AA11-(Saturdays!AA11+'Sundays &amp; Holidays'!AA11)</f>
        <v>53638</v>
      </c>
      <c r="AB11" s="110">
        <f t="shared" si="0"/>
        <v>531882</v>
      </c>
      <c r="AC11" s="17">
        <f t="shared" si="0"/>
        <v>497073</v>
      </c>
    </row>
    <row r="12" spans="1:29" x14ac:dyDescent="0.2">
      <c r="A12" s="92" t="s">
        <v>22</v>
      </c>
      <c r="B12" s="3">
        <f>Monthly!B12-(Saturdays!B12+'Sundays &amp; Holidays'!B12)</f>
        <v>127443</v>
      </c>
      <c r="C12" s="30">
        <f>Monthly!C12-(Saturdays!C12+'Sundays &amp; Holidays'!C12)</f>
        <v>25680</v>
      </c>
      <c r="D12" s="3">
        <f>Monthly!D12-(Saturdays!D12+'Sundays &amp; Holidays'!D12)</f>
        <v>36133</v>
      </c>
      <c r="E12" s="30">
        <f>Monthly!E12-(Saturdays!E12+'Sundays &amp; Holidays'!E12)</f>
        <v>30883</v>
      </c>
      <c r="F12" s="3">
        <f>Monthly!F12-(Saturdays!F12+'Sundays &amp; Holidays'!F12)</f>
        <v>17309</v>
      </c>
      <c r="G12" s="30">
        <f>Monthly!G12-(Saturdays!G12+'Sundays &amp; Holidays'!G12)</f>
        <v>14274</v>
      </c>
      <c r="H12" s="3">
        <f>Monthly!H12-(Saturdays!H12+'Sundays &amp; Holidays'!H12)</f>
        <v>32498</v>
      </c>
      <c r="I12" s="30">
        <f>Monthly!I12-(Saturdays!I12+'Sundays &amp; Holidays'!I12)</f>
        <v>43675</v>
      </c>
      <c r="J12" s="3">
        <f>Monthly!J12-(Saturdays!J12+'Sundays &amp; Holidays'!J12)</f>
        <v>8212</v>
      </c>
      <c r="K12" s="30">
        <f>Monthly!K12-(Saturdays!K12+'Sundays &amp; Holidays'!K12)</f>
        <v>23158</v>
      </c>
      <c r="L12" s="3">
        <f>Monthly!L12-(Saturdays!L12+'Sundays &amp; Holidays'!L12)</f>
        <v>10467</v>
      </c>
      <c r="M12" s="30">
        <f>Monthly!M12-(Saturdays!M12+'Sundays &amp; Holidays'!M12)</f>
        <v>61234</v>
      </c>
      <c r="N12" s="3">
        <f>Monthly!N12-(Saturdays!N12+'Sundays &amp; Holidays'!N12)</f>
        <v>36072</v>
      </c>
      <c r="O12" s="30">
        <f>Monthly!O12-(Saturdays!O12+'Sundays &amp; Holidays'!O12)</f>
        <v>72616</v>
      </c>
      <c r="P12" s="3">
        <f>Monthly!P12-(Saturdays!P12+'Sundays &amp; Holidays'!P12)</f>
        <v>28902</v>
      </c>
      <c r="Q12" s="30">
        <f>Monthly!Q12-(Saturdays!Q12+'Sundays &amp; Holidays'!Q12)</f>
        <v>35897</v>
      </c>
      <c r="R12" s="3">
        <f>Monthly!R12-(Saturdays!R12+'Sundays &amp; Holidays'!R12)</f>
        <v>39382</v>
      </c>
      <c r="S12" s="30">
        <f>Monthly!S12-(Saturdays!S12+'Sundays &amp; Holidays'!S12)</f>
        <v>32497</v>
      </c>
      <c r="T12" s="3">
        <f>Monthly!T12-(Saturdays!T12+'Sundays &amp; Holidays'!T12)</f>
        <v>7209</v>
      </c>
      <c r="U12" s="30">
        <f>Monthly!U12-(Saturdays!U12+'Sundays &amp; Holidays'!U12)</f>
        <v>36193</v>
      </c>
      <c r="V12" s="3">
        <f>Monthly!V12-(Saturdays!V12+'Sundays &amp; Holidays'!V12)</f>
        <v>18756</v>
      </c>
      <c r="W12" s="30">
        <f>Monthly!W12-(Saturdays!W12+'Sundays &amp; Holidays'!W12)</f>
        <v>58162</v>
      </c>
      <c r="X12" s="3">
        <f>Monthly!X12-(Saturdays!X12+'Sundays &amp; Holidays'!X12)</f>
        <v>29351</v>
      </c>
      <c r="Y12" s="30">
        <f>Monthly!Y12-(Saturdays!Y12+'Sundays &amp; Holidays'!Y12)</f>
        <v>38310</v>
      </c>
      <c r="Z12" s="3">
        <f>Monthly!Z12-(Saturdays!Z12+'Sundays &amp; Holidays'!Z12)</f>
        <v>103562</v>
      </c>
      <c r="AA12" s="30">
        <f>Monthly!AA12-(Saturdays!AA12+'Sundays &amp; Holidays'!AA12)</f>
        <v>54895</v>
      </c>
      <c r="AB12" s="110">
        <f t="shared" si="0"/>
        <v>495296</v>
      </c>
      <c r="AC12" s="17">
        <f t="shared" si="0"/>
        <v>527474</v>
      </c>
    </row>
    <row r="13" spans="1:29" x14ac:dyDescent="0.2">
      <c r="A13" s="93" t="s">
        <v>24</v>
      </c>
      <c r="B13" s="3">
        <f>Monthly!B13-(Saturdays!B13+'Sundays &amp; Holidays'!B13)</f>
        <v>106119</v>
      </c>
      <c r="C13" s="30">
        <f>Monthly!C13-(Saturdays!C13+'Sundays &amp; Holidays'!C13)</f>
        <v>25927</v>
      </c>
      <c r="D13" s="3">
        <f>Monthly!D13-(Saturdays!D13+'Sundays &amp; Holidays'!D13)</f>
        <v>35202</v>
      </c>
      <c r="E13" s="30">
        <f>Monthly!E13-(Saturdays!E13+'Sundays &amp; Holidays'!E13)</f>
        <v>25732</v>
      </c>
      <c r="F13" s="3">
        <f>Monthly!F13-(Saturdays!F13+'Sundays &amp; Holidays'!F13)</f>
        <v>17567</v>
      </c>
      <c r="G13" s="30">
        <f>Monthly!G13-(Saturdays!G13+'Sundays &amp; Holidays'!G13)</f>
        <v>12869</v>
      </c>
      <c r="H13" s="3">
        <f>Monthly!H13-(Saturdays!H13+'Sundays &amp; Holidays'!H13)</f>
        <v>35893</v>
      </c>
      <c r="I13" s="30">
        <f>Monthly!I13-(Saturdays!I13+'Sundays &amp; Holidays'!I13)</f>
        <v>42033</v>
      </c>
      <c r="J13" s="3">
        <f>Monthly!J13-(Saturdays!J13+'Sundays &amp; Holidays'!J13)</f>
        <v>7646</v>
      </c>
      <c r="K13" s="30">
        <f>Monthly!K13-(Saturdays!K13+'Sundays &amp; Holidays'!K13)</f>
        <v>21996</v>
      </c>
      <c r="L13" s="3">
        <f>Monthly!L13-(Saturdays!L13+'Sundays &amp; Holidays'!L13)</f>
        <v>10364</v>
      </c>
      <c r="M13" s="30">
        <f>Monthly!M13-(Saturdays!M13+'Sundays &amp; Holidays'!M13)</f>
        <v>53745</v>
      </c>
      <c r="N13" s="3">
        <f>Monthly!N13-(Saturdays!N13+'Sundays &amp; Holidays'!N13)</f>
        <v>33778</v>
      </c>
      <c r="O13" s="30">
        <f>Monthly!O13-(Saturdays!O13+'Sundays &amp; Holidays'!O13)</f>
        <v>68739</v>
      </c>
      <c r="P13" s="3">
        <f>Monthly!P13-(Saturdays!P13+'Sundays &amp; Holidays'!P13)</f>
        <v>22428</v>
      </c>
      <c r="Q13" s="30">
        <f>Monthly!Q13-(Saturdays!Q13+'Sundays &amp; Holidays'!Q13)</f>
        <v>32316</v>
      </c>
      <c r="R13" s="3">
        <f>Monthly!R13-(Saturdays!R13+'Sundays &amp; Holidays'!R13)</f>
        <v>34844</v>
      </c>
      <c r="S13" s="30">
        <f>Monthly!S13-(Saturdays!S13+'Sundays &amp; Holidays'!S13)</f>
        <v>30168</v>
      </c>
      <c r="T13" s="3">
        <f>Monthly!T13-(Saturdays!T13+'Sundays &amp; Holidays'!T13)</f>
        <v>6963</v>
      </c>
      <c r="U13" s="30">
        <f>Monthly!U13-(Saturdays!U13+'Sundays &amp; Holidays'!U13)</f>
        <v>25345</v>
      </c>
      <c r="V13" s="3">
        <f>Monthly!V13-(Saturdays!V13+'Sundays &amp; Holidays'!V13)</f>
        <v>18497</v>
      </c>
      <c r="W13" s="30">
        <f>Monthly!W13-(Saturdays!W13+'Sundays &amp; Holidays'!W13)</f>
        <v>57138</v>
      </c>
      <c r="X13" s="3">
        <f>Monthly!X13-(Saturdays!X13+'Sundays &amp; Holidays'!X13)</f>
        <v>27009</v>
      </c>
      <c r="Y13" s="30">
        <f>Monthly!Y13-(Saturdays!Y13+'Sundays &amp; Holidays'!Y13)</f>
        <v>30574</v>
      </c>
      <c r="Z13" s="3">
        <f>Monthly!Z13-(Saturdays!Z13+'Sundays &amp; Holidays'!Z13)</f>
        <v>91013</v>
      </c>
      <c r="AA13" s="30">
        <f>Monthly!AA13-(Saturdays!AA13+'Sundays &amp; Holidays'!AA13)</f>
        <v>52789</v>
      </c>
      <c r="AB13" s="110">
        <f t="shared" si="0"/>
        <v>447323</v>
      </c>
      <c r="AC13" s="17">
        <f t="shared" si="0"/>
        <v>479371</v>
      </c>
    </row>
    <row r="14" spans="1:29" x14ac:dyDescent="0.2">
      <c r="A14" s="92" t="s">
        <v>28</v>
      </c>
      <c r="B14" s="3">
        <f>Monthly!B14-(Saturdays!B14+'Sundays &amp; Holidays'!B14)</f>
        <v>91802</v>
      </c>
      <c r="C14" s="30">
        <f>Monthly!C14-(Saturdays!C14+'Sundays &amp; Holidays'!C14)</f>
        <v>29655</v>
      </c>
      <c r="D14" s="3">
        <f>Monthly!D14-(Saturdays!D14+'Sundays &amp; Holidays'!D14)</f>
        <v>35354</v>
      </c>
      <c r="E14" s="30">
        <f>Monthly!E14-(Saturdays!E14+'Sundays &amp; Holidays'!E14)</f>
        <v>22117</v>
      </c>
      <c r="F14" s="3">
        <f>Monthly!F14-(Saturdays!F14+'Sundays &amp; Holidays'!F14)</f>
        <v>18262</v>
      </c>
      <c r="G14" s="30">
        <f>Monthly!G14-(Saturdays!G14+'Sundays &amp; Holidays'!G14)</f>
        <v>11230</v>
      </c>
      <c r="H14" s="3">
        <f>Monthly!H14-(Saturdays!H14+'Sundays &amp; Holidays'!H14)</f>
        <v>41258</v>
      </c>
      <c r="I14" s="30">
        <f>Monthly!I14-(Saturdays!I14+'Sundays &amp; Holidays'!I14)</f>
        <v>44851</v>
      </c>
      <c r="J14" s="3">
        <f>Monthly!J14-(Saturdays!J14+'Sundays &amp; Holidays'!J14)</f>
        <v>7765</v>
      </c>
      <c r="K14" s="30">
        <f>Monthly!K14-(Saturdays!K14+'Sundays &amp; Holidays'!K14)</f>
        <v>18909</v>
      </c>
      <c r="L14" s="3">
        <f>Monthly!L14-(Saturdays!L14+'Sundays &amp; Holidays'!L14)</f>
        <v>10349</v>
      </c>
      <c r="M14" s="30">
        <f>Monthly!M14-(Saturdays!M14+'Sundays &amp; Holidays'!M14)</f>
        <v>42831</v>
      </c>
      <c r="N14" s="3">
        <f>Monthly!N14-(Saturdays!N14+'Sundays &amp; Holidays'!N14)</f>
        <v>30755</v>
      </c>
      <c r="O14" s="30">
        <f>Monthly!O14-(Saturdays!O14+'Sundays &amp; Holidays'!O14)</f>
        <v>62196</v>
      </c>
      <c r="P14" s="3">
        <f>Monthly!P14-(Saturdays!P14+'Sundays &amp; Holidays'!P14)</f>
        <v>19320</v>
      </c>
      <c r="Q14" s="30">
        <f>Monthly!Q14-(Saturdays!Q14+'Sundays &amp; Holidays'!Q14)</f>
        <v>28804</v>
      </c>
      <c r="R14" s="3">
        <f>Monthly!R14-(Saturdays!R14+'Sundays &amp; Holidays'!R14)</f>
        <v>30802</v>
      </c>
      <c r="S14" s="30">
        <f>Monthly!S14-(Saturdays!S14+'Sundays &amp; Holidays'!S14)</f>
        <v>31599</v>
      </c>
      <c r="T14" s="3">
        <f>Monthly!T14-(Saturdays!T14+'Sundays &amp; Holidays'!T14)</f>
        <v>8567</v>
      </c>
      <c r="U14" s="30">
        <f>Monthly!U14-(Saturdays!U14+'Sundays &amp; Holidays'!U14)</f>
        <v>18670</v>
      </c>
      <c r="V14" s="3">
        <f>Monthly!V14-(Saturdays!V14+'Sundays &amp; Holidays'!V14)</f>
        <v>18306</v>
      </c>
      <c r="W14" s="30">
        <f>Monthly!W14-(Saturdays!W14+'Sundays &amp; Holidays'!W14)</f>
        <v>53525</v>
      </c>
      <c r="X14" s="3">
        <f>Monthly!X14-(Saturdays!X14+'Sundays &amp; Holidays'!X14)</f>
        <v>23810</v>
      </c>
      <c r="Y14" s="30">
        <f>Monthly!Y14-(Saturdays!Y14+'Sundays &amp; Holidays'!Y14)</f>
        <v>24371</v>
      </c>
      <c r="Z14" s="3">
        <f>Monthly!Z14-(Saturdays!Z14+'Sundays &amp; Holidays'!Z14)</f>
        <v>74877</v>
      </c>
      <c r="AA14" s="30">
        <f>Monthly!AA14-(Saturdays!AA14+'Sundays &amp; Holidays'!AA14)</f>
        <v>55042</v>
      </c>
      <c r="AB14" s="110">
        <f t="shared" si="0"/>
        <v>411227</v>
      </c>
      <c r="AC14" s="17">
        <f t="shared" si="0"/>
        <v>443800</v>
      </c>
    </row>
    <row r="15" spans="1:29" x14ac:dyDescent="0.2">
      <c r="A15" s="93" t="s">
        <v>29</v>
      </c>
      <c r="B15" s="3">
        <f>Monthly!B15-(Saturdays!B15+'Sundays &amp; Holidays'!B15)</f>
        <v>84373</v>
      </c>
      <c r="C15" s="30">
        <f>Monthly!C15-(Saturdays!C15+'Sundays &amp; Holidays'!C15)</f>
        <v>30152</v>
      </c>
      <c r="D15" s="3">
        <f>Monthly!D15-(Saturdays!D15+'Sundays &amp; Holidays'!D15)</f>
        <v>34801</v>
      </c>
      <c r="E15" s="30">
        <f>Monthly!E15-(Saturdays!E15+'Sundays &amp; Holidays'!E15)</f>
        <v>19485</v>
      </c>
      <c r="F15" s="3">
        <f>Monthly!F15-(Saturdays!F15+'Sundays &amp; Holidays'!F15)</f>
        <v>18308</v>
      </c>
      <c r="G15" s="30">
        <f>Monthly!G15-(Saturdays!G15+'Sundays &amp; Holidays'!G15)</f>
        <v>10011</v>
      </c>
      <c r="H15" s="3">
        <f>Monthly!H15-(Saturdays!H15+'Sundays &amp; Holidays'!H15)</f>
        <v>45280</v>
      </c>
      <c r="I15" s="30">
        <f>Monthly!I15-(Saturdays!I15+'Sundays &amp; Holidays'!I15)</f>
        <v>46993</v>
      </c>
      <c r="J15" s="3">
        <f>Monthly!J15-(Saturdays!J15+'Sundays &amp; Holidays'!J15)</f>
        <v>7946</v>
      </c>
      <c r="K15" s="30">
        <f>Monthly!K15-(Saturdays!K15+'Sundays &amp; Holidays'!K15)</f>
        <v>14020</v>
      </c>
      <c r="L15" s="3">
        <f>Monthly!L15-(Saturdays!L15+'Sundays &amp; Holidays'!L15)</f>
        <v>11154</v>
      </c>
      <c r="M15" s="30">
        <f>Monthly!M15-(Saturdays!M15+'Sundays &amp; Holidays'!M15)</f>
        <v>35946</v>
      </c>
      <c r="N15" s="3">
        <f>Monthly!N15-(Saturdays!N15+'Sundays &amp; Holidays'!N15)</f>
        <v>30852</v>
      </c>
      <c r="O15" s="30">
        <f>Monthly!O15-(Saturdays!O15+'Sundays &amp; Holidays'!O15)</f>
        <v>53748</v>
      </c>
      <c r="P15" s="3">
        <f>Monthly!P15-(Saturdays!P15+'Sundays &amp; Holidays'!P15)</f>
        <v>19014</v>
      </c>
      <c r="Q15" s="30">
        <f>Monthly!Q15-(Saturdays!Q15+'Sundays &amp; Holidays'!Q15)</f>
        <v>23983</v>
      </c>
      <c r="R15" s="3">
        <f>Monthly!R15-(Saturdays!R15+'Sundays &amp; Holidays'!R15)</f>
        <v>29180</v>
      </c>
      <c r="S15" s="30">
        <f>Monthly!S15-(Saturdays!S15+'Sundays &amp; Holidays'!S15)</f>
        <v>29808</v>
      </c>
      <c r="T15" s="3">
        <f>Monthly!T15-(Saturdays!T15+'Sundays &amp; Holidays'!T15)</f>
        <v>9140</v>
      </c>
      <c r="U15" s="30">
        <f>Monthly!U15-(Saturdays!U15+'Sundays &amp; Holidays'!U15)</f>
        <v>15599</v>
      </c>
      <c r="V15" s="3">
        <f>Monthly!V15-(Saturdays!V15+'Sundays &amp; Holidays'!V15)</f>
        <v>19589</v>
      </c>
      <c r="W15" s="30">
        <f>Monthly!W15-(Saturdays!W15+'Sundays &amp; Holidays'!W15)</f>
        <v>49920</v>
      </c>
      <c r="X15" s="3">
        <f>Monthly!X15-(Saturdays!X15+'Sundays &amp; Holidays'!X15)</f>
        <v>22754</v>
      </c>
      <c r="Y15" s="30">
        <f>Monthly!Y15-(Saturdays!Y15+'Sundays &amp; Holidays'!Y15)</f>
        <v>19400</v>
      </c>
      <c r="Z15" s="3">
        <f>Monthly!Z15-(Saturdays!Z15+'Sundays &amp; Holidays'!Z15)</f>
        <v>72247</v>
      </c>
      <c r="AA15" s="30">
        <f>Monthly!AA15-(Saturdays!AA15+'Sundays &amp; Holidays'!AA15)</f>
        <v>59678</v>
      </c>
      <c r="AB15" s="110">
        <f t="shared" si="0"/>
        <v>404638</v>
      </c>
      <c r="AC15" s="17">
        <f t="shared" si="0"/>
        <v>408743</v>
      </c>
    </row>
    <row r="16" spans="1:29" x14ac:dyDescent="0.2">
      <c r="A16" s="92" t="s">
        <v>31</v>
      </c>
      <c r="B16" s="3">
        <f>Monthly!B16-(Saturdays!B16+'Sundays &amp; Holidays'!B16)</f>
        <v>83082</v>
      </c>
      <c r="C16" s="30">
        <f>Monthly!C16-(Saturdays!C16+'Sundays &amp; Holidays'!C16)</f>
        <v>34225</v>
      </c>
      <c r="D16" s="3">
        <f>Monthly!D16-(Saturdays!D16+'Sundays &amp; Holidays'!D16)</f>
        <v>33663</v>
      </c>
      <c r="E16" s="30">
        <f>Monthly!E16-(Saturdays!E16+'Sundays &amp; Holidays'!E16)</f>
        <v>20085</v>
      </c>
      <c r="F16" s="3">
        <f>Monthly!F16-(Saturdays!F16+'Sundays &amp; Holidays'!F16)</f>
        <v>18002</v>
      </c>
      <c r="G16" s="30">
        <f>Monthly!G16-(Saturdays!G16+'Sundays &amp; Holidays'!G16)</f>
        <v>10105</v>
      </c>
      <c r="H16" s="3">
        <f>Monthly!H16-(Saturdays!H16+'Sundays &amp; Holidays'!H16)</f>
        <v>46970</v>
      </c>
      <c r="I16" s="30">
        <f>Monthly!I16-(Saturdays!I16+'Sundays &amp; Holidays'!I16)</f>
        <v>48611</v>
      </c>
      <c r="J16" s="3">
        <f>Monthly!J16-(Saturdays!J16+'Sundays &amp; Holidays'!J16)</f>
        <v>8027</v>
      </c>
      <c r="K16" s="30">
        <f>Monthly!K16-(Saturdays!K16+'Sundays &amp; Holidays'!K16)</f>
        <v>11714</v>
      </c>
      <c r="L16" s="3">
        <f>Monthly!L16-(Saturdays!L16+'Sundays &amp; Holidays'!L16)</f>
        <v>12465</v>
      </c>
      <c r="M16" s="30">
        <f>Monthly!M16-(Saturdays!M16+'Sundays &amp; Holidays'!M16)</f>
        <v>34817</v>
      </c>
      <c r="N16" s="3">
        <f>Monthly!N16-(Saturdays!N16+'Sundays &amp; Holidays'!N16)</f>
        <v>33597</v>
      </c>
      <c r="O16" s="30">
        <f>Monthly!O16-(Saturdays!O16+'Sundays &amp; Holidays'!O16)</f>
        <v>51819</v>
      </c>
      <c r="P16" s="3">
        <f>Monthly!P16-(Saturdays!P16+'Sundays &amp; Holidays'!P16)</f>
        <v>19251</v>
      </c>
      <c r="Q16" s="30">
        <f>Monthly!Q16-(Saturdays!Q16+'Sundays &amp; Holidays'!Q16)</f>
        <v>24433</v>
      </c>
      <c r="R16" s="3">
        <f>Monthly!R16-(Saturdays!R16+'Sundays &amp; Holidays'!R16)</f>
        <v>29119</v>
      </c>
      <c r="S16" s="30">
        <f>Monthly!S16-(Saturdays!S16+'Sundays &amp; Holidays'!S16)</f>
        <v>30292</v>
      </c>
      <c r="T16" s="3">
        <f>Monthly!T16-(Saturdays!T16+'Sundays &amp; Holidays'!T16)</f>
        <v>9876</v>
      </c>
      <c r="U16" s="30">
        <f>Monthly!U16-(Saturdays!U16+'Sundays &amp; Holidays'!U16)</f>
        <v>15060</v>
      </c>
      <c r="V16" s="3">
        <f>Monthly!V16-(Saturdays!V16+'Sundays &amp; Holidays'!V16)</f>
        <v>22712</v>
      </c>
      <c r="W16" s="30">
        <f>Monthly!W16-(Saturdays!W16+'Sundays &amp; Holidays'!W16)</f>
        <v>46919</v>
      </c>
      <c r="X16" s="3">
        <f>Monthly!X16-(Saturdays!X16+'Sundays &amp; Holidays'!X16)</f>
        <v>23912</v>
      </c>
      <c r="Y16" s="30">
        <f>Monthly!Y16-(Saturdays!Y16+'Sundays &amp; Holidays'!Y16)</f>
        <v>18028</v>
      </c>
      <c r="Z16" s="3">
        <f>Monthly!Z16-(Saturdays!Z16+'Sundays &amp; Holidays'!Z16)</f>
        <v>72307</v>
      </c>
      <c r="AA16" s="30">
        <f>Monthly!AA16-(Saturdays!AA16+'Sundays &amp; Holidays'!AA16)</f>
        <v>62768</v>
      </c>
      <c r="AB16" s="110">
        <f t="shared" si="0"/>
        <v>412983</v>
      </c>
      <c r="AC16" s="17">
        <f t="shared" si="0"/>
        <v>408876</v>
      </c>
    </row>
    <row r="17" spans="1:29" x14ac:dyDescent="0.2">
      <c r="A17" s="93" t="s">
        <v>33</v>
      </c>
      <c r="B17" s="3">
        <f>Monthly!B17-(Saturdays!B17+'Sundays &amp; Holidays'!B17)</f>
        <v>71925</v>
      </c>
      <c r="C17" s="30">
        <f>Monthly!C17-(Saturdays!C17+'Sundays &amp; Holidays'!C17)</f>
        <v>32782</v>
      </c>
      <c r="D17" s="3">
        <f>Monthly!D17-(Saturdays!D17+'Sundays &amp; Holidays'!D17)</f>
        <v>29908</v>
      </c>
      <c r="E17" s="30">
        <f>Monthly!E17-(Saturdays!E17+'Sundays &amp; Holidays'!E17)</f>
        <v>21132</v>
      </c>
      <c r="F17" s="3">
        <f>Monthly!F17-(Saturdays!F17+'Sundays &amp; Holidays'!F17)</f>
        <v>15373</v>
      </c>
      <c r="G17" s="30">
        <f>Monthly!G17-(Saturdays!G17+'Sundays &amp; Holidays'!G17)</f>
        <v>10242</v>
      </c>
      <c r="H17" s="3">
        <f>Monthly!H17-(Saturdays!H17+'Sundays &amp; Holidays'!H17)</f>
        <v>44887</v>
      </c>
      <c r="I17" s="30">
        <f>Monthly!I17-(Saturdays!I17+'Sundays &amp; Holidays'!I17)</f>
        <v>48548</v>
      </c>
      <c r="J17" s="3">
        <f>Monthly!J17-(Saturdays!J17+'Sundays &amp; Holidays'!J17)</f>
        <v>8290</v>
      </c>
      <c r="K17" s="30">
        <f>Monthly!K17-(Saturdays!K17+'Sundays &amp; Holidays'!K17)</f>
        <v>10469</v>
      </c>
      <c r="L17" s="3">
        <f>Monthly!L17-(Saturdays!L17+'Sundays &amp; Holidays'!L17)</f>
        <v>13262</v>
      </c>
      <c r="M17" s="30">
        <f>Monthly!M17-(Saturdays!M17+'Sundays &amp; Holidays'!M17)</f>
        <v>33154</v>
      </c>
      <c r="N17" s="3">
        <f>Monthly!N17-(Saturdays!N17+'Sundays &amp; Holidays'!N17)</f>
        <v>32777</v>
      </c>
      <c r="O17" s="30">
        <f>Monthly!O17-(Saturdays!O17+'Sundays &amp; Holidays'!O17)</f>
        <v>47894</v>
      </c>
      <c r="P17" s="3">
        <f>Monthly!P17-(Saturdays!P17+'Sundays &amp; Holidays'!P17)</f>
        <v>20015</v>
      </c>
      <c r="Q17" s="30">
        <f>Monthly!Q17-(Saturdays!Q17+'Sundays &amp; Holidays'!Q17)</f>
        <v>25622</v>
      </c>
      <c r="R17" s="3">
        <f>Monthly!R17-(Saturdays!R17+'Sundays &amp; Holidays'!R17)</f>
        <v>28116</v>
      </c>
      <c r="S17" s="30">
        <f>Monthly!S17-(Saturdays!S17+'Sundays &amp; Holidays'!S17)</f>
        <v>30205</v>
      </c>
      <c r="T17" s="3">
        <f>Monthly!T17-(Saturdays!T17+'Sundays &amp; Holidays'!T17)</f>
        <v>10255</v>
      </c>
      <c r="U17" s="30">
        <f>Monthly!U17-(Saturdays!U17+'Sundays &amp; Holidays'!U17)</f>
        <v>14020</v>
      </c>
      <c r="V17" s="3">
        <f>Monthly!V17-(Saturdays!V17+'Sundays &amp; Holidays'!V17)</f>
        <v>25494</v>
      </c>
      <c r="W17" s="30">
        <f>Monthly!W17-(Saturdays!W17+'Sundays &amp; Holidays'!W17)</f>
        <v>44068</v>
      </c>
      <c r="X17" s="3">
        <f>Monthly!X17-(Saturdays!X17+'Sundays &amp; Holidays'!X17)</f>
        <v>23576</v>
      </c>
      <c r="Y17" s="30">
        <f>Monthly!Y17-(Saturdays!Y17+'Sundays &amp; Holidays'!Y17)</f>
        <v>18151</v>
      </c>
      <c r="Z17" s="3">
        <f>Monthly!Z17-(Saturdays!Z17+'Sundays &amp; Holidays'!Z17)</f>
        <v>70443</v>
      </c>
      <c r="AA17" s="30">
        <f>Monthly!AA17-(Saturdays!AA17+'Sundays &amp; Holidays'!AA17)</f>
        <v>60935</v>
      </c>
      <c r="AB17" s="110">
        <f t="shared" si="0"/>
        <v>394321</v>
      </c>
      <c r="AC17" s="17">
        <f t="shared" si="0"/>
        <v>397222</v>
      </c>
    </row>
    <row r="18" spans="1:29" x14ac:dyDescent="0.2">
      <c r="A18" s="92" t="s">
        <v>35</v>
      </c>
      <c r="B18" s="3">
        <f>Monthly!B18-(Saturdays!B18+'Sundays &amp; Holidays'!B18)</f>
        <v>59428</v>
      </c>
      <c r="C18" s="30">
        <f>Monthly!C18-(Saturdays!C18+'Sundays &amp; Holidays'!C18)</f>
        <v>38367</v>
      </c>
      <c r="D18" s="3">
        <f>Monthly!D18-(Saturdays!D18+'Sundays &amp; Holidays'!D18)</f>
        <v>27606</v>
      </c>
      <c r="E18" s="30">
        <f>Monthly!E18-(Saturdays!E18+'Sundays &amp; Holidays'!E18)</f>
        <v>23854</v>
      </c>
      <c r="F18" s="3">
        <f>Monthly!F18-(Saturdays!F18+'Sundays &amp; Holidays'!F18)</f>
        <v>14996</v>
      </c>
      <c r="G18" s="30">
        <f>Monthly!G18-(Saturdays!G18+'Sundays &amp; Holidays'!G18)</f>
        <v>10510</v>
      </c>
      <c r="H18" s="3">
        <f>Monthly!H18-(Saturdays!H18+'Sundays &amp; Holidays'!H18)</f>
        <v>45240</v>
      </c>
      <c r="I18" s="30">
        <f>Monthly!I18-(Saturdays!I18+'Sundays &amp; Holidays'!I18)</f>
        <v>55154</v>
      </c>
      <c r="J18" s="3">
        <f>Monthly!J18-(Saturdays!J18+'Sundays &amp; Holidays'!J18)</f>
        <v>9048</v>
      </c>
      <c r="K18" s="30">
        <f>Monthly!K18-(Saturdays!K18+'Sundays &amp; Holidays'!K18)</f>
        <v>9483</v>
      </c>
      <c r="L18" s="3">
        <f>Monthly!L18-(Saturdays!L18+'Sundays &amp; Holidays'!L18)</f>
        <v>15995</v>
      </c>
      <c r="M18" s="30">
        <f>Monthly!M18-(Saturdays!M18+'Sundays &amp; Holidays'!M18)</f>
        <v>27325</v>
      </c>
      <c r="N18" s="3">
        <f>Monthly!N18-(Saturdays!N18+'Sundays &amp; Holidays'!N18)</f>
        <v>35341</v>
      </c>
      <c r="O18" s="30">
        <f>Monthly!O18-(Saturdays!O18+'Sundays &amp; Holidays'!O18)</f>
        <v>43717</v>
      </c>
      <c r="P18" s="3">
        <f>Monthly!P18-(Saturdays!P18+'Sundays &amp; Holidays'!P18)</f>
        <v>20858</v>
      </c>
      <c r="Q18" s="30">
        <f>Monthly!Q18-(Saturdays!Q18+'Sundays &amp; Holidays'!Q18)</f>
        <v>24139</v>
      </c>
      <c r="R18" s="3">
        <f>Monthly!R18-(Saturdays!R18+'Sundays &amp; Holidays'!R18)</f>
        <v>27944</v>
      </c>
      <c r="S18" s="30">
        <f>Monthly!S18-(Saturdays!S18+'Sundays &amp; Holidays'!S18)</f>
        <v>32644</v>
      </c>
      <c r="T18" s="3">
        <f>Monthly!T18-(Saturdays!T18+'Sundays &amp; Holidays'!T18)</f>
        <v>13109</v>
      </c>
      <c r="U18" s="30">
        <f>Monthly!U18-(Saturdays!U18+'Sundays &amp; Holidays'!U18)</f>
        <v>14089</v>
      </c>
      <c r="V18" s="3">
        <f>Monthly!V18-(Saturdays!V18+'Sundays &amp; Holidays'!V18)</f>
        <v>32707</v>
      </c>
      <c r="W18" s="30">
        <f>Monthly!W18-(Saturdays!W18+'Sundays &amp; Holidays'!W18)</f>
        <v>41090</v>
      </c>
      <c r="X18" s="3">
        <f>Monthly!X18-(Saturdays!X18+'Sundays &amp; Holidays'!X18)</f>
        <v>27881</v>
      </c>
      <c r="Y18" s="30">
        <f>Monthly!Y18-(Saturdays!Y18+'Sundays &amp; Holidays'!Y18)</f>
        <v>16868</v>
      </c>
      <c r="Z18" s="3">
        <f>Monthly!Z18-(Saturdays!Z18+'Sundays &amp; Holidays'!Z18)</f>
        <v>73074</v>
      </c>
      <c r="AA18" s="30">
        <f>Monthly!AA18-(Saturdays!AA18+'Sundays &amp; Holidays'!AA18)</f>
        <v>66591</v>
      </c>
      <c r="AB18" s="110">
        <f t="shared" si="0"/>
        <v>403227</v>
      </c>
      <c r="AC18" s="17">
        <f t="shared" si="0"/>
        <v>403831</v>
      </c>
    </row>
    <row r="19" spans="1:29" x14ac:dyDescent="0.2">
      <c r="A19" s="93" t="s">
        <v>36</v>
      </c>
      <c r="B19" s="3">
        <f>Monthly!B19-(Saturdays!B19+'Sundays &amp; Holidays'!B19)</f>
        <v>50777</v>
      </c>
      <c r="C19" s="30">
        <f>Monthly!C19-(Saturdays!C19+'Sundays &amp; Holidays'!C19)</f>
        <v>49864</v>
      </c>
      <c r="D19" s="3">
        <f>Monthly!D19-(Saturdays!D19+'Sundays &amp; Holidays'!D19)</f>
        <v>26775</v>
      </c>
      <c r="E19" s="30">
        <f>Monthly!E19-(Saturdays!E19+'Sundays &amp; Holidays'!E19)</f>
        <v>26533</v>
      </c>
      <c r="F19" s="3">
        <f>Monthly!F19-(Saturdays!F19+'Sundays &amp; Holidays'!F19)</f>
        <v>15143</v>
      </c>
      <c r="G19" s="30">
        <f>Monthly!G19-(Saturdays!G19+'Sundays &amp; Holidays'!G19)</f>
        <v>10400</v>
      </c>
      <c r="H19" s="3">
        <f>Monthly!H19-(Saturdays!H19+'Sundays &amp; Holidays'!H19)</f>
        <v>45308</v>
      </c>
      <c r="I19" s="30">
        <f>Monthly!I19-(Saturdays!I19+'Sundays &amp; Holidays'!I19)</f>
        <v>63498</v>
      </c>
      <c r="J19" s="3">
        <f>Monthly!J19-(Saturdays!J19+'Sundays &amp; Holidays'!J19)</f>
        <v>10554</v>
      </c>
      <c r="K19" s="30">
        <f>Monthly!K19-(Saturdays!K19+'Sundays &amp; Holidays'!K19)</f>
        <v>8516</v>
      </c>
      <c r="L19" s="3">
        <f>Monthly!L19-(Saturdays!L19+'Sundays &amp; Holidays'!L19)</f>
        <v>21209</v>
      </c>
      <c r="M19" s="30">
        <f>Monthly!M19-(Saturdays!M19+'Sundays &amp; Holidays'!M19)</f>
        <v>23960</v>
      </c>
      <c r="N19" s="3">
        <f>Monthly!N19-(Saturdays!N19+'Sundays &amp; Holidays'!N19)</f>
        <v>40710</v>
      </c>
      <c r="O19" s="30">
        <f>Monthly!O19-(Saturdays!O19+'Sundays &amp; Holidays'!O19)</f>
        <v>42532</v>
      </c>
      <c r="P19" s="3">
        <f>Monthly!P19-(Saturdays!P19+'Sundays &amp; Holidays'!P19)</f>
        <v>23033</v>
      </c>
      <c r="Q19" s="30">
        <f>Monthly!Q19-(Saturdays!Q19+'Sundays &amp; Holidays'!Q19)</f>
        <v>25268</v>
      </c>
      <c r="R19" s="3">
        <f>Monthly!R19-(Saturdays!R19+'Sundays &amp; Holidays'!R19)</f>
        <v>29595</v>
      </c>
      <c r="S19" s="30">
        <f>Monthly!S19-(Saturdays!S19+'Sundays &amp; Holidays'!S19)</f>
        <v>34035</v>
      </c>
      <c r="T19" s="3">
        <f>Monthly!T19-(Saturdays!T19+'Sundays &amp; Holidays'!T19)</f>
        <v>16721</v>
      </c>
      <c r="U19" s="30">
        <f>Monthly!U19-(Saturdays!U19+'Sundays &amp; Holidays'!U19)</f>
        <v>10273</v>
      </c>
      <c r="V19" s="3">
        <f>Monthly!V19-(Saturdays!V19+'Sundays &amp; Holidays'!V19)</f>
        <v>44601</v>
      </c>
      <c r="W19" s="30">
        <f>Monthly!W19-(Saturdays!W19+'Sundays &amp; Holidays'!W19)</f>
        <v>30078</v>
      </c>
      <c r="X19" s="3">
        <f>Monthly!X19-(Saturdays!X19+'Sundays &amp; Holidays'!X19)</f>
        <v>34724</v>
      </c>
      <c r="Y19" s="30">
        <f>Monthly!Y19-(Saturdays!Y19+'Sundays &amp; Holidays'!Y19)</f>
        <v>13500</v>
      </c>
      <c r="Z19" s="3">
        <f>Monthly!Z19-(Saturdays!Z19+'Sundays &amp; Holidays'!Z19)</f>
        <v>74682</v>
      </c>
      <c r="AA19" s="30">
        <f>Monthly!AA19-(Saturdays!AA19+'Sundays &amp; Holidays'!AA19)</f>
        <v>68176</v>
      </c>
      <c r="AB19" s="110">
        <f t="shared" si="0"/>
        <v>433832</v>
      </c>
      <c r="AC19" s="17">
        <f t="shared" si="0"/>
        <v>406633</v>
      </c>
    </row>
    <row r="20" spans="1:29" x14ac:dyDescent="0.2">
      <c r="A20" s="92" t="s">
        <v>37</v>
      </c>
      <c r="B20" s="3">
        <f>Monthly!B20-(Saturdays!B20+'Sundays &amp; Holidays'!B20)</f>
        <v>51474</v>
      </c>
      <c r="C20" s="30">
        <f>Monthly!C20-(Saturdays!C20+'Sundays &amp; Holidays'!C20)</f>
        <v>59932</v>
      </c>
      <c r="D20" s="3">
        <f>Monthly!D20-(Saturdays!D20+'Sundays &amp; Holidays'!D20)</f>
        <v>32548</v>
      </c>
      <c r="E20" s="30">
        <f>Monthly!E20-(Saturdays!E20+'Sundays &amp; Holidays'!E20)</f>
        <v>31050</v>
      </c>
      <c r="F20" s="3">
        <f>Monthly!F20-(Saturdays!F20+'Sundays &amp; Holidays'!F20)</f>
        <v>20732</v>
      </c>
      <c r="G20" s="30">
        <f>Monthly!G20-(Saturdays!G20+'Sundays &amp; Holidays'!G20)</f>
        <v>10517</v>
      </c>
      <c r="H20" s="3">
        <f>Monthly!H20-(Saturdays!H20+'Sundays &amp; Holidays'!H20)</f>
        <v>46153</v>
      </c>
      <c r="I20" s="30">
        <f>Monthly!I20-(Saturdays!I20+'Sundays &amp; Holidays'!I20)</f>
        <v>71121</v>
      </c>
      <c r="J20" s="3">
        <f>Monthly!J20-(Saturdays!J20+'Sundays &amp; Holidays'!J20)</f>
        <v>12320</v>
      </c>
      <c r="K20" s="30">
        <f>Monthly!K20-(Saturdays!K20+'Sundays &amp; Holidays'!K20)</f>
        <v>7291</v>
      </c>
      <c r="L20" s="3">
        <f>Monthly!L20-(Saturdays!L20+'Sundays &amp; Holidays'!L20)</f>
        <v>25009</v>
      </c>
      <c r="M20" s="30">
        <f>Monthly!M20-(Saturdays!M20+'Sundays &amp; Holidays'!M20)</f>
        <v>22021</v>
      </c>
      <c r="N20" s="3">
        <f>Monthly!N20-(Saturdays!N20+'Sundays &amp; Holidays'!N20)</f>
        <v>46833</v>
      </c>
      <c r="O20" s="30">
        <f>Monthly!O20-(Saturdays!O20+'Sundays &amp; Holidays'!O20)</f>
        <v>42360</v>
      </c>
      <c r="P20" s="3">
        <f>Monthly!P20-(Saturdays!P20+'Sundays &amp; Holidays'!P20)</f>
        <v>24048</v>
      </c>
      <c r="Q20" s="30">
        <f>Monthly!Q20-(Saturdays!Q20+'Sundays &amp; Holidays'!Q20)</f>
        <v>25645</v>
      </c>
      <c r="R20" s="3">
        <f>Monthly!R20-(Saturdays!R20+'Sundays &amp; Holidays'!R20)</f>
        <v>31945</v>
      </c>
      <c r="S20" s="30">
        <f>Monthly!S20-(Saturdays!S20+'Sundays &amp; Holidays'!S20)</f>
        <v>36711</v>
      </c>
      <c r="T20" s="3">
        <f>Monthly!T20-(Saturdays!T20+'Sundays &amp; Holidays'!T20)</f>
        <v>21203</v>
      </c>
      <c r="U20" s="30">
        <f>Monthly!U20-(Saturdays!U20+'Sundays &amp; Holidays'!U20)</f>
        <v>8662</v>
      </c>
      <c r="V20" s="3">
        <f>Monthly!V20-(Saturdays!V20+'Sundays &amp; Holidays'!V20)</f>
        <v>51968</v>
      </c>
      <c r="W20" s="30">
        <f>Monthly!W20-(Saturdays!W20+'Sundays &amp; Holidays'!W20)</f>
        <v>30545</v>
      </c>
      <c r="X20" s="3">
        <f>Monthly!X20-(Saturdays!X20+'Sundays &amp; Holidays'!X20)</f>
        <v>48785</v>
      </c>
      <c r="Y20" s="30">
        <f>Monthly!Y20-(Saturdays!Y20+'Sundays &amp; Holidays'!Y20)</f>
        <v>14297</v>
      </c>
      <c r="Z20" s="3">
        <f>Monthly!Z20-(Saturdays!Z20+'Sundays &amp; Holidays'!Z20)</f>
        <v>89344</v>
      </c>
      <c r="AA20" s="30">
        <f>Monthly!AA20-(Saturdays!AA20+'Sundays &amp; Holidays'!AA20)</f>
        <v>79253</v>
      </c>
      <c r="AB20" s="110">
        <f t="shared" si="0"/>
        <v>502362</v>
      </c>
      <c r="AC20" s="17">
        <f t="shared" si="0"/>
        <v>439405</v>
      </c>
    </row>
    <row r="21" spans="1:29" x14ac:dyDescent="0.2">
      <c r="A21" s="93" t="s">
        <v>30</v>
      </c>
      <c r="B21" s="3">
        <f>Monthly!B21-(Saturdays!B21+'Sundays &amp; Holidays'!B21)</f>
        <v>58785</v>
      </c>
      <c r="C21" s="30">
        <f>Monthly!C21-(Saturdays!C21+'Sundays &amp; Holidays'!C21)</f>
        <v>89808</v>
      </c>
      <c r="D21" s="3">
        <f>Monthly!D21-(Saturdays!D21+'Sundays &amp; Holidays'!D21)</f>
        <v>42198</v>
      </c>
      <c r="E21" s="30">
        <f>Monthly!E21-(Saturdays!E21+'Sundays &amp; Holidays'!E21)</f>
        <v>41032</v>
      </c>
      <c r="F21" s="3">
        <f>Monthly!F21-(Saturdays!F21+'Sundays &amp; Holidays'!F21)</f>
        <v>25501</v>
      </c>
      <c r="G21" s="30">
        <f>Monthly!G21-(Saturdays!G21+'Sundays &amp; Holidays'!G21)</f>
        <v>12904</v>
      </c>
      <c r="H21" s="3">
        <f>Monthly!H21-(Saturdays!H21+'Sundays &amp; Holidays'!H21)</f>
        <v>50577</v>
      </c>
      <c r="I21" s="30">
        <f>Monthly!I21-(Saturdays!I21+'Sundays &amp; Holidays'!I21)</f>
        <v>88427</v>
      </c>
      <c r="J21" s="3">
        <f>Monthly!J21-(Saturdays!J21+'Sundays &amp; Holidays'!J21)</f>
        <v>17615</v>
      </c>
      <c r="K21" s="30">
        <f>Monthly!K21-(Saturdays!K21+'Sundays &amp; Holidays'!K21)</f>
        <v>7333</v>
      </c>
      <c r="L21" s="3">
        <f>Monthly!L21-(Saturdays!L21+'Sundays &amp; Holidays'!L21)</f>
        <v>35478</v>
      </c>
      <c r="M21" s="30">
        <f>Monthly!M21-(Saturdays!M21+'Sundays &amp; Holidays'!M21)</f>
        <v>24801</v>
      </c>
      <c r="N21" s="3">
        <f>Monthly!N21-(Saturdays!N21+'Sundays &amp; Holidays'!N21)</f>
        <v>52313</v>
      </c>
      <c r="O21" s="30">
        <f>Monthly!O21-(Saturdays!O21+'Sundays &amp; Holidays'!O21)</f>
        <v>47927</v>
      </c>
      <c r="P21" s="3">
        <f>Monthly!P21-(Saturdays!P21+'Sundays &amp; Holidays'!P21)</f>
        <v>31097</v>
      </c>
      <c r="Q21" s="30">
        <f>Monthly!Q21-(Saturdays!Q21+'Sundays &amp; Holidays'!Q21)</f>
        <v>30230</v>
      </c>
      <c r="R21" s="3">
        <f>Monthly!R21-(Saturdays!R21+'Sundays &amp; Holidays'!R21)</f>
        <v>32171</v>
      </c>
      <c r="S21" s="30">
        <f>Monthly!S21-(Saturdays!S21+'Sundays &amp; Holidays'!S21)</f>
        <v>41209</v>
      </c>
      <c r="T21" s="3">
        <f>Monthly!T21-(Saturdays!T21+'Sundays &amp; Holidays'!T21)</f>
        <v>24104</v>
      </c>
      <c r="U21" s="30">
        <f>Monthly!U21-(Saturdays!U21+'Sundays &amp; Holidays'!U21)</f>
        <v>9457</v>
      </c>
      <c r="V21" s="3">
        <f>Monthly!V21-(Saturdays!V21+'Sundays &amp; Holidays'!V21)</f>
        <v>53377</v>
      </c>
      <c r="W21" s="30">
        <f>Monthly!W21-(Saturdays!W21+'Sundays &amp; Holidays'!W21)</f>
        <v>33343</v>
      </c>
      <c r="X21" s="3">
        <f>Monthly!X21-(Saturdays!X21+'Sundays &amp; Holidays'!X21)</f>
        <v>62987</v>
      </c>
      <c r="Y21" s="30">
        <f>Monthly!Y21-(Saturdays!Y21+'Sundays &amp; Holidays'!Y21)</f>
        <v>15476</v>
      </c>
      <c r="Z21" s="3">
        <f>Monthly!Z21-(Saturdays!Z21+'Sundays &amp; Holidays'!Z21)</f>
        <v>94319</v>
      </c>
      <c r="AA21" s="30">
        <f>Monthly!AA21-(Saturdays!AA21+'Sundays &amp; Holidays'!AA21)</f>
        <v>91197</v>
      </c>
      <c r="AB21" s="110">
        <f t="shared" si="0"/>
        <v>580522</v>
      </c>
      <c r="AC21" s="17">
        <f t="shared" si="0"/>
        <v>533144</v>
      </c>
    </row>
    <row r="22" spans="1:29" x14ac:dyDescent="0.2">
      <c r="A22" s="92" t="s">
        <v>32</v>
      </c>
      <c r="B22" s="3">
        <f>Monthly!B22-(Saturdays!B22+'Sundays &amp; Holidays'!B22)</f>
        <v>59188</v>
      </c>
      <c r="C22" s="30">
        <f>Monthly!C22-(Saturdays!C22+'Sundays &amp; Holidays'!C22)</f>
        <v>101843</v>
      </c>
      <c r="D22" s="3">
        <f>Monthly!D22-(Saturdays!D22+'Sundays &amp; Holidays'!D22)</f>
        <v>39472</v>
      </c>
      <c r="E22" s="30">
        <f>Monthly!E22-(Saturdays!E22+'Sundays &amp; Holidays'!E22)</f>
        <v>41792</v>
      </c>
      <c r="F22" s="3">
        <f>Monthly!F22-(Saturdays!F22+'Sundays &amp; Holidays'!F22)</f>
        <v>20705</v>
      </c>
      <c r="G22" s="30">
        <f>Monthly!G22-(Saturdays!G22+'Sundays &amp; Holidays'!G22)</f>
        <v>12890</v>
      </c>
      <c r="H22" s="3">
        <f>Monthly!H22-(Saturdays!H22+'Sundays &amp; Holidays'!H22)</f>
        <v>52413</v>
      </c>
      <c r="I22" s="30">
        <f>Monthly!I22-(Saturdays!I22+'Sundays &amp; Holidays'!I22)</f>
        <v>90535</v>
      </c>
      <c r="J22" s="3">
        <f>Monthly!J22-(Saturdays!J22+'Sundays &amp; Holidays'!J22)</f>
        <v>15380</v>
      </c>
      <c r="K22" s="30">
        <f>Monthly!K22-(Saturdays!K22+'Sundays &amp; Holidays'!K22)</f>
        <v>6216</v>
      </c>
      <c r="L22" s="3">
        <f>Monthly!L22-(Saturdays!L22+'Sundays &amp; Holidays'!L22)</f>
        <v>38326</v>
      </c>
      <c r="M22" s="30">
        <f>Monthly!M22-(Saturdays!M22+'Sundays &amp; Holidays'!M22)</f>
        <v>22269</v>
      </c>
      <c r="N22" s="3">
        <f>Monthly!N22-(Saturdays!N22+'Sundays &amp; Holidays'!N22)</f>
        <v>56241</v>
      </c>
      <c r="O22" s="30">
        <f>Monthly!O22-(Saturdays!O22+'Sundays &amp; Holidays'!O22)</f>
        <v>47593</v>
      </c>
      <c r="P22" s="3">
        <f>Monthly!P22-(Saturdays!P22+'Sundays &amp; Holidays'!P22)</f>
        <v>29506</v>
      </c>
      <c r="Q22" s="30">
        <f>Monthly!Q22-(Saturdays!Q22+'Sundays &amp; Holidays'!Q22)</f>
        <v>33817</v>
      </c>
      <c r="R22" s="3">
        <f>Monthly!R22-(Saturdays!R22+'Sundays &amp; Holidays'!R22)</f>
        <v>33515</v>
      </c>
      <c r="S22" s="30">
        <f>Monthly!S22-(Saturdays!S22+'Sundays &amp; Holidays'!S22)</f>
        <v>43898</v>
      </c>
      <c r="T22" s="3">
        <f>Monthly!T22-(Saturdays!T22+'Sundays &amp; Holidays'!T22)</f>
        <v>24313</v>
      </c>
      <c r="U22" s="30">
        <f>Monthly!U22-(Saturdays!U22+'Sundays &amp; Holidays'!U22)</f>
        <v>9159</v>
      </c>
      <c r="V22" s="3">
        <f>Monthly!V22-(Saturdays!V22+'Sundays &amp; Holidays'!V22)</f>
        <v>61666</v>
      </c>
      <c r="W22" s="30">
        <f>Monthly!W22-(Saturdays!W22+'Sundays &amp; Holidays'!W22)</f>
        <v>33386</v>
      </c>
      <c r="X22" s="3">
        <f>Monthly!X22-(Saturdays!X22+'Sundays &amp; Holidays'!X22)</f>
        <v>58954</v>
      </c>
      <c r="Y22" s="30">
        <f>Monthly!Y22-(Saturdays!Y22+'Sundays &amp; Holidays'!Y22)</f>
        <v>18538</v>
      </c>
      <c r="Z22" s="3">
        <f>Monthly!Z22-(Saturdays!Z22+'Sundays &amp; Holidays'!Z22)</f>
        <v>84373</v>
      </c>
      <c r="AA22" s="30">
        <f>Monthly!AA22-(Saturdays!AA22+'Sundays &amp; Holidays'!AA22)</f>
        <v>105716</v>
      </c>
      <c r="AB22" s="110">
        <f t="shared" si="0"/>
        <v>574052</v>
      </c>
      <c r="AC22" s="17">
        <f t="shared" si="0"/>
        <v>567652</v>
      </c>
    </row>
    <row r="23" spans="1:29" x14ac:dyDescent="0.2">
      <c r="A23" s="93" t="s">
        <v>34</v>
      </c>
      <c r="B23" s="3">
        <f>Monthly!B23-(Saturdays!B23+'Sundays &amp; Holidays'!B23)</f>
        <v>60536</v>
      </c>
      <c r="C23" s="30">
        <f>Monthly!C23-(Saturdays!C23+'Sundays &amp; Holidays'!C23)</f>
        <v>93135</v>
      </c>
      <c r="D23" s="3">
        <f>Monthly!D23-(Saturdays!D23+'Sundays &amp; Holidays'!D23)</f>
        <v>28995</v>
      </c>
      <c r="E23" s="30">
        <f>Monthly!E23-(Saturdays!E23+'Sundays &amp; Holidays'!E23)</f>
        <v>40415</v>
      </c>
      <c r="F23" s="3">
        <f>Monthly!F23-(Saturdays!F23+'Sundays &amp; Holidays'!F23)</f>
        <v>15662</v>
      </c>
      <c r="G23" s="30">
        <f>Monthly!G23-(Saturdays!G23+'Sundays &amp; Holidays'!G23)</f>
        <v>12128</v>
      </c>
      <c r="H23" s="3">
        <f>Monthly!H23-(Saturdays!H23+'Sundays &amp; Holidays'!H23)</f>
        <v>45590</v>
      </c>
      <c r="I23" s="30">
        <f>Monthly!I23-(Saturdays!I23+'Sundays &amp; Holidays'!I23)</f>
        <v>83662</v>
      </c>
      <c r="J23" s="3">
        <f>Monthly!J23-(Saturdays!J23+'Sundays &amp; Holidays'!J23)</f>
        <v>10063</v>
      </c>
      <c r="K23" s="30">
        <f>Monthly!K23-(Saturdays!K23+'Sundays &amp; Holidays'!K23)</f>
        <v>5483</v>
      </c>
      <c r="L23" s="3">
        <f>Monthly!L23-(Saturdays!L23+'Sundays &amp; Holidays'!L23)</f>
        <v>27092</v>
      </c>
      <c r="M23" s="30">
        <f>Monthly!M23-(Saturdays!M23+'Sundays &amp; Holidays'!M23)</f>
        <v>19709</v>
      </c>
      <c r="N23" s="3">
        <f>Monthly!N23-(Saturdays!N23+'Sundays &amp; Holidays'!N23)</f>
        <v>44734</v>
      </c>
      <c r="O23" s="30">
        <f>Monthly!O23-(Saturdays!O23+'Sundays &amp; Holidays'!O23)</f>
        <v>46214</v>
      </c>
      <c r="P23" s="3">
        <f>Monthly!P23-(Saturdays!P23+'Sundays &amp; Holidays'!P23)</f>
        <v>25095</v>
      </c>
      <c r="Q23" s="30">
        <f>Monthly!Q23-(Saturdays!Q23+'Sundays &amp; Holidays'!Q23)</f>
        <v>35925</v>
      </c>
      <c r="R23" s="3">
        <f>Monthly!R23-(Saturdays!R23+'Sundays &amp; Holidays'!R23)</f>
        <v>28107</v>
      </c>
      <c r="S23" s="30">
        <f>Monthly!S23-(Saturdays!S23+'Sundays &amp; Holidays'!S23)</f>
        <v>42253</v>
      </c>
      <c r="T23" s="3">
        <f>Monthly!T23-(Saturdays!T23+'Sundays &amp; Holidays'!T23)</f>
        <v>19170</v>
      </c>
      <c r="U23" s="30">
        <f>Monthly!U23-(Saturdays!U23+'Sundays &amp; Holidays'!U23)</f>
        <v>9394</v>
      </c>
      <c r="V23" s="3">
        <f>Monthly!V23-(Saturdays!V23+'Sundays &amp; Holidays'!V23)</f>
        <v>58934</v>
      </c>
      <c r="W23" s="30">
        <f>Monthly!W23-(Saturdays!W23+'Sundays &amp; Holidays'!W23)</f>
        <v>34349</v>
      </c>
      <c r="X23" s="3">
        <f>Monthly!X23-(Saturdays!X23+'Sundays &amp; Holidays'!X23)</f>
        <v>48300</v>
      </c>
      <c r="Y23" s="30">
        <f>Monthly!Y23-(Saturdays!Y23+'Sundays &amp; Holidays'!Y23)</f>
        <v>18955</v>
      </c>
      <c r="Z23" s="3">
        <f>Monthly!Z23-(Saturdays!Z23+'Sundays &amp; Holidays'!Z23)</f>
        <v>74092</v>
      </c>
      <c r="AA23" s="30">
        <f>Monthly!AA23-(Saturdays!AA23+'Sundays &amp; Holidays'!AA23)</f>
        <v>99874</v>
      </c>
      <c r="AB23" s="110">
        <f t="shared" si="0"/>
        <v>486370</v>
      </c>
      <c r="AC23" s="17">
        <f t="shared" si="0"/>
        <v>541496</v>
      </c>
    </row>
    <row r="24" spans="1:29" x14ac:dyDescent="0.2">
      <c r="A24" s="92" t="s">
        <v>38</v>
      </c>
      <c r="B24" s="3">
        <f>Monthly!B24-(Saturdays!B24+'Sundays &amp; Holidays'!B24)</f>
        <v>58237</v>
      </c>
      <c r="C24" s="30">
        <f>Monthly!C24-(Saturdays!C24+'Sundays &amp; Holidays'!C24)</f>
        <v>76183</v>
      </c>
      <c r="D24" s="3">
        <f>Monthly!D24-(Saturdays!D24+'Sundays &amp; Holidays'!D24)</f>
        <v>22293</v>
      </c>
      <c r="E24" s="30">
        <f>Monthly!E24-(Saturdays!E24+'Sundays &amp; Holidays'!E24)</f>
        <v>38190</v>
      </c>
      <c r="F24" s="3">
        <f>Monthly!F24-(Saturdays!F24+'Sundays &amp; Holidays'!F24)</f>
        <v>10705</v>
      </c>
      <c r="G24" s="30">
        <f>Monthly!G24-(Saturdays!G24+'Sundays &amp; Holidays'!G24)</f>
        <v>11766</v>
      </c>
      <c r="H24" s="3">
        <f>Monthly!H24-(Saturdays!H24+'Sundays &amp; Holidays'!H24)</f>
        <v>36405</v>
      </c>
      <c r="I24" s="30">
        <f>Monthly!I24-(Saturdays!I24+'Sundays &amp; Holidays'!I24)</f>
        <v>76980</v>
      </c>
      <c r="J24" s="3">
        <f>Monthly!J24-(Saturdays!J24+'Sundays &amp; Holidays'!J24)</f>
        <v>6431</v>
      </c>
      <c r="K24" s="30">
        <f>Monthly!K24-(Saturdays!K24+'Sundays &amp; Holidays'!K24)</f>
        <v>5100</v>
      </c>
      <c r="L24" s="3">
        <f>Monthly!L24-(Saturdays!L24+'Sundays &amp; Holidays'!L24)</f>
        <v>17929</v>
      </c>
      <c r="M24" s="30">
        <f>Monthly!M24-(Saturdays!M24+'Sundays &amp; Holidays'!M24)</f>
        <v>19407</v>
      </c>
      <c r="N24" s="3">
        <f>Monthly!N24-(Saturdays!N24+'Sundays &amp; Holidays'!N24)</f>
        <v>35860</v>
      </c>
      <c r="O24" s="30">
        <f>Monthly!O24-(Saturdays!O24+'Sundays &amp; Holidays'!O24)</f>
        <v>44876</v>
      </c>
      <c r="P24" s="3">
        <f>Monthly!P24-(Saturdays!P24+'Sundays &amp; Holidays'!P24)</f>
        <v>20693</v>
      </c>
      <c r="Q24" s="30">
        <f>Monthly!Q24-(Saturdays!Q24+'Sundays &amp; Holidays'!Q24)</f>
        <v>34959</v>
      </c>
      <c r="R24" s="3">
        <f>Monthly!R24-(Saturdays!R24+'Sundays &amp; Holidays'!R24)</f>
        <v>22945</v>
      </c>
      <c r="S24" s="30">
        <f>Monthly!S24-(Saturdays!S24+'Sundays &amp; Holidays'!S24)</f>
        <v>34010</v>
      </c>
      <c r="T24" s="3">
        <f>Monthly!T24-(Saturdays!T24+'Sundays &amp; Holidays'!T24)</f>
        <v>14775</v>
      </c>
      <c r="U24" s="30">
        <f>Monthly!U24-(Saturdays!U24+'Sundays &amp; Holidays'!U24)</f>
        <v>9849</v>
      </c>
      <c r="V24" s="3">
        <f>Monthly!V24-(Saturdays!V24+'Sundays &amp; Holidays'!V24)</f>
        <v>56546</v>
      </c>
      <c r="W24" s="30">
        <f>Monthly!W24-(Saturdays!W24+'Sundays &amp; Holidays'!W24)</f>
        <v>32555</v>
      </c>
      <c r="X24" s="3">
        <f>Monthly!X24-(Saturdays!X24+'Sundays &amp; Holidays'!X24)</f>
        <v>34845</v>
      </c>
      <c r="Y24" s="30">
        <f>Monthly!Y24-(Saturdays!Y24+'Sundays &amp; Holidays'!Y24)</f>
        <v>19058</v>
      </c>
      <c r="Z24" s="3">
        <f>Monthly!Z24-(Saturdays!Z24+'Sundays &amp; Holidays'!Z24)</f>
        <v>59567</v>
      </c>
      <c r="AA24" s="30">
        <f>Monthly!AA24-(Saturdays!AA24+'Sundays &amp; Holidays'!AA24)</f>
        <v>78946</v>
      </c>
      <c r="AB24" s="110">
        <f t="shared" si="0"/>
        <v>397231</v>
      </c>
      <c r="AC24" s="17">
        <f t="shared" si="0"/>
        <v>481879</v>
      </c>
    </row>
    <row r="25" spans="1:29" x14ac:dyDescent="0.2">
      <c r="A25" s="93" t="s">
        <v>39</v>
      </c>
      <c r="B25" s="3">
        <f>Monthly!B25-(Saturdays!B25+'Sundays &amp; Holidays'!B25)</f>
        <v>10228</v>
      </c>
      <c r="C25" s="30">
        <f>Monthly!C25-(Saturdays!C25+'Sundays &amp; Holidays'!C25)</f>
        <v>52399</v>
      </c>
      <c r="D25" s="3">
        <f>Monthly!D25-(Saturdays!D25+'Sundays &amp; Holidays'!D25)</f>
        <v>5179</v>
      </c>
      <c r="E25" s="30">
        <f>Monthly!E25-(Saturdays!E25+'Sundays &amp; Holidays'!E25)</f>
        <v>27273</v>
      </c>
      <c r="F25" s="3">
        <f>Monthly!F25-(Saturdays!F25+'Sundays &amp; Holidays'!F25)</f>
        <v>3138</v>
      </c>
      <c r="G25" s="30">
        <f>Monthly!G25-(Saturdays!G25+'Sundays &amp; Holidays'!G25)</f>
        <v>8256</v>
      </c>
      <c r="H25" s="3">
        <f>Monthly!H25-(Saturdays!H25+'Sundays &amp; Holidays'!H25)</f>
        <v>12639</v>
      </c>
      <c r="I25" s="30">
        <f>Monthly!I25-(Saturdays!I25+'Sundays &amp; Holidays'!I25)</f>
        <v>51055</v>
      </c>
      <c r="J25" s="3">
        <f>Monthly!J25-(Saturdays!J25+'Sundays &amp; Holidays'!J25)</f>
        <v>3534</v>
      </c>
      <c r="K25" s="30">
        <f>Monthly!K25-(Saturdays!K25+'Sundays &amp; Holidays'!K25)</f>
        <v>3307</v>
      </c>
      <c r="L25" s="3">
        <f>Monthly!L25-(Saturdays!L25+'Sundays &amp; Holidays'!L25)</f>
        <v>8928</v>
      </c>
      <c r="M25" s="30">
        <f>Monthly!M25-(Saturdays!M25+'Sundays &amp; Holidays'!M25)</f>
        <v>11792</v>
      </c>
      <c r="N25" s="3">
        <f>Monthly!N25-(Saturdays!N25+'Sundays &amp; Holidays'!N25)</f>
        <v>20922</v>
      </c>
      <c r="O25" s="30">
        <f>Monthly!O25-(Saturdays!O25+'Sundays &amp; Holidays'!O25)</f>
        <v>31705</v>
      </c>
      <c r="P25" s="3">
        <f>Monthly!P25-(Saturdays!P25+'Sundays &amp; Holidays'!P25)</f>
        <v>13660</v>
      </c>
      <c r="Q25" s="30">
        <f>Monthly!Q25-(Saturdays!Q25+'Sundays &amp; Holidays'!Q25)</f>
        <v>24531</v>
      </c>
      <c r="R25" s="3">
        <f>Monthly!R25-(Saturdays!R25+'Sundays &amp; Holidays'!R25)</f>
        <v>16773</v>
      </c>
      <c r="S25" s="30">
        <f>Monthly!S25-(Saturdays!S25+'Sundays &amp; Holidays'!S25)</f>
        <v>21679</v>
      </c>
      <c r="T25" s="3">
        <f>Monthly!T25-(Saturdays!T25+'Sundays &amp; Holidays'!T25)</f>
        <v>10738</v>
      </c>
      <c r="U25" s="30">
        <f>Monthly!U25-(Saturdays!U25+'Sundays &amp; Holidays'!U25)</f>
        <v>6957</v>
      </c>
      <c r="V25" s="3">
        <f>Monthly!V25-(Saturdays!V25+'Sundays &amp; Holidays'!V25)</f>
        <v>49798</v>
      </c>
      <c r="W25" s="30">
        <f>Monthly!W25-(Saturdays!W25+'Sundays &amp; Holidays'!W25)</f>
        <v>24507</v>
      </c>
      <c r="X25" s="3">
        <f>Monthly!X25-(Saturdays!X25+'Sundays &amp; Holidays'!X25)</f>
        <v>21923</v>
      </c>
      <c r="Y25" s="30">
        <f>Monthly!Y25-(Saturdays!Y25+'Sundays &amp; Holidays'!Y25)</f>
        <v>16582</v>
      </c>
      <c r="Z25" s="3">
        <f>Monthly!Z25-(Saturdays!Z25+'Sundays &amp; Holidays'!Z25)</f>
        <v>41749</v>
      </c>
      <c r="AA25" s="30">
        <f>Monthly!AA25-(Saturdays!AA25+'Sundays &amp; Holidays'!AA25)</f>
        <v>58623</v>
      </c>
      <c r="AB25" s="110">
        <f t="shared" si="0"/>
        <v>219209</v>
      </c>
      <c r="AC25" s="17">
        <f t="shared" si="0"/>
        <v>338666</v>
      </c>
    </row>
    <row r="26" spans="1:29" x14ac:dyDescent="0.2">
      <c r="A26" s="92" t="s">
        <v>40</v>
      </c>
      <c r="B26" s="3">
        <f>Monthly!B26-(Saturdays!B26+'Sundays &amp; Holidays'!B26)</f>
        <v>0</v>
      </c>
      <c r="C26" s="30">
        <f>Monthly!C26-(Saturdays!C26+'Sundays &amp; Holidays'!C26)</f>
        <v>30386</v>
      </c>
      <c r="D26" s="3">
        <f>Monthly!D26-(Saturdays!D26+'Sundays &amp; Holidays'!D26)</f>
        <v>154</v>
      </c>
      <c r="E26" s="30">
        <f>Monthly!E26-(Saturdays!E26+'Sundays &amp; Holidays'!E26)</f>
        <v>13084</v>
      </c>
      <c r="F26" s="3">
        <f>Monthly!F26-(Saturdays!F26+'Sundays &amp; Holidays'!F26)</f>
        <v>124</v>
      </c>
      <c r="G26" s="30">
        <f>Monthly!G26-(Saturdays!G26+'Sundays &amp; Holidays'!G26)</f>
        <v>4038</v>
      </c>
      <c r="H26" s="3">
        <f>Monthly!H26-(Saturdays!H26+'Sundays &amp; Holidays'!H26)</f>
        <v>599</v>
      </c>
      <c r="I26" s="30">
        <f>Monthly!I26-(Saturdays!I26+'Sundays &amp; Holidays'!I26)</f>
        <v>21688</v>
      </c>
      <c r="J26" s="3">
        <f>Monthly!J26-(Saturdays!J26+'Sundays &amp; Holidays'!J26)</f>
        <v>613</v>
      </c>
      <c r="K26" s="30">
        <f>Monthly!K26-(Saturdays!K26+'Sundays &amp; Holidays'!K26)</f>
        <v>1140</v>
      </c>
      <c r="L26" s="3">
        <f>Monthly!L26-(Saturdays!L26+'Sundays &amp; Holidays'!L26)</f>
        <v>1220</v>
      </c>
      <c r="M26" s="30">
        <f>Monthly!M26-(Saturdays!M26+'Sundays &amp; Holidays'!M26)</f>
        <v>2230</v>
      </c>
      <c r="N26" s="3">
        <f>Monthly!N26-(Saturdays!N26+'Sundays &amp; Holidays'!N26)</f>
        <v>2567</v>
      </c>
      <c r="O26" s="30">
        <f>Monthly!O26-(Saturdays!O26+'Sundays &amp; Holidays'!O26)</f>
        <v>5440</v>
      </c>
      <c r="P26" s="3">
        <f>Monthly!P26-(Saturdays!P26+'Sundays &amp; Holidays'!P26)</f>
        <v>3383</v>
      </c>
      <c r="Q26" s="30">
        <f>Monthly!Q26-(Saturdays!Q26+'Sundays &amp; Holidays'!Q26)</f>
        <v>3139</v>
      </c>
      <c r="R26" s="3">
        <f>Monthly!R26-(Saturdays!R26+'Sundays &amp; Holidays'!R26)</f>
        <v>2285</v>
      </c>
      <c r="S26" s="30">
        <f>Monthly!S26-(Saturdays!S26+'Sundays &amp; Holidays'!S26)</f>
        <v>1822</v>
      </c>
      <c r="T26" s="3">
        <f>Monthly!T26-(Saturdays!T26+'Sundays &amp; Holidays'!T26)</f>
        <v>1255</v>
      </c>
      <c r="U26" s="30">
        <f>Monthly!U26-(Saturdays!U26+'Sundays &amp; Holidays'!U26)</f>
        <v>221</v>
      </c>
      <c r="V26" s="3">
        <f>Monthly!V26-(Saturdays!V26+'Sundays &amp; Holidays'!V26)</f>
        <v>2583</v>
      </c>
      <c r="W26" s="30">
        <f>Monthly!W26-(Saturdays!W26+'Sundays &amp; Holidays'!W26)</f>
        <v>881</v>
      </c>
      <c r="X26" s="3">
        <f>Monthly!X26-(Saturdays!X26+'Sundays &amp; Holidays'!X26)</f>
        <v>2160</v>
      </c>
      <c r="Y26" s="30">
        <f>Monthly!Y26-(Saturdays!Y26+'Sundays &amp; Holidays'!Y26)</f>
        <v>589</v>
      </c>
      <c r="Z26" s="3">
        <f>Monthly!Z26-(Saturdays!Z26+'Sundays &amp; Holidays'!Z26)</f>
        <v>827</v>
      </c>
      <c r="AA26" s="30">
        <f>Monthly!AA26-(Saturdays!AA26+'Sundays &amp; Holidays'!AA26)</f>
        <v>2660</v>
      </c>
      <c r="AB26" s="110">
        <f t="shared" si="0"/>
        <v>17770</v>
      </c>
      <c r="AC26" s="17">
        <f t="shared" si="0"/>
        <v>87318</v>
      </c>
    </row>
    <row r="27" spans="1:29" x14ac:dyDescent="0.2">
      <c r="A27" s="93" t="s">
        <v>41</v>
      </c>
      <c r="B27" s="3">
        <f>Monthly!B27-(Saturdays!B27+'Sundays &amp; Holidays'!B27)</f>
        <v>0</v>
      </c>
      <c r="C27" s="30">
        <f>Monthly!C27-(Saturdays!C27+'Sundays &amp; Holidays'!C27)</f>
        <v>156</v>
      </c>
      <c r="D27" s="3">
        <f>Monthly!D27-(Saturdays!D27+'Sundays &amp; Holidays'!D27)</f>
        <v>0</v>
      </c>
      <c r="E27" s="30">
        <f>Monthly!E27-(Saturdays!E27+'Sundays &amp; Holidays'!E27)</f>
        <v>1</v>
      </c>
      <c r="F27" s="3">
        <f>Monthly!F27-(Saturdays!F27+'Sundays &amp; Holidays'!F27)</f>
        <v>0</v>
      </c>
      <c r="G27" s="30">
        <f>Monthly!G27-(Saturdays!G27+'Sundays &amp; Holidays'!G27)</f>
        <v>0</v>
      </c>
      <c r="H27" s="3">
        <f>Monthly!H27-(Saturdays!H27+'Sundays &amp; Holidays'!H27)</f>
        <v>0</v>
      </c>
      <c r="I27" s="30">
        <f>Monthly!I27-(Saturdays!I27+'Sundays &amp; Holidays'!I27)</f>
        <v>0</v>
      </c>
      <c r="J27" s="3">
        <f>Monthly!J27-(Saturdays!J27+'Sundays &amp; Holidays'!J27)</f>
        <v>0</v>
      </c>
      <c r="K27" s="30">
        <f>Monthly!K27-(Saturdays!K27+'Sundays &amp; Holidays'!K27)</f>
        <v>0</v>
      </c>
      <c r="L27" s="3">
        <f>Monthly!L27-(Saturdays!L27+'Sundays &amp; Holidays'!L27)</f>
        <v>0</v>
      </c>
      <c r="M27" s="30">
        <f>Monthly!M27-(Saturdays!M27+'Sundays &amp; Holidays'!M27)</f>
        <v>0</v>
      </c>
      <c r="N27" s="3">
        <f>Monthly!N27-(Saturdays!N27+'Sundays &amp; Holidays'!N27)</f>
        <v>0</v>
      </c>
      <c r="O27" s="30">
        <f>Monthly!O27-(Saturdays!O27+'Sundays &amp; Holidays'!O27)</f>
        <v>0</v>
      </c>
      <c r="P27" s="3">
        <f>Monthly!P27-(Saturdays!P27+'Sundays &amp; Holidays'!P27)</f>
        <v>0</v>
      </c>
      <c r="Q27" s="30">
        <f>Monthly!Q27-(Saturdays!Q27+'Sundays &amp; Holidays'!Q27)</f>
        <v>0</v>
      </c>
      <c r="R27" s="3">
        <f>Monthly!R27-(Saturdays!R27+'Sundays &amp; Holidays'!R27)</f>
        <v>0</v>
      </c>
      <c r="S27" s="30">
        <f>Monthly!S27-(Saturdays!S27+'Sundays &amp; Holidays'!S27)</f>
        <v>0</v>
      </c>
      <c r="T27" s="3">
        <f>Monthly!T27-(Saturdays!T27+'Sundays &amp; Holidays'!T27)</f>
        <v>0</v>
      </c>
      <c r="U27" s="30">
        <f>Monthly!U27-(Saturdays!U27+'Sundays &amp; Holidays'!U27)</f>
        <v>0</v>
      </c>
      <c r="V27" s="3">
        <f>Monthly!V27-(Saturdays!V27+'Sundays &amp; Holidays'!V27)</f>
        <v>0</v>
      </c>
      <c r="W27" s="30">
        <f>Monthly!W27-(Saturdays!W27+'Sundays &amp; Holidays'!W27)</f>
        <v>0</v>
      </c>
      <c r="X27" s="3">
        <f>Monthly!X27-(Saturdays!X27+'Sundays &amp; Holidays'!X27)</f>
        <v>0</v>
      </c>
      <c r="Y27" s="30">
        <f>Monthly!Y27-(Saturdays!Y27+'Sundays &amp; Holidays'!Y27)</f>
        <v>0</v>
      </c>
      <c r="Z27" s="3">
        <f>Monthly!Z27-(Saturdays!Z27+'Sundays &amp; Holidays'!Z27)</f>
        <v>0</v>
      </c>
      <c r="AA27" s="30">
        <f>Monthly!AA27-(Saturdays!AA27+'Sundays &amp; Holidays'!AA27)</f>
        <v>33</v>
      </c>
      <c r="AB27" s="110">
        <f t="shared" si="0"/>
        <v>0</v>
      </c>
      <c r="AC27" s="17">
        <f t="shared" si="0"/>
        <v>190</v>
      </c>
    </row>
    <row r="28" spans="1:29" x14ac:dyDescent="0.2">
      <c r="A28" s="92" t="s">
        <v>42</v>
      </c>
      <c r="B28" s="3">
        <f>Monthly!B28-(Saturdays!B28+'Sundays &amp; Holidays'!B28)</f>
        <v>0</v>
      </c>
      <c r="C28" s="30">
        <f>Monthly!C28-(Saturdays!C28+'Sundays &amp; Holidays'!C28)</f>
        <v>0</v>
      </c>
      <c r="D28" s="3">
        <f>Monthly!D28-(Saturdays!D28+'Sundays &amp; Holidays'!D28)</f>
        <v>0</v>
      </c>
      <c r="E28" s="30">
        <f>Monthly!E28-(Saturdays!E28+'Sundays &amp; Holidays'!E28)</f>
        <v>0</v>
      </c>
      <c r="F28" s="3">
        <f>Monthly!F28-(Saturdays!F28+'Sundays &amp; Holidays'!F28)</f>
        <v>0</v>
      </c>
      <c r="G28" s="30">
        <f>Monthly!G28-(Saturdays!G28+'Sundays &amp; Holidays'!G28)</f>
        <v>0</v>
      </c>
      <c r="H28" s="3">
        <f>Monthly!H28-(Saturdays!H28+'Sundays &amp; Holidays'!H28)</f>
        <v>0</v>
      </c>
      <c r="I28" s="30">
        <f>Monthly!I28-(Saturdays!I28+'Sundays &amp; Holidays'!I28)</f>
        <v>0</v>
      </c>
      <c r="J28" s="3">
        <f>Monthly!J28-(Saturdays!J28+'Sundays &amp; Holidays'!J28)</f>
        <v>0</v>
      </c>
      <c r="K28" s="30">
        <f>Monthly!K28-(Saturdays!K28+'Sundays &amp; Holidays'!K28)</f>
        <v>0</v>
      </c>
      <c r="L28" s="3">
        <f>Monthly!L28-(Saturdays!L28+'Sundays &amp; Holidays'!L28)</f>
        <v>0</v>
      </c>
      <c r="M28" s="30">
        <f>Monthly!M28-(Saturdays!M28+'Sundays &amp; Holidays'!M28)</f>
        <v>0</v>
      </c>
      <c r="N28" s="3">
        <f>Monthly!N28-(Saturdays!N28+'Sundays &amp; Holidays'!N28)</f>
        <v>0</v>
      </c>
      <c r="O28" s="30">
        <f>Monthly!O28-(Saturdays!O28+'Sundays &amp; Holidays'!O28)</f>
        <v>0</v>
      </c>
      <c r="P28" s="3">
        <f>Monthly!P28-(Saturdays!P28+'Sundays &amp; Holidays'!P28)</f>
        <v>0</v>
      </c>
      <c r="Q28" s="30">
        <f>Monthly!Q28-(Saturdays!Q28+'Sundays &amp; Holidays'!Q28)</f>
        <v>0</v>
      </c>
      <c r="R28" s="3">
        <f>Monthly!R28-(Saturdays!R28+'Sundays &amp; Holidays'!R28)</f>
        <v>0</v>
      </c>
      <c r="S28" s="30">
        <f>Monthly!S28-(Saturdays!S28+'Sundays &amp; Holidays'!S28)</f>
        <v>0</v>
      </c>
      <c r="T28" s="3">
        <f>Monthly!T28-(Saturdays!T28+'Sundays &amp; Holidays'!T28)</f>
        <v>0</v>
      </c>
      <c r="U28" s="30">
        <f>Monthly!U28-(Saturdays!U28+'Sundays &amp; Holidays'!U28)</f>
        <v>0</v>
      </c>
      <c r="V28" s="3">
        <f>Monthly!V28-(Saturdays!V28+'Sundays &amp; Holidays'!V28)</f>
        <v>0</v>
      </c>
      <c r="W28" s="30">
        <f>Monthly!W28-(Saturdays!W28+'Sundays &amp; Holidays'!W28)</f>
        <v>0</v>
      </c>
      <c r="X28" s="3">
        <f>Monthly!X28-(Saturdays!X28+'Sundays &amp; Holidays'!X28)</f>
        <v>0</v>
      </c>
      <c r="Y28" s="30">
        <f>Monthly!Y28-(Saturdays!Y28+'Sundays &amp; Holidays'!Y28)</f>
        <v>0</v>
      </c>
      <c r="Z28" s="3">
        <f>Monthly!Z28-(Saturdays!Z28+'Sundays &amp; Holidays'!Z28)</f>
        <v>0</v>
      </c>
      <c r="AA28" s="30">
        <f>Monthly!AA28-(Saturdays!AA28+'Sundays &amp; Holidays'!AA28)</f>
        <v>0</v>
      </c>
      <c r="AB28" s="110">
        <f t="shared" si="0"/>
        <v>0</v>
      </c>
      <c r="AC28" s="17">
        <f t="shared" si="0"/>
        <v>0</v>
      </c>
    </row>
    <row r="29" spans="1:29" x14ac:dyDescent="0.2">
      <c r="A29" s="93" t="s">
        <v>43</v>
      </c>
      <c r="B29" s="3">
        <f>Monthly!B29-(Saturdays!B29+'Sundays &amp; Holidays'!B29)</f>
        <v>0</v>
      </c>
      <c r="C29" s="30">
        <f>Monthly!C29-(Saturdays!C29+'Sundays &amp; Holidays'!C29)</f>
        <v>0</v>
      </c>
      <c r="D29" s="3">
        <f>Monthly!D29-(Saturdays!D29+'Sundays &amp; Holidays'!D29)</f>
        <v>0</v>
      </c>
      <c r="E29" s="30">
        <f>Monthly!E29-(Saturdays!E29+'Sundays &amp; Holidays'!E29)</f>
        <v>0</v>
      </c>
      <c r="F29" s="3">
        <f>Monthly!F29-(Saturdays!F29+'Sundays &amp; Holidays'!F29)</f>
        <v>0</v>
      </c>
      <c r="G29" s="30">
        <f>Monthly!G29-(Saturdays!G29+'Sundays &amp; Holidays'!G29)</f>
        <v>0</v>
      </c>
      <c r="H29" s="3">
        <f>Monthly!H29-(Saturdays!H29+'Sundays &amp; Holidays'!H29)</f>
        <v>0</v>
      </c>
      <c r="I29" s="30">
        <f>Monthly!I29-(Saturdays!I29+'Sundays &amp; Holidays'!I29)</f>
        <v>0</v>
      </c>
      <c r="J29" s="3">
        <f>Monthly!J29-(Saturdays!J29+'Sundays &amp; Holidays'!J29)</f>
        <v>0</v>
      </c>
      <c r="K29" s="30">
        <f>Monthly!K29-(Saturdays!K29+'Sundays &amp; Holidays'!K29)</f>
        <v>0</v>
      </c>
      <c r="L29" s="3">
        <f>Monthly!L29-(Saturdays!L29+'Sundays &amp; Holidays'!L29)</f>
        <v>0</v>
      </c>
      <c r="M29" s="30">
        <f>Monthly!M29-(Saturdays!M29+'Sundays &amp; Holidays'!M29)</f>
        <v>0</v>
      </c>
      <c r="N29" s="3">
        <f>Monthly!N29-(Saturdays!N29+'Sundays &amp; Holidays'!N29)</f>
        <v>0</v>
      </c>
      <c r="O29" s="30">
        <f>Monthly!O29-(Saturdays!O29+'Sundays &amp; Holidays'!O29)</f>
        <v>0</v>
      </c>
      <c r="P29" s="3">
        <f>Monthly!P29-(Saturdays!P29+'Sundays &amp; Holidays'!P29)</f>
        <v>0</v>
      </c>
      <c r="Q29" s="30">
        <f>Monthly!Q29-(Saturdays!Q29+'Sundays &amp; Holidays'!Q29)</f>
        <v>0</v>
      </c>
      <c r="R29" s="3">
        <f>Monthly!R29-(Saturdays!R29+'Sundays &amp; Holidays'!R29)</f>
        <v>0</v>
      </c>
      <c r="S29" s="30">
        <f>Monthly!S29-(Saturdays!S29+'Sundays &amp; Holidays'!S29)</f>
        <v>0</v>
      </c>
      <c r="T29" s="3">
        <f>Monthly!T29-(Saturdays!T29+'Sundays &amp; Holidays'!T29)</f>
        <v>0</v>
      </c>
      <c r="U29" s="30">
        <f>Monthly!U29-(Saturdays!U29+'Sundays &amp; Holidays'!U29)</f>
        <v>0</v>
      </c>
      <c r="V29" s="3">
        <f>Monthly!V29-(Saturdays!V29+'Sundays &amp; Holidays'!V29)</f>
        <v>0</v>
      </c>
      <c r="W29" s="30">
        <f>Monthly!W29-(Saturdays!W29+'Sundays &amp; Holidays'!W29)</f>
        <v>0</v>
      </c>
      <c r="X29" s="3">
        <f>Monthly!X29-(Saturdays!X29+'Sundays &amp; Holidays'!X29)</f>
        <v>0</v>
      </c>
      <c r="Y29" s="30">
        <f>Monthly!Y29-(Saturdays!Y29+'Sundays &amp; Holidays'!Y29)</f>
        <v>0</v>
      </c>
      <c r="Z29" s="3">
        <f>Monthly!Z29-(Saturdays!Z29+'Sundays &amp; Holidays'!Z29)</f>
        <v>0</v>
      </c>
      <c r="AA29" s="30">
        <f>Monthly!AA29-(Saturdays!AA29+'Sundays &amp; Holidays'!AA29)</f>
        <v>0</v>
      </c>
      <c r="AB29" s="110">
        <f t="shared" si="0"/>
        <v>0</v>
      </c>
      <c r="AC29" s="17">
        <f t="shared" si="0"/>
        <v>0</v>
      </c>
    </row>
    <row r="30" spans="1:29" ht="13.5" thickBot="1" x14ac:dyDescent="0.25">
      <c r="A30" s="92" t="s">
        <v>44</v>
      </c>
      <c r="B30" s="15">
        <f>Monthly!B30-(Saturdays!B30+'Sundays &amp; Holidays'!B30)</f>
        <v>0</v>
      </c>
      <c r="C30" s="41">
        <f>Monthly!C30-(Saturdays!C30+'Sundays &amp; Holidays'!C30)</f>
        <v>0</v>
      </c>
      <c r="D30" s="15">
        <f>Monthly!D30-(Saturdays!D30+'Sundays &amp; Holidays'!D30)</f>
        <v>0</v>
      </c>
      <c r="E30" s="41">
        <f>Monthly!E30-(Saturdays!E30+'Sundays &amp; Holidays'!E30)</f>
        <v>0</v>
      </c>
      <c r="F30" s="15">
        <f>Monthly!F30-(Saturdays!F30+'Sundays &amp; Holidays'!F30)</f>
        <v>0</v>
      </c>
      <c r="G30" s="41">
        <f>Monthly!G30-(Saturdays!G30+'Sundays &amp; Holidays'!G30)</f>
        <v>0</v>
      </c>
      <c r="H30" s="15">
        <f>Monthly!H30-(Saturdays!H30+'Sundays &amp; Holidays'!H30)</f>
        <v>0</v>
      </c>
      <c r="I30" s="41">
        <f>Monthly!I30-(Saturdays!I30+'Sundays &amp; Holidays'!I30)</f>
        <v>0</v>
      </c>
      <c r="J30" s="15">
        <f>Monthly!J30-(Saturdays!J30+'Sundays &amp; Holidays'!J30)</f>
        <v>0</v>
      </c>
      <c r="K30" s="41">
        <f>Monthly!K30-(Saturdays!K30+'Sundays &amp; Holidays'!K30)</f>
        <v>0</v>
      </c>
      <c r="L30" s="15">
        <f>Monthly!L30-(Saturdays!L30+'Sundays &amp; Holidays'!L30)</f>
        <v>0</v>
      </c>
      <c r="M30" s="41">
        <f>Monthly!M30-(Saturdays!M30+'Sundays &amp; Holidays'!M30)</f>
        <v>0</v>
      </c>
      <c r="N30" s="15">
        <f>Monthly!N30-(Saturdays!N30+'Sundays &amp; Holidays'!N30)</f>
        <v>0</v>
      </c>
      <c r="O30" s="41">
        <f>Monthly!O30-(Saturdays!O30+'Sundays &amp; Holidays'!O30)</f>
        <v>0</v>
      </c>
      <c r="P30" s="15">
        <f>Monthly!P30-(Saturdays!P30+'Sundays &amp; Holidays'!P30)</f>
        <v>0</v>
      </c>
      <c r="Q30" s="41">
        <f>Monthly!Q30-(Saturdays!Q30+'Sundays &amp; Holidays'!Q30)</f>
        <v>0</v>
      </c>
      <c r="R30" s="15">
        <f>Monthly!R30-(Saturdays!R30+'Sundays &amp; Holidays'!R30)</f>
        <v>0</v>
      </c>
      <c r="S30" s="41">
        <f>Monthly!S30-(Saturdays!S30+'Sundays &amp; Holidays'!S30)</f>
        <v>0</v>
      </c>
      <c r="T30" s="15">
        <f>Monthly!T30-(Saturdays!T30+'Sundays &amp; Holidays'!T30)</f>
        <v>0</v>
      </c>
      <c r="U30" s="41">
        <f>Monthly!U30-(Saturdays!U30+'Sundays &amp; Holidays'!U30)</f>
        <v>0</v>
      </c>
      <c r="V30" s="15">
        <f>Monthly!V30-(Saturdays!V30+'Sundays &amp; Holidays'!V30)</f>
        <v>0</v>
      </c>
      <c r="W30" s="41">
        <f>Monthly!W30-(Saturdays!W30+'Sundays &amp; Holidays'!W30)</f>
        <v>0</v>
      </c>
      <c r="X30" s="15">
        <f>Monthly!X30-(Saturdays!X30+'Sundays &amp; Holidays'!X30)</f>
        <v>0</v>
      </c>
      <c r="Y30" s="41">
        <f>Monthly!Y30-(Saturdays!Y30+'Sundays &amp; Holidays'!Y30)</f>
        <v>0</v>
      </c>
      <c r="Z30" s="15">
        <f>Monthly!Z30-(Saturdays!Z30+'Sundays &amp; Holidays'!Z30)</f>
        <v>0</v>
      </c>
      <c r="AA30" s="41">
        <f>Monthly!AA30-(Saturdays!AA30+'Sundays &amp; Holidays'!AA30)</f>
        <v>0</v>
      </c>
      <c r="AB30" s="111">
        <f t="shared" si="0"/>
        <v>0</v>
      </c>
      <c r="AC30" s="112">
        <f t="shared" si="0"/>
        <v>0</v>
      </c>
    </row>
    <row r="31" spans="1:29" ht="14.25" thickTop="1" thickBot="1" x14ac:dyDescent="0.25">
      <c r="A31" s="42" t="s">
        <v>26</v>
      </c>
      <c r="B31" s="13">
        <f t="shared" ref="B31:AA31" si="1">SUM(B7:B30)</f>
        <v>1342466</v>
      </c>
      <c r="C31" s="1">
        <f t="shared" si="1"/>
        <v>806158</v>
      </c>
      <c r="D31" s="43">
        <f t="shared" si="1"/>
        <v>549295</v>
      </c>
      <c r="E31" s="44">
        <f t="shared" si="1"/>
        <v>468546</v>
      </c>
      <c r="F31" s="13">
        <f t="shared" si="1"/>
        <v>284428</v>
      </c>
      <c r="G31" s="1">
        <f t="shared" si="1"/>
        <v>184027</v>
      </c>
      <c r="H31" s="43">
        <f t="shared" si="1"/>
        <v>675475</v>
      </c>
      <c r="I31" s="44">
        <f t="shared" si="1"/>
        <v>942734</v>
      </c>
      <c r="J31" s="13">
        <f t="shared" si="1"/>
        <v>150243</v>
      </c>
      <c r="K31" s="1">
        <f t="shared" si="1"/>
        <v>185510</v>
      </c>
      <c r="L31" s="43">
        <f t="shared" si="1"/>
        <v>279271</v>
      </c>
      <c r="M31" s="44">
        <f t="shared" si="1"/>
        <v>519968</v>
      </c>
      <c r="N31" s="13">
        <f t="shared" si="1"/>
        <v>612781</v>
      </c>
      <c r="O31" s="1">
        <f t="shared" si="1"/>
        <v>831370</v>
      </c>
      <c r="P31" s="43">
        <f t="shared" si="1"/>
        <v>384450</v>
      </c>
      <c r="Q31" s="44">
        <f t="shared" si="1"/>
        <v>474760</v>
      </c>
      <c r="R31" s="13">
        <f t="shared" si="1"/>
        <v>495330</v>
      </c>
      <c r="S31" s="1">
        <f t="shared" si="1"/>
        <v>550448</v>
      </c>
      <c r="T31" s="43">
        <f t="shared" si="1"/>
        <v>212355</v>
      </c>
      <c r="U31" s="44">
        <f t="shared" si="1"/>
        <v>272889</v>
      </c>
      <c r="V31" s="13">
        <f t="shared" si="1"/>
        <v>578101</v>
      </c>
      <c r="W31" s="1">
        <f t="shared" si="1"/>
        <v>694022</v>
      </c>
      <c r="X31" s="43">
        <f t="shared" si="1"/>
        <v>555207</v>
      </c>
      <c r="Y31" s="44">
        <f t="shared" si="1"/>
        <v>359968</v>
      </c>
      <c r="Z31" s="13">
        <f t="shared" si="1"/>
        <v>1288588</v>
      </c>
      <c r="AA31" s="1">
        <f t="shared" si="1"/>
        <v>1107110</v>
      </c>
      <c r="AB31" s="43">
        <f>SUM(AB7:AB30)</f>
        <v>7407990</v>
      </c>
      <c r="AC31" s="1">
        <f>SUM(AC7:AC30)</f>
        <v>7397510</v>
      </c>
    </row>
    <row r="32" spans="1:29" ht="15.75" thickTop="1" x14ac:dyDescent="0.2">
      <c r="AB32" s="180" t="str">
        <f>IF(AB31='Daily Total'!D44,"Correct","Wrong")</f>
        <v>Correct</v>
      </c>
      <c r="AC32" s="180" t="str">
        <f>IF(AC31='Daily Total'!E44,"Correct","Wrong")</f>
        <v>Correct</v>
      </c>
    </row>
    <row r="35" spans="1:29" x14ac:dyDescent="0.2">
      <c r="A35" s="45" t="s">
        <v>88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3" t="s">
        <v>2</v>
      </c>
      <c r="B37" s="307" t="s">
        <v>3</v>
      </c>
      <c r="C37" s="308"/>
      <c r="D37" s="307" t="s">
        <v>4</v>
      </c>
      <c r="E37" s="308"/>
      <c r="F37" s="307" t="s">
        <v>5</v>
      </c>
      <c r="G37" s="308"/>
      <c r="H37" s="307" t="s">
        <v>6</v>
      </c>
      <c r="I37" s="308"/>
      <c r="J37" s="307" t="s">
        <v>7</v>
      </c>
      <c r="K37" s="308"/>
      <c r="L37" s="307" t="s">
        <v>8</v>
      </c>
      <c r="M37" s="308"/>
      <c r="N37" s="307" t="s">
        <v>9</v>
      </c>
      <c r="O37" s="308"/>
      <c r="P37" s="307" t="s">
        <v>10</v>
      </c>
      <c r="Q37" s="308"/>
      <c r="R37" s="307" t="s">
        <v>11</v>
      </c>
      <c r="S37" s="308"/>
      <c r="T37" s="307" t="s">
        <v>12</v>
      </c>
      <c r="U37" s="308"/>
      <c r="V37" s="307" t="s">
        <v>13</v>
      </c>
      <c r="W37" s="308"/>
      <c r="X37" s="307" t="s">
        <v>14</v>
      </c>
      <c r="Y37" s="308"/>
      <c r="Z37" s="307" t="s">
        <v>15</v>
      </c>
      <c r="AA37" s="308"/>
      <c r="AB37" s="307" t="s">
        <v>47</v>
      </c>
      <c r="AC37" s="308"/>
    </row>
    <row r="38" spans="1:29" ht="15" thickTop="1" thickBot="1" x14ac:dyDescent="0.3">
      <c r="A38" s="314"/>
      <c r="B38" s="62" t="s">
        <v>17</v>
      </c>
      <c r="C38" s="63" t="s">
        <v>18</v>
      </c>
      <c r="D38" s="64" t="s">
        <v>17</v>
      </c>
      <c r="E38" s="65" t="s">
        <v>18</v>
      </c>
      <c r="F38" s="66" t="s">
        <v>17</v>
      </c>
      <c r="G38" s="63" t="s">
        <v>18</v>
      </c>
      <c r="H38" s="64" t="s">
        <v>17</v>
      </c>
      <c r="I38" s="65" t="s">
        <v>18</v>
      </c>
      <c r="J38" s="66" t="s">
        <v>17</v>
      </c>
      <c r="K38" s="63" t="s">
        <v>18</v>
      </c>
      <c r="L38" s="64" t="s">
        <v>17</v>
      </c>
      <c r="M38" s="66" t="s">
        <v>18</v>
      </c>
      <c r="N38" s="62" t="s">
        <v>17</v>
      </c>
      <c r="O38" s="67" t="s">
        <v>18</v>
      </c>
      <c r="P38" s="66" t="s">
        <v>17</v>
      </c>
      <c r="Q38" s="63" t="s">
        <v>18</v>
      </c>
      <c r="R38" s="64" t="s">
        <v>17</v>
      </c>
      <c r="S38" s="65" t="s">
        <v>18</v>
      </c>
      <c r="T38" s="66" t="s">
        <v>17</v>
      </c>
      <c r="U38" s="63" t="s">
        <v>18</v>
      </c>
      <c r="V38" s="64" t="s">
        <v>17</v>
      </c>
      <c r="W38" s="65" t="s">
        <v>18</v>
      </c>
      <c r="X38" s="66" t="s">
        <v>17</v>
      </c>
      <c r="Y38" s="63" t="s">
        <v>18</v>
      </c>
      <c r="Z38" s="64" t="s">
        <v>17</v>
      </c>
      <c r="AA38" s="66" t="s">
        <v>18</v>
      </c>
      <c r="AB38" s="62" t="s">
        <v>17</v>
      </c>
      <c r="AC38" s="67" t="s">
        <v>18</v>
      </c>
    </row>
    <row r="39" spans="1:29" ht="13.5" thickTop="1" x14ac:dyDescent="0.2">
      <c r="A39" s="87" t="s">
        <v>19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8">
        <f>+B39+D39+F39+H39+J39+L39+N39+P39+R39+T39+V39+X39+Z39</f>
        <v>0</v>
      </c>
      <c r="AC39" s="109">
        <f>+C39+E39+G39+I39+K39+M39+O39+Q39+S39+U39+W39+Y39+AA39</f>
        <v>0</v>
      </c>
    </row>
    <row r="40" spans="1:29" x14ac:dyDescent="0.2">
      <c r="A40" s="88" t="s">
        <v>21</v>
      </c>
      <c r="B40" s="3">
        <f t="shared" ref="B40:AA40" si="3">+B8/$B$65</f>
        <v>696.59090909090912</v>
      </c>
      <c r="C40" s="30">
        <f t="shared" si="3"/>
        <v>9.0909090909090912E-2</v>
      </c>
      <c r="D40" s="3">
        <f t="shared" si="3"/>
        <v>200.77272727272728</v>
      </c>
      <c r="E40" s="30">
        <f t="shared" si="3"/>
        <v>9.0909090909090912E-2</v>
      </c>
      <c r="F40" s="3">
        <f t="shared" si="3"/>
        <v>109.59090909090909</v>
      </c>
      <c r="G40" s="30">
        <f t="shared" si="3"/>
        <v>0.13636363636363635</v>
      </c>
      <c r="H40" s="3">
        <f t="shared" si="3"/>
        <v>312.27272727272725</v>
      </c>
      <c r="I40" s="30">
        <f t="shared" si="3"/>
        <v>8.2272727272727266</v>
      </c>
      <c r="J40" s="3">
        <f t="shared" si="3"/>
        <v>11.454545454545455</v>
      </c>
      <c r="K40" s="30">
        <f t="shared" si="3"/>
        <v>3</v>
      </c>
      <c r="L40" s="3">
        <f t="shared" si="3"/>
        <v>8.4090909090909083</v>
      </c>
      <c r="M40" s="30">
        <f t="shared" si="3"/>
        <v>19.09090909090909</v>
      </c>
      <c r="N40" s="3">
        <f t="shared" si="3"/>
        <v>61.81818181818182</v>
      </c>
      <c r="O40" s="30">
        <f t="shared" si="3"/>
        <v>20.318181818181817</v>
      </c>
      <c r="P40" s="3">
        <f t="shared" si="3"/>
        <v>20.181818181818183</v>
      </c>
      <c r="Q40" s="30">
        <f t="shared" si="3"/>
        <v>11.181818181818182</v>
      </c>
      <c r="R40" s="3">
        <f t="shared" si="3"/>
        <v>14.818181818181818</v>
      </c>
      <c r="S40" s="30">
        <f t="shared" si="3"/>
        <v>15.590909090909092</v>
      </c>
      <c r="T40" s="3">
        <f t="shared" si="3"/>
        <v>0.59090909090909094</v>
      </c>
      <c r="U40" s="30">
        <f t="shared" si="3"/>
        <v>2.4545454545454546</v>
      </c>
      <c r="V40" s="3">
        <f t="shared" si="3"/>
        <v>3.5454545454545454</v>
      </c>
      <c r="W40" s="30">
        <f t="shared" si="3"/>
        <v>9.0909090909090912E-2</v>
      </c>
      <c r="X40" s="3">
        <f t="shared" si="3"/>
        <v>1.0454545454545454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0">
        <f>+B40+D40+F40+H40+J40+L40+N40+P40+R40+T40+V40+X40+Z40</f>
        <v>1441.090909090909</v>
      </c>
      <c r="AC40" s="17">
        <f>+C40+E40+G40+I40+K40+M40+O40+Q40+S40+U40+W40+Y40+AA40</f>
        <v>80.272727272727266</v>
      </c>
    </row>
    <row r="41" spans="1:29" x14ac:dyDescent="0.2">
      <c r="A41" s="89" t="s">
        <v>23</v>
      </c>
      <c r="B41" s="3">
        <f t="shared" ref="B41:AA41" si="4">+B9/$B$65</f>
        <v>3500.409090909091</v>
      </c>
      <c r="C41" s="30">
        <f t="shared" si="4"/>
        <v>25.181818181818183</v>
      </c>
      <c r="D41" s="3">
        <f t="shared" si="4"/>
        <v>1248.5454545454545</v>
      </c>
      <c r="E41" s="30">
        <f t="shared" si="4"/>
        <v>52.363636363636367</v>
      </c>
      <c r="F41" s="3">
        <f t="shared" si="4"/>
        <v>479.45454545454544</v>
      </c>
      <c r="G41" s="30">
        <f t="shared" si="4"/>
        <v>31.90909090909091</v>
      </c>
      <c r="H41" s="3">
        <f t="shared" si="4"/>
        <v>1321.5</v>
      </c>
      <c r="I41" s="30">
        <f t="shared" si="4"/>
        <v>254.45454545454547</v>
      </c>
      <c r="J41" s="3">
        <f t="shared" si="4"/>
        <v>87.227272727272734</v>
      </c>
      <c r="K41" s="30">
        <f t="shared" si="4"/>
        <v>95.5</v>
      </c>
      <c r="L41" s="3">
        <f t="shared" si="4"/>
        <v>76.727272727272734</v>
      </c>
      <c r="M41" s="30">
        <f t="shared" si="4"/>
        <v>459.72727272727275</v>
      </c>
      <c r="N41" s="3">
        <f t="shared" si="4"/>
        <v>537.36363636363637</v>
      </c>
      <c r="O41" s="30">
        <f t="shared" si="4"/>
        <v>720.0454545454545</v>
      </c>
      <c r="P41" s="3">
        <f t="shared" si="4"/>
        <v>309.36363636363637</v>
      </c>
      <c r="Q41" s="30">
        <f t="shared" si="4"/>
        <v>448.54545454545456</v>
      </c>
      <c r="R41" s="3">
        <f t="shared" si="4"/>
        <v>457.45454545454544</v>
      </c>
      <c r="S41" s="30">
        <f t="shared" si="4"/>
        <v>551</v>
      </c>
      <c r="T41" s="3">
        <f t="shared" si="4"/>
        <v>72.090909090909093</v>
      </c>
      <c r="U41" s="30">
        <f t="shared" si="4"/>
        <v>361.5</v>
      </c>
      <c r="V41" s="3">
        <f t="shared" si="4"/>
        <v>213.40909090909091</v>
      </c>
      <c r="W41" s="30">
        <f t="shared" si="4"/>
        <v>850.0454545454545</v>
      </c>
      <c r="X41" s="3">
        <f t="shared" si="4"/>
        <v>365.63636363636363</v>
      </c>
      <c r="Y41" s="30">
        <f t="shared" si="4"/>
        <v>537.40909090909088</v>
      </c>
      <c r="Z41" s="3">
        <f t="shared" si="4"/>
        <v>1414.590909090909</v>
      </c>
      <c r="AA41" s="30">
        <f t="shared" si="4"/>
        <v>743.0454545454545</v>
      </c>
      <c r="AB41" s="110">
        <f t="shared" ref="AB41:AB62" si="5">+B41+D41+F41+H41+J41+L41+N41+P41+R41+T41+V41+X41+Z41</f>
        <v>10083.772727272728</v>
      </c>
      <c r="AC41" s="17">
        <f t="shared" ref="AC41:AC62" si="6">+C41+E41+G41+I41+K41+M41+O41+Q41+S41+U41+W41+Y41+AA41</f>
        <v>5130.7272727272721</v>
      </c>
    </row>
    <row r="42" spans="1:29" x14ac:dyDescent="0.2">
      <c r="A42" s="88" t="s">
        <v>25</v>
      </c>
      <c r="B42" s="3">
        <f t="shared" ref="B42:AA42" si="7">+B10/$B$65</f>
        <v>6483.818181818182</v>
      </c>
      <c r="C42" s="30">
        <f t="shared" si="7"/>
        <v>561.27272727272725</v>
      </c>
      <c r="D42" s="3">
        <f t="shared" si="7"/>
        <v>2252</v>
      </c>
      <c r="E42" s="30">
        <f t="shared" si="7"/>
        <v>714.31818181818187</v>
      </c>
      <c r="F42" s="3">
        <f t="shared" si="7"/>
        <v>852.77272727272725</v>
      </c>
      <c r="G42" s="30">
        <f t="shared" si="7"/>
        <v>341.5</v>
      </c>
      <c r="H42" s="3">
        <f t="shared" si="7"/>
        <v>1271.1818181818182</v>
      </c>
      <c r="I42" s="30">
        <f t="shared" si="7"/>
        <v>1055.0454545454545</v>
      </c>
      <c r="J42" s="3">
        <f t="shared" si="7"/>
        <v>233.81818181818181</v>
      </c>
      <c r="K42" s="30">
        <f t="shared" si="7"/>
        <v>421.95454545454544</v>
      </c>
      <c r="L42" s="3">
        <f t="shared" si="7"/>
        <v>321.86363636363637</v>
      </c>
      <c r="M42" s="30">
        <f t="shared" si="7"/>
        <v>1192.3636363636363</v>
      </c>
      <c r="N42" s="3">
        <f t="shared" si="7"/>
        <v>1194</v>
      </c>
      <c r="O42" s="30">
        <f t="shared" si="7"/>
        <v>1908.3636363636363</v>
      </c>
      <c r="P42" s="3">
        <f t="shared" si="7"/>
        <v>997.13636363636363</v>
      </c>
      <c r="Q42" s="30">
        <f t="shared" si="7"/>
        <v>992</v>
      </c>
      <c r="R42" s="3">
        <f t="shared" si="7"/>
        <v>1238</v>
      </c>
      <c r="S42" s="30">
        <f t="shared" si="7"/>
        <v>1277.2272727272727</v>
      </c>
      <c r="T42" s="3">
        <f t="shared" si="7"/>
        <v>248.27272727272728</v>
      </c>
      <c r="U42" s="30">
        <f t="shared" si="7"/>
        <v>1021.9090909090909</v>
      </c>
      <c r="V42" s="3">
        <f t="shared" si="7"/>
        <v>700.22727272727275</v>
      </c>
      <c r="W42" s="30">
        <f t="shared" si="7"/>
        <v>2010.2272727272727</v>
      </c>
      <c r="X42" s="3">
        <f t="shared" si="7"/>
        <v>1084.090909090909</v>
      </c>
      <c r="Y42" s="30">
        <f t="shared" si="7"/>
        <v>1237.7272727272727</v>
      </c>
      <c r="Z42" s="3">
        <f t="shared" si="7"/>
        <v>3222.7272727272725</v>
      </c>
      <c r="AA42" s="30">
        <f t="shared" si="7"/>
        <v>1815.8636363636363</v>
      </c>
      <c r="AB42" s="110">
        <f t="shared" si="5"/>
        <v>20099.909090909092</v>
      </c>
      <c r="AC42" s="17">
        <f t="shared" si="6"/>
        <v>14549.772727272724</v>
      </c>
    </row>
    <row r="43" spans="1:29" x14ac:dyDescent="0.2">
      <c r="A43" s="89" t="s">
        <v>20</v>
      </c>
      <c r="B43" s="3">
        <f t="shared" ref="B43:AA43" si="8">+B11/$B$65</f>
        <v>6095.045454545455</v>
      </c>
      <c r="C43" s="30">
        <f t="shared" si="8"/>
        <v>1034.5454545454545</v>
      </c>
      <c r="D43" s="3">
        <f t="shared" si="8"/>
        <v>1708.409090909091</v>
      </c>
      <c r="E43" s="30">
        <f t="shared" si="8"/>
        <v>1319.0454545454545</v>
      </c>
      <c r="F43" s="3">
        <f t="shared" si="8"/>
        <v>962.77272727272725</v>
      </c>
      <c r="G43" s="30">
        <f t="shared" si="8"/>
        <v>621.31818181818187</v>
      </c>
      <c r="H43" s="3">
        <f t="shared" si="8"/>
        <v>1357.090909090909</v>
      </c>
      <c r="I43" s="30">
        <f t="shared" si="8"/>
        <v>1677.8636363636363</v>
      </c>
      <c r="J43" s="3">
        <f t="shared" si="8"/>
        <v>431.09090909090907</v>
      </c>
      <c r="K43" s="30">
        <f t="shared" si="8"/>
        <v>905.68181818181813</v>
      </c>
      <c r="L43" s="3">
        <f t="shared" si="8"/>
        <v>503.18181818181819</v>
      </c>
      <c r="M43" s="30">
        <f t="shared" si="8"/>
        <v>2180.0454545454545</v>
      </c>
      <c r="N43" s="3">
        <f t="shared" si="8"/>
        <v>1817.2272727272727</v>
      </c>
      <c r="O43" s="30">
        <f t="shared" si="8"/>
        <v>2896.4545454545455</v>
      </c>
      <c r="P43" s="3">
        <f t="shared" si="8"/>
        <v>1589.090909090909</v>
      </c>
      <c r="Q43" s="30">
        <f t="shared" si="8"/>
        <v>1550.6363636363637</v>
      </c>
      <c r="R43" s="3">
        <f t="shared" si="8"/>
        <v>1862.7727272727273</v>
      </c>
      <c r="S43" s="30">
        <f t="shared" si="8"/>
        <v>1684.2727272727273</v>
      </c>
      <c r="T43" s="3">
        <f t="shared" si="8"/>
        <v>358.90909090909093</v>
      </c>
      <c r="U43" s="30">
        <f t="shared" si="8"/>
        <v>1793.2727272727273</v>
      </c>
      <c r="V43" s="3">
        <f t="shared" si="8"/>
        <v>1017.6818181818181</v>
      </c>
      <c r="W43" s="30">
        <f t="shared" si="8"/>
        <v>2755.818181818182</v>
      </c>
      <c r="X43" s="3">
        <f t="shared" si="8"/>
        <v>1469.0454545454545</v>
      </c>
      <c r="Y43" s="30">
        <f t="shared" si="8"/>
        <v>1737.1818181818182</v>
      </c>
      <c r="Z43" s="3">
        <f t="shared" si="8"/>
        <v>5004.136363636364</v>
      </c>
      <c r="AA43" s="30">
        <f t="shared" si="8"/>
        <v>2438.090909090909</v>
      </c>
      <c r="AB43" s="110">
        <f t="shared" si="5"/>
        <v>24176.454545454551</v>
      </c>
      <c r="AC43" s="17">
        <f t="shared" si="6"/>
        <v>22594.227272727276</v>
      </c>
    </row>
    <row r="44" spans="1:29" x14ac:dyDescent="0.2">
      <c r="A44" s="88" t="s">
        <v>22</v>
      </c>
      <c r="B44" s="3">
        <f t="shared" ref="B44:AA44" si="9">+B12/$B$65</f>
        <v>5792.863636363636</v>
      </c>
      <c r="C44" s="30">
        <f t="shared" si="9"/>
        <v>1167.2727272727273</v>
      </c>
      <c r="D44" s="3">
        <f t="shared" si="9"/>
        <v>1642.409090909091</v>
      </c>
      <c r="E44" s="30">
        <f t="shared" si="9"/>
        <v>1403.7727272727273</v>
      </c>
      <c r="F44" s="3">
        <f t="shared" si="9"/>
        <v>786.77272727272725</v>
      </c>
      <c r="G44" s="30">
        <f t="shared" si="9"/>
        <v>648.81818181818187</v>
      </c>
      <c r="H44" s="3">
        <f t="shared" si="9"/>
        <v>1477.1818181818182</v>
      </c>
      <c r="I44" s="30">
        <f t="shared" si="9"/>
        <v>1985.2272727272727</v>
      </c>
      <c r="J44" s="3">
        <f t="shared" si="9"/>
        <v>373.27272727272725</v>
      </c>
      <c r="K44" s="30">
        <f t="shared" si="9"/>
        <v>1052.6363636363637</v>
      </c>
      <c r="L44" s="3">
        <f t="shared" si="9"/>
        <v>475.77272727272725</v>
      </c>
      <c r="M44" s="30">
        <f t="shared" si="9"/>
        <v>2783.3636363636365</v>
      </c>
      <c r="N44" s="3">
        <f t="shared" si="9"/>
        <v>1639.6363636363637</v>
      </c>
      <c r="O44" s="30">
        <f t="shared" si="9"/>
        <v>3300.7272727272725</v>
      </c>
      <c r="P44" s="3">
        <f t="shared" si="9"/>
        <v>1313.7272727272727</v>
      </c>
      <c r="Q44" s="30">
        <f t="shared" si="9"/>
        <v>1631.6818181818182</v>
      </c>
      <c r="R44" s="3">
        <f t="shared" si="9"/>
        <v>1790.090909090909</v>
      </c>
      <c r="S44" s="30">
        <f t="shared" si="9"/>
        <v>1477.1363636363637</v>
      </c>
      <c r="T44" s="3">
        <f t="shared" si="9"/>
        <v>327.68181818181819</v>
      </c>
      <c r="U44" s="30">
        <f t="shared" si="9"/>
        <v>1645.1363636363637</v>
      </c>
      <c r="V44" s="3">
        <f t="shared" si="9"/>
        <v>852.5454545454545</v>
      </c>
      <c r="W44" s="30">
        <f t="shared" si="9"/>
        <v>2643.7272727272725</v>
      </c>
      <c r="X44" s="3">
        <f t="shared" si="9"/>
        <v>1334.1363636363637</v>
      </c>
      <c r="Y44" s="30">
        <f t="shared" si="9"/>
        <v>1741.3636363636363</v>
      </c>
      <c r="Z44" s="3">
        <f t="shared" si="9"/>
        <v>4707.363636363636</v>
      </c>
      <c r="AA44" s="30">
        <f t="shared" si="9"/>
        <v>2495.2272727272725</v>
      </c>
      <c r="AB44" s="110">
        <f t="shared" si="5"/>
        <v>22513.454545454544</v>
      </c>
      <c r="AC44" s="17">
        <f t="shared" si="6"/>
        <v>23976.090909090908</v>
      </c>
    </row>
    <row r="45" spans="1:29" x14ac:dyDescent="0.2">
      <c r="A45" s="89" t="s">
        <v>24</v>
      </c>
      <c r="B45" s="3">
        <f t="shared" ref="B45:AA45" si="10">+B13/$B$65</f>
        <v>4823.590909090909</v>
      </c>
      <c r="C45" s="30">
        <f t="shared" si="10"/>
        <v>1178.5</v>
      </c>
      <c r="D45" s="3">
        <f t="shared" si="10"/>
        <v>1600.090909090909</v>
      </c>
      <c r="E45" s="30">
        <f t="shared" si="10"/>
        <v>1169.6363636363637</v>
      </c>
      <c r="F45" s="3">
        <f t="shared" si="10"/>
        <v>798.5</v>
      </c>
      <c r="G45" s="30">
        <f t="shared" si="10"/>
        <v>584.9545454545455</v>
      </c>
      <c r="H45" s="3">
        <f t="shared" si="10"/>
        <v>1631.5</v>
      </c>
      <c r="I45" s="30">
        <f t="shared" si="10"/>
        <v>1910.590909090909</v>
      </c>
      <c r="J45" s="3">
        <f t="shared" si="10"/>
        <v>347.54545454545456</v>
      </c>
      <c r="K45" s="30">
        <f t="shared" si="10"/>
        <v>999.81818181818187</v>
      </c>
      <c r="L45" s="3">
        <f t="shared" si="10"/>
        <v>471.09090909090907</v>
      </c>
      <c r="M45" s="30">
        <f t="shared" si="10"/>
        <v>2442.9545454545455</v>
      </c>
      <c r="N45" s="3">
        <f t="shared" si="10"/>
        <v>1535.3636363636363</v>
      </c>
      <c r="O45" s="30">
        <f t="shared" si="10"/>
        <v>3124.5</v>
      </c>
      <c r="P45" s="3">
        <f t="shared" si="10"/>
        <v>1019.4545454545455</v>
      </c>
      <c r="Q45" s="30">
        <f t="shared" si="10"/>
        <v>1468.909090909091</v>
      </c>
      <c r="R45" s="3">
        <f t="shared" si="10"/>
        <v>1583.8181818181818</v>
      </c>
      <c r="S45" s="30">
        <f t="shared" si="10"/>
        <v>1371.2727272727273</v>
      </c>
      <c r="T45" s="3">
        <f t="shared" si="10"/>
        <v>316.5</v>
      </c>
      <c r="U45" s="30">
        <f t="shared" si="10"/>
        <v>1152.0454545454545</v>
      </c>
      <c r="V45" s="3">
        <f t="shared" si="10"/>
        <v>840.77272727272725</v>
      </c>
      <c r="W45" s="30">
        <f t="shared" si="10"/>
        <v>2597.181818181818</v>
      </c>
      <c r="X45" s="3">
        <f t="shared" si="10"/>
        <v>1227.6818181818182</v>
      </c>
      <c r="Y45" s="30">
        <f t="shared" si="10"/>
        <v>1389.7272727272727</v>
      </c>
      <c r="Z45" s="3">
        <f t="shared" si="10"/>
        <v>4136.954545454545</v>
      </c>
      <c r="AA45" s="30">
        <f t="shared" si="10"/>
        <v>2399.5</v>
      </c>
      <c r="AB45" s="110">
        <f t="shared" si="5"/>
        <v>20332.863636363636</v>
      </c>
      <c r="AC45" s="17">
        <f t="shared" si="6"/>
        <v>21789.590909090908</v>
      </c>
    </row>
    <row r="46" spans="1:29" x14ac:dyDescent="0.2">
      <c r="A46" s="88" t="s">
        <v>28</v>
      </c>
      <c r="B46" s="3">
        <f t="shared" ref="B46:AA46" si="11">+B14/$B$65</f>
        <v>4172.818181818182</v>
      </c>
      <c r="C46" s="30">
        <f t="shared" si="11"/>
        <v>1347.9545454545455</v>
      </c>
      <c r="D46" s="3">
        <f t="shared" si="11"/>
        <v>1607</v>
      </c>
      <c r="E46" s="30">
        <f t="shared" si="11"/>
        <v>1005.3181818181819</v>
      </c>
      <c r="F46" s="3">
        <f t="shared" si="11"/>
        <v>830.09090909090912</v>
      </c>
      <c r="G46" s="30">
        <f t="shared" si="11"/>
        <v>510.45454545454544</v>
      </c>
      <c r="H46" s="3">
        <f t="shared" si="11"/>
        <v>1875.3636363636363</v>
      </c>
      <c r="I46" s="30">
        <f t="shared" si="11"/>
        <v>2038.6818181818182</v>
      </c>
      <c r="J46" s="3">
        <f t="shared" si="11"/>
        <v>352.95454545454544</v>
      </c>
      <c r="K46" s="30">
        <f t="shared" si="11"/>
        <v>859.5</v>
      </c>
      <c r="L46" s="3">
        <f t="shared" si="11"/>
        <v>470.40909090909093</v>
      </c>
      <c r="M46" s="30">
        <f t="shared" si="11"/>
        <v>1946.8636363636363</v>
      </c>
      <c r="N46" s="3">
        <f t="shared" si="11"/>
        <v>1397.9545454545455</v>
      </c>
      <c r="O46" s="30">
        <f t="shared" si="11"/>
        <v>2827.090909090909</v>
      </c>
      <c r="P46" s="3">
        <f t="shared" si="11"/>
        <v>878.18181818181813</v>
      </c>
      <c r="Q46" s="30">
        <f t="shared" si="11"/>
        <v>1309.2727272727273</v>
      </c>
      <c r="R46" s="3">
        <f t="shared" si="11"/>
        <v>1400.090909090909</v>
      </c>
      <c r="S46" s="30">
        <f t="shared" si="11"/>
        <v>1436.3181818181818</v>
      </c>
      <c r="T46" s="3">
        <f t="shared" si="11"/>
        <v>389.40909090909093</v>
      </c>
      <c r="U46" s="30">
        <f t="shared" si="11"/>
        <v>848.63636363636363</v>
      </c>
      <c r="V46" s="3">
        <f t="shared" si="11"/>
        <v>832.09090909090912</v>
      </c>
      <c r="W46" s="30">
        <f t="shared" si="11"/>
        <v>2432.9545454545455</v>
      </c>
      <c r="X46" s="3">
        <f t="shared" si="11"/>
        <v>1082.2727272727273</v>
      </c>
      <c r="Y46" s="30">
        <f t="shared" si="11"/>
        <v>1107.7727272727273</v>
      </c>
      <c r="Z46" s="3">
        <f t="shared" si="11"/>
        <v>3403.5</v>
      </c>
      <c r="AA46" s="30">
        <f t="shared" si="11"/>
        <v>2501.909090909091</v>
      </c>
      <c r="AB46" s="110">
        <f t="shared" si="5"/>
        <v>18692.136363636364</v>
      </c>
      <c r="AC46" s="17">
        <f t="shared" si="6"/>
        <v>20172.727272727276</v>
      </c>
    </row>
    <row r="47" spans="1:29" x14ac:dyDescent="0.2">
      <c r="A47" s="89" t="s">
        <v>29</v>
      </c>
      <c r="B47" s="3">
        <f t="shared" ref="B47:AA47" si="12">+B15/$B$65</f>
        <v>3835.1363636363635</v>
      </c>
      <c r="C47" s="30">
        <f t="shared" si="12"/>
        <v>1370.5454545454545</v>
      </c>
      <c r="D47" s="3">
        <f t="shared" si="12"/>
        <v>1581.8636363636363</v>
      </c>
      <c r="E47" s="30">
        <f t="shared" si="12"/>
        <v>885.68181818181813</v>
      </c>
      <c r="F47" s="3">
        <f t="shared" si="12"/>
        <v>832.18181818181813</v>
      </c>
      <c r="G47" s="30">
        <f t="shared" si="12"/>
        <v>455.04545454545456</v>
      </c>
      <c r="H47" s="3">
        <f t="shared" si="12"/>
        <v>2058.181818181818</v>
      </c>
      <c r="I47" s="30">
        <f t="shared" si="12"/>
        <v>2136.0454545454545</v>
      </c>
      <c r="J47" s="3">
        <f t="shared" si="12"/>
        <v>361.18181818181819</v>
      </c>
      <c r="K47" s="30">
        <f t="shared" si="12"/>
        <v>637.27272727272725</v>
      </c>
      <c r="L47" s="3">
        <f t="shared" si="12"/>
        <v>507</v>
      </c>
      <c r="M47" s="30">
        <f t="shared" si="12"/>
        <v>1633.909090909091</v>
      </c>
      <c r="N47" s="3">
        <f t="shared" si="12"/>
        <v>1402.3636363636363</v>
      </c>
      <c r="O47" s="30">
        <f t="shared" si="12"/>
        <v>2443.090909090909</v>
      </c>
      <c r="P47" s="3">
        <f t="shared" si="12"/>
        <v>864.27272727272725</v>
      </c>
      <c r="Q47" s="30">
        <f t="shared" si="12"/>
        <v>1090.1363636363637</v>
      </c>
      <c r="R47" s="3">
        <f t="shared" si="12"/>
        <v>1326.3636363636363</v>
      </c>
      <c r="S47" s="30">
        <f t="shared" si="12"/>
        <v>1354.909090909091</v>
      </c>
      <c r="T47" s="3">
        <f t="shared" si="12"/>
        <v>415.45454545454544</v>
      </c>
      <c r="U47" s="30">
        <f t="shared" si="12"/>
        <v>709.0454545454545</v>
      </c>
      <c r="V47" s="3">
        <f t="shared" si="12"/>
        <v>890.40909090909088</v>
      </c>
      <c r="W47" s="30">
        <f t="shared" si="12"/>
        <v>2269.090909090909</v>
      </c>
      <c r="X47" s="3">
        <f t="shared" si="12"/>
        <v>1034.2727272727273</v>
      </c>
      <c r="Y47" s="30">
        <f t="shared" si="12"/>
        <v>881.81818181818187</v>
      </c>
      <c r="Z47" s="3">
        <f t="shared" si="12"/>
        <v>3283.9545454545455</v>
      </c>
      <c r="AA47" s="30">
        <f t="shared" si="12"/>
        <v>2712.6363636363635</v>
      </c>
      <c r="AB47" s="110">
        <f t="shared" si="5"/>
        <v>18392.636363636364</v>
      </c>
      <c r="AC47" s="17">
        <f t="shared" si="6"/>
        <v>18579.227272727272</v>
      </c>
    </row>
    <row r="48" spans="1:29" x14ac:dyDescent="0.2">
      <c r="A48" s="88" t="s">
        <v>31</v>
      </c>
      <c r="B48" s="3">
        <f t="shared" ref="B48:AA48" si="13">+B16/$B$65</f>
        <v>3776.4545454545455</v>
      </c>
      <c r="C48" s="30">
        <f t="shared" si="13"/>
        <v>1555.6818181818182</v>
      </c>
      <c r="D48" s="3">
        <f t="shared" si="13"/>
        <v>1530.1363636363637</v>
      </c>
      <c r="E48" s="30">
        <f t="shared" si="13"/>
        <v>912.9545454545455</v>
      </c>
      <c r="F48" s="3">
        <f t="shared" si="13"/>
        <v>818.27272727272725</v>
      </c>
      <c r="G48" s="30">
        <f t="shared" si="13"/>
        <v>459.31818181818181</v>
      </c>
      <c r="H48" s="3">
        <f t="shared" si="13"/>
        <v>2135</v>
      </c>
      <c r="I48" s="30">
        <f t="shared" si="13"/>
        <v>2209.590909090909</v>
      </c>
      <c r="J48" s="3">
        <f t="shared" si="13"/>
        <v>364.86363636363637</v>
      </c>
      <c r="K48" s="30">
        <f t="shared" si="13"/>
        <v>532.4545454545455</v>
      </c>
      <c r="L48" s="3">
        <f t="shared" si="13"/>
        <v>566.59090909090912</v>
      </c>
      <c r="M48" s="30">
        <f t="shared" si="13"/>
        <v>1582.590909090909</v>
      </c>
      <c r="N48" s="3">
        <f t="shared" si="13"/>
        <v>1527.1363636363637</v>
      </c>
      <c r="O48" s="30">
        <f t="shared" si="13"/>
        <v>2355.409090909091</v>
      </c>
      <c r="P48" s="3">
        <f t="shared" si="13"/>
        <v>875.0454545454545</v>
      </c>
      <c r="Q48" s="30">
        <f t="shared" si="13"/>
        <v>1110.590909090909</v>
      </c>
      <c r="R48" s="3">
        <f t="shared" si="13"/>
        <v>1323.590909090909</v>
      </c>
      <c r="S48" s="30">
        <f t="shared" si="13"/>
        <v>1376.909090909091</v>
      </c>
      <c r="T48" s="3">
        <f t="shared" si="13"/>
        <v>448.90909090909093</v>
      </c>
      <c r="U48" s="30">
        <f t="shared" si="13"/>
        <v>684.5454545454545</v>
      </c>
      <c r="V48" s="3">
        <f t="shared" si="13"/>
        <v>1032.3636363636363</v>
      </c>
      <c r="W48" s="30">
        <f t="shared" si="13"/>
        <v>2132.681818181818</v>
      </c>
      <c r="X48" s="3">
        <f t="shared" si="13"/>
        <v>1086.909090909091</v>
      </c>
      <c r="Y48" s="30">
        <f t="shared" si="13"/>
        <v>819.4545454545455</v>
      </c>
      <c r="Z48" s="3">
        <f t="shared" si="13"/>
        <v>3286.681818181818</v>
      </c>
      <c r="AA48" s="30">
        <f t="shared" si="13"/>
        <v>2853.090909090909</v>
      </c>
      <c r="AB48" s="110">
        <f t="shared" si="5"/>
        <v>18771.954545454544</v>
      </c>
      <c r="AC48" s="17">
        <f t="shared" si="6"/>
        <v>18585.272727272728</v>
      </c>
    </row>
    <row r="49" spans="1:29" x14ac:dyDescent="0.2">
      <c r="A49" s="89" t="s">
        <v>33</v>
      </c>
      <c r="B49" s="3">
        <f t="shared" ref="B49:AA49" si="14">+B17/$B$65</f>
        <v>3269.318181818182</v>
      </c>
      <c r="C49" s="30">
        <f t="shared" si="14"/>
        <v>1490.090909090909</v>
      </c>
      <c r="D49" s="3">
        <f t="shared" si="14"/>
        <v>1359.4545454545455</v>
      </c>
      <c r="E49" s="30">
        <f t="shared" si="14"/>
        <v>960.5454545454545</v>
      </c>
      <c r="F49" s="3">
        <f t="shared" si="14"/>
        <v>698.77272727272725</v>
      </c>
      <c r="G49" s="30">
        <f t="shared" si="14"/>
        <v>465.54545454545456</v>
      </c>
      <c r="H49" s="3">
        <f t="shared" si="14"/>
        <v>2040.3181818181818</v>
      </c>
      <c r="I49" s="30">
        <f t="shared" si="14"/>
        <v>2206.7272727272725</v>
      </c>
      <c r="J49" s="3">
        <f t="shared" si="14"/>
        <v>376.81818181818181</v>
      </c>
      <c r="K49" s="30">
        <f t="shared" si="14"/>
        <v>475.86363636363637</v>
      </c>
      <c r="L49" s="3">
        <f t="shared" si="14"/>
        <v>602.81818181818187</v>
      </c>
      <c r="M49" s="30">
        <f t="shared" si="14"/>
        <v>1507</v>
      </c>
      <c r="N49" s="3">
        <f t="shared" si="14"/>
        <v>1489.8636363636363</v>
      </c>
      <c r="O49" s="30">
        <f t="shared" si="14"/>
        <v>2177</v>
      </c>
      <c r="P49" s="3">
        <f t="shared" si="14"/>
        <v>909.77272727272725</v>
      </c>
      <c r="Q49" s="30">
        <f t="shared" si="14"/>
        <v>1164.6363636363637</v>
      </c>
      <c r="R49" s="3">
        <f t="shared" si="14"/>
        <v>1278</v>
      </c>
      <c r="S49" s="30">
        <f t="shared" si="14"/>
        <v>1372.9545454545455</v>
      </c>
      <c r="T49" s="3">
        <f t="shared" si="14"/>
        <v>466.13636363636363</v>
      </c>
      <c r="U49" s="30">
        <f t="shared" si="14"/>
        <v>637.27272727272725</v>
      </c>
      <c r="V49" s="3">
        <f t="shared" si="14"/>
        <v>1158.8181818181818</v>
      </c>
      <c r="W49" s="30">
        <f t="shared" si="14"/>
        <v>2003.090909090909</v>
      </c>
      <c r="X49" s="3">
        <f t="shared" si="14"/>
        <v>1071.6363636363637</v>
      </c>
      <c r="Y49" s="30">
        <f t="shared" si="14"/>
        <v>825.0454545454545</v>
      </c>
      <c r="Z49" s="3">
        <f t="shared" si="14"/>
        <v>3201.9545454545455</v>
      </c>
      <c r="AA49" s="30">
        <f t="shared" si="14"/>
        <v>2769.7727272727275</v>
      </c>
      <c r="AB49" s="110">
        <f t="shared" si="5"/>
        <v>17923.68181818182</v>
      </c>
      <c r="AC49" s="17">
        <f t="shared" si="6"/>
        <v>18055.545454545452</v>
      </c>
    </row>
    <row r="50" spans="1:29" x14ac:dyDescent="0.2">
      <c r="A50" s="88" t="s">
        <v>35</v>
      </c>
      <c r="B50" s="3">
        <f t="shared" ref="B50:AA50" si="15">+B18/$B$65</f>
        <v>2701.2727272727275</v>
      </c>
      <c r="C50" s="30">
        <f t="shared" si="15"/>
        <v>1743.9545454545455</v>
      </c>
      <c r="D50" s="3">
        <f t="shared" si="15"/>
        <v>1254.8181818181818</v>
      </c>
      <c r="E50" s="30">
        <f t="shared" si="15"/>
        <v>1084.2727272727273</v>
      </c>
      <c r="F50" s="3">
        <f t="shared" si="15"/>
        <v>681.63636363636363</v>
      </c>
      <c r="G50" s="30">
        <f t="shared" si="15"/>
        <v>477.72727272727275</v>
      </c>
      <c r="H50" s="3">
        <f t="shared" si="15"/>
        <v>2056.3636363636365</v>
      </c>
      <c r="I50" s="30">
        <f t="shared" si="15"/>
        <v>2507</v>
      </c>
      <c r="J50" s="3">
        <f t="shared" si="15"/>
        <v>411.27272727272725</v>
      </c>
      <c r="K50" s="30">
        <f t="shared" si="15"/>
        <v>431.04545454545456</v>
      </c>
      <c r="L50" s="3">
        <f t="shared" si="15"/>
        <v>727.0454545454545</v>
      </c>
      <c r="M50" s="30">
        <f t="shared" si="15"/>
        <v>1242.0454545454545</v>
      </c>
      <c r="N50" s="3">
        <f t="shared" si="15"/>
        <v>1606.409090909091</v>
      </c>
      <c r="O50" s="30">
        <f t="shared" si="15"/>
        <v>1987.1363636363637</v>
      </c>
      <c r="P50" s="3">
        <f t="shared" si="15"/>
        <v>948.09090909090912</v>
      </c>
      <c r="Q50" s="30">
        <f t="shared" si="15"/>
        <v>1097.2272727272727</v>
      </c>
      <c r="R50" s="3">
        <f t="shared" si="15"/>
        <v>1270.1818181818182</v>
      </c>
      <c r="S50" s="30">
        <f t="shared" si="15"/>
        <v>1483.8181818181818</v>
      </c>
      <c r="T50" s="3">
        <f t="shared" si="15"/>
        <v>595.86363636363637</v>
      </c>
      <c r="U50" s="30">
        <f t="shared" si="15"/>
        <v>640.40909090909088</v>
      </c>
      <c r="V50" s="3">
        <f t="shared" si="15"/>
        <v>1486.6818181818182</v>
      </c>
      <c r="W50" s="30">
        <f t="shared" si="15"/>
        <v>1867.7272727272727</v>
      </c>
      <c r="X50" s="3">
        <f t="shared" si="15"/>
        <v>1267.3181818181818</v>
      </c>
      <c r="Y50" s="30">
        <f t="shared" si="15"/>
        <v>766.72727272727275</v>
      </c>
      <c r="Z50" s="3">
        <f t="shared" si="15"/>
        <v>3321.5454545454545</v>
      </c>
      <c r="AA50" s="30">
        <f t="shared" si="15"/>
        <v>3026.8636363636365</v>
      </c>
      <c r="AB50" s="110">
        <f t="shared" si="5"/>
        <v>18328.500000000004</v>
      </c>
      <c r="AC50" s="17">
        <f t="shared" si="6"/>
        <v>18355.954545454544</v>
      </c>
    </row>
    <row r="51" spans="1:29" x14ac:dyDescent="0.2">
      <c r="A51" s="89" t="s">
        <v>36</v>
      </c>
      <c r="B51" s="3">
        <f t="shared" ref="B51:AA51" si="16">+B19/$B$65</f>
        <v>2308.0454545454545</v>
      </c>
      <c r="C51" s="30">
        <f t="shared" si="16"/>
        <v>2266.5454545454545</v>
      </c>
      <c r="D51" s="3">
        <f t="shared" si="16"/>
        <v>1217.0454545454545</v>
      </c>
      <c r="E51" s="30">
        <f t="shared" si="16"/>
        <v>1206.0454545454545</v>
      </c>
      <c r="F51" s="3">
        <f t="shared" si="16"/>
        <v>688.31818181818187</v>
      </c>
      <c r="G51" s="30">
        <f t="shared" si="16"/>
        <v>472.72727272727275</v>
      </c>
      <c r="H51" s="3">
        <f t="shared" si="16"/>
        <v>2059.4545454545455</v>
      </c>
      <c r="I51" s="30">
        <f t="shared" si="16"/>
        <v>2886.2727272727275</v>
      </c>
      <c r="J51" s="3">
        <f t="shared" si="16"/>
        <v>479.72727272727275</v>
      </c>
      <c r="K51" s="30">
        <f t="shared" si="16"/>
        <v>387.09090909090907</v>
      </c>
      <c r="L51" s="3">
        <f t="shared" si="16"/>
        <v>964.0454545454545</v>
      </c>
      <c r="M51" s="30">
        <f t="shared" si="16"/>
        <v>1089.090909090909</v>
      </c>
      <c r="N51" s="3">
        <f t="shared" si="16"/>
        <v>1850.4545454545455</v>
      </c>
      <c r="O51" s="30">
        <f t="shared" si="16"/>
        <v>1933.2727272727273</v>
      </c>
      <c r="P51" s="3">
        <f t="shared" si="16"/>
        <v>1046.9545454545455</v>
      </c>
      <c r="Q51" s="30">
        <f t="shared" si="16"/>
        <v>1148.5454545454545</v>
      </c>
      <c r="R51" s="3">
        <f t="shared" si="16"/>
        <v>1345.2272727272727</v>
      </c>
      <c r="S51" s="30">
        <f t="shared" si="16"/>
        <v>1547.0454545454545</v>
      </c>
      <c r="T51" s="3">
        <f t="shared" si="16"/>
        <v>760.0454545454545</v>
      </c>
      <c r="U51" s="30">
        <f t="shared" si="16"/>
        <v>466.95454545454544</v>
      </c>
      <c r="V51" s="3">
        <f t="shared" si="16"/>
        <v>2027.3181818181818</v>
      </c>
      <c r="W51" s="30">
        <f t="shared" si="16"/>
        <v>1367.1818181818182</v>
      </c>
      <c r="X51" s="3">
        <f t="shared" si="16"/>
        <v>1578.3636363636363</v>
      </c>
      <c r="Y51" s="30">
        <f t="shared" si="16"/>
        <v>613.63636363636363</v>
      </c>
      <c r="Z51" s="3">
        <f t="shared" si="16"/>
        <v>3394.6363636363635</v>
      </c>
      <c r="AA51" s="30">
        <f t="shared" si="16"/>
        <v>3098.909090909091</v>
      </c>
      <c r="AB51" s="110">
        <f t="shared" si="5"/>
        <v>19719.636363636364</v>
      </c>
      <c r="AC51" s="17">
        <f t="shared" si="6"/>
        <v>18483.318181818184</v>
      </c>
    </row>
    <row r="52" spans="1:29" x14ac:dyDescent="0.2">
      <c r="A52" s="88" t="s">
        <v>37</v>
      </c>
      <c r="B52" s="3">
        <f t="shared" ref="B52:AA52" si="17">+B20/$B$65</f>
        <v>2339.7272727272725</v>
      </c>
      <c r="C52" s="30">
        <f t="shared" si="17"/>
        <v>2724.181818181818</v>
      </c>
      <c r="D52" s="3">
        <f t="shared" si="17"/>
        <v>1479.4545454545455</v>
      </c>
      <c r="E52" s="30">
        <f t="shared" si="17"/>
        <v>1411.3636363636363</v>
      </c>
      <c r="F52" s="3">
        <f t="shared" si="17"/>
        <v>942.36363636363637</v>
      </c>
      <c r="G52" s="30">
        <f t="shared" si="17"/>
        <v>478.04545454545456</v>
      </c>
      <c r="H52" s="3">
        <f t="shared" si="17"/>
        <v>2097.8636363636365</v>
      </c>
      <c r="I52" s="30">
        <f t="shared" si="17"/>
        <v>3232.7727272727275</v>
      </c>
      <c r="J52" s="3">
        <f t="shared" si="17"/>
        <v>560</v>
      </c>
      <c r="K52" s="30">
        <f t="shared" si="17"/>
        <v>331.40909090909093</v>
      </c>
      <c r="L52" s="3">
        <f t="shared" si="17"/>
        <v>1136.7727272727273</v>
      </c>
      <c r="M52" s="30">
        <f t="shared" si="17"/>
        <v>1000.9545454545455</v>
      </c>
      <c r="N52" s="3">
        <f t="shared" si="17"/>
        <v>2128.7727272727275</v>
      </c>
      <c r="O52" s="30">
        <f t="shared" si="17"/>
        <v>1925.4545454545455</v>
      </c>
      <c r="P52" s="3">
        <f t="shared" si="17"/>
        <v>1093.090909090909</v>
      </c>
      <c r="Q52" s="30">
        <f t="shared" si="17"/>
        <v>1165.6818181818182</v>
      </c>
      <c r="R52" s="3">
        <f t="shared" si="17"/>
        <v>1452.0454545454545</v>
      </c>
      <c r="S52" s="30">
        <f t="shared" si="17"/>
        <v>1668.6818181818182</v>
      </c>
      <c r="T52" s="3">
        <f t="shared" si="17"/>
        <v>963.77272727272725</v>
      </c>
      <c r="U52" s="30">
        <f t="shared" si="17"/>
        <v>393.72727272727275</v>
      </c>
      <c r="V52" s="3">
        <f t="shared" si="17"/>
        <v>2362.181818181818</v>
      </c>
      <c r="W52" s="30">
        <f t="shared" si="17"/>
        <v>1388.409090909091</v>
      </c>
      <c r="X52" s="3">
        <f t="shared" si="17"/>
        <v>2217.5</v>
      </c>
      <c r="Y52" s="30">
        <f t="shared" si="17"/>
        <v>649.86363636363637</v>
      </c>
      <c r="Z52" s="3">
        <f t="shared" si="17"/>
        <v>4061.090909090909</v>
      </c>
      <c r="AA52" s="30">
        <f t="shared" si="17"/>
        <v>3602.409090909091</v>
      </c>
      <c r="AB52" s="110">
        <f t="shared" si="5"/>
        <v>22834.636363636364</v>
      </c>
      <c r="AC52" s="17">
        <f t="shared" si="6"/>
        <v>19972.954545454544</v>
      </c>
    </row>
    <row r="53" spans="1:29" x14ac:dyDescent="0.2">
      <c r="A53" s="89" t="s">
        <v>30</v>
      </c>
      <c r="B53" s="3">
        <f t="shared" ref="B53:AA53" si="18">+B21/$B$65</f>
        <v>2672.0454545454545</v>
      </c>
      <c r="C53" s="30">
        <f t="shared" si="18"/>
        <v>4082.181818181818</v>
      </c>
      <c r="D53" s="3">
        <f t="shared" si="18"/>
        <v>1918.090909090909</v>
      </c>
      <c r="E53" s="30">
        <f t="shared" si="18"/>
        <v>1865.090909090909</v>
      </c>
      <c r="F53" s="3">
        <f t="shared" si="18"/>
        <v>1159.1363636363637</v>
      </c>
      <c r="G53" s="30">
        <f t="shared" si="18"/>
        <v>586.5454545454545</v>
      </c>
      <c r="H53" s="3">
        <f t="shared" si="18"/>
        <v>2298.9545454545455</v>
      </c>
      <c r="I53" s="30">
        <f t="shared" si="18"/>
        <v>4019.409090909091</v>
      </c>
      <c r="J53" s="3">
        <f t="shared" si="18"/>
        <v>800.68181818181813</v>
      </c>
      <c r="K53" s="30">
        <f t="shared" si="18"/>
        <v>333.31818181818181</v>
      </c>
      <c r="L53" s="3">
        <f t="shared" si="18"/>
        <v>1612.6363636363637</v>
      </c>
      <c r="M53" s="30">
        <f t="shared" si="18"/>
        <v>1127.3181818181818</v>
      </c>
      <c r="N53" s="3">
        <f t="shared" si="18"/>
        <v>2377.8636363636365</v>
      </c>
      <c r="O53" s="30">
        <f t="shared" si="18"/>
        <v>2178.5</v>
      </c>
      <c r="P53" s="3">
        <f t="shared" si="18"/>
        <v>1413.5</v>
      </c>
      <c r="Q53" s="30">
        <f t="shared" si="18"/>
        <v>1374.090909090909</v>
      </c>
      <c r="R53" s="3">
        <f t="shared" si="18"/>
        <v>1462.3181818181818</v>
      </c>
      <c r="S53" s="30">
        <f t="shared" si="18"/>
        <v>1873.1363636363637</v>
      </c>
      <c r="T53" s="3">
        <f t="shared" si="18"/>
        <v>1095.6363636363637</v>
      </c>
      <c r="U53" s="30">
        <f t="shared" si="18"/>
        <v>429.86363636363637</v>
      </c>
      <c r="V53" s="3">
        <f t="shared" si="18"/>
        <v>2426.2272727272725</v>
      </c>
      <c r="W53" s="30">
        <f t="shared" si="18"/>
        <v>1515.590909090909</v>
      </c>
      <c r="X53" s="3">
        <f t="shared" si="18"/>
        <v>2863.0454545454545</v>
      </c>
      <c r="Y53" s="30">
        <f t="shared" si="18"/>
        <v>703.4545454545455</v>
      </c>
      <c r="Z53" s="3">
        <f t="shared" si="18"/>
        <v>4287.227272727273</v>
      </c>
      <c r="AA53" s="30">
        <f t="shared" si="18"/>
        <v>4145.318181818182</v>
      </c>
      <c r="AB53" s="110">
        <f t="shared" si="5"/>
        <v>26387.363636363636</v>
      </c>
      <c r="AC53" s="17">
        <f t="shared" si="6"/>
        <v>24233.818181818177</v>
      </c>
    </row>
    <row r="54" spans="1:29" x14ac:dyDescent="0.2">
      <c r="A54" s="88" t="s">
        <v>32</v>
      </c>
      <c r="B54" s="3">
        <f t="shared" ref="B54:AA54" si="19">+B22/$B$65</f>
        <v>2690.3636363636365</v>
      </c>
      <c r="C54" s="30">
        <f t="shared" si="19"/>
        <v>4629.227272727273</v>
      </c>
      <c r="D54" s="3">
        <f t="shared" si="19"/>
        <v>1794.1818181818182</v>
      </c>
      <c r="E54" s="30">
        <f t="shared" si="19"/>
        <v>1899.6363636363637</v>
      </c>
      <c r="F54" s="3">
        <f t="shared" si="19"/>
        <v>941.13636363636363</v>
      </c>
      <c r="G54" s="30">
        <f t="shared" si="19"/>
        <v>585.90909090909088</v>
      </c>
      <c r="H54" s="3">
        <f t="shared" si="19"/>
        <v>2382.409090909091</v>
      </c>
      <c r="I54" s="30">
        <f t="shared" si="19"/>
        <v>4115.227272727273</v>
      </c>
      <c r="J54" s="3">
        <f t="shared" si="19"/>
        <v>699.09090909090912</v>
      </c>
      <c r="K54" s="30">
        <f t="shared" si="19"/>
        <v>282.54545454545456</v>
      </c>
      <c r="L54" s="3">
        <f t="shared" si="19"/>
        <v>1742.090909090909</v>
      </c>
      <c r="M54" s="30">
        <f t="shared" si="19"/>
        <v>1012.2272727272727</v>
      </c>
      <c r="N54" s="3">
        <f t="shared" si="19"/>
        <v>2556.409090909091</v>
      </c>
      <c r="O54" s="30">
        <f t="shared" si="19"/>
        <v>2163.318181818182</v>
      </c>
      <c r="P54" s="3">
        <f t="shared" si="19"/>
        <v>1341.1818181818182</v>
      </c>
      <c r="Q54" s="30">
        <f t="shared" si="19"/>
        <v>1537.1363636363637</v>
      </c>
      <c r="R54" s="3">
        <f t="shared" si="19"/>
        <v>1523.409090909091</v>
      </c>
      <c r="S54" s="30">
        <f t="shared" si="19"/>
        <v>1995.3636363636363</v>
      </c>
      <c r="T54" s="3">
        <f t="shared" si="19"/>
        <v>1105.1363636363637</v>
      </c>
      <c r="U54" s="30">
        <f t="shared" si="19"/>
        <v>416.31818181818181</v>
      </c>
      <c r="V54" s="3">
        <f t="shared" si="19"/>
        <v>2803</v>
      </c>
      <c r="W54" s="30">
        <f t="shared" si="19"/>
        <v>1517.5454545454545</v>
      </c>
      <c r="X54" s="3">
        <f t="shared" si="19"/>
        <v>2679.7272727272725</v>
      </c>
      <c r="Y54" s="30">
        <f t="shared" si="19"/>
        <v>842.63636363636363</v>
      </c>
      <c r="Z54" s="3">
        <f t="shared" si="19"/>
        <v>3835.1363636363635</v>
      </c>
      <c r="AA54" s="30">
        <f t="shared" si="19"/>
        <v>4805.272727272727</v>
      </c>
      <c r="AB54" s="110">
        <f t="shared" si="5"/>
        <v>26093.272727272728</v>
      </c>
      <c r="AC54" s="17">
        <f t="shared" si="6"/>
        <v>25802.363636363636</v>
      </c>
    </row>
    <row r="55" spans="1:29" x14ac:dyDescent="0.2">
      <c r="A55" s="89" t="s">
        <v>34</v>
      </c>
      <c r="B55" s="3">
        <f t="shared" ref="B55:AA55" si="20">+B23/$B$65</f>
        <v>2751.6363636363635</v>
      </c>
      <c r="C55" s="30">
        <f t="shared" si="20"/>
        <v>4233.409090909091</v>
      </c>
      <c r="D55" s="3">
        <f t="shared" si="20"/>
        <v>1317.9545454545455</v>
      </c>
      <c r="E55" s="30">
        <f t="shared" si="20"/>
        <v>1837.0454545454545</v>
      </c>
      <c r="F55" s="3">
        <f t="shared" si="20"/>
        <v>711.90909090909088</v>
      </c>
      <c r="G55" s="30">
        <f t="shared" si="20"/>
        <v>551.27272727272725</v>
      </c>
      <c r="H55" s="3">
        <f t="shared" si="20"/>
        <v>2072.2727272727275</v>
      </c>
      <c r="I55" s="30">
        <f t="shared" si="20"/>
        <v>3802.818181818182</v>
      </c>
      <c r="J55" s="3">
        <f t="shared" si="20"/>
        <v>457.40909090909093</v>
      </c>
      <c r="K55" s="30">
        <f t="shared" si="20"/>
        <v>249.22727272727272</v>
      </c>
      <c r="L55" s="3">
        <f t="shared" si="20"/>
        <v>1231.4545454545455</v>
      </c>
      <c r="M55" s="30">
        <f t="shared" si="20"/>
        <v>895.86363636363637</v>
      </c>
      <c r="N55" s="3">
        <f t="shared" si="20"/>
        <v>2033.3636363636363</v>
      </c>
      <c r="O55" s="30">
        <f t="shared" si="20"/>
        <v>2100.6363636363635</v>
      </c>
      <c r="P55" s="3">
        <f t="shared" si="20"/>
        <v>1140.6818181818182</v>
      </c>
      <c r="Q55" s="30">
        <f t="shared" si="20"/>
        <v>1632.9545454545455</v>
      </c>
      <c r="R55" s="3">
        <f t="shared" si="20"/>
        <v>1277.590909090909</v>
      </c>
      <c r="S55" s="30">
        <f t="shared" si="20"/>
        <v>1920.590909090909</v>
      </c>
      <c r="T55" s="3">
        <f t="shared" si="20"/>
        <v>871.36363636363637</v>
      </c>
      <c r="U55" s="30">
        <f t="shared" si="20"/>
        <v>427</v>
      </c>
      <c r="V55" s="3">
        <f t="shared" si="20"/>
        <v>2678.818181818182</v>
      </c>
      <c r="W55" s="30">
        <f t="shared" si="20"/>
        <v>1561.3181818181818</v>
      </c>
      <c r="X55" s="3">
        <f t="shared" si="20"/>
        <v>2195.4545454545455</v>
      </c>
      <c r="Y55" s="30">
        <f t="shared" si="20"/>
        <v>861.59090909090912</v>
      </c>
      <c r="Z55" s="3">
        <f t="shared" si="20"/>
        <v>3367.818181818182</v>
      </c>
      <c r="AA55" s="30">
        <f t="shared" si="20"/>
        <v>4539.727272727273</v>
      </c>
      <c r="AB55" s="110">
        <f t="shared" si="5"/>
        <v>22107.727272727272</v>
      </c>
      <c r="AC55" s="17">
        <f t="shared" si="6"/>
        <v>24613.454545454544</v>
      </c>
    </row>
    <row r="56" spans="1:29" x14ac:dyDescent="0.2">
      <c r="A56" s="88" t="s">
        <v>38</v>
      </c>
      <c r="B56" s="3">
        <f t="shared" ref="B56:AA56" si="21">+B24/$B$65</f>
        <v>2647.1363636363635</v>
      </c>
      <c r="C56" s="30">
        <f t="shared" si="21"/>
        <v>3462.8636363636365</v>
      </c>
      <c r="D56" s="3">
        <f t="shared" si="21"/>
        <v>1013.3181818181819</v>
      </c>
      <c r="E56" s="30">
        <f t="shared" si="21"/>
        <v>1735.909090909091</v>
      </c>
      <c r="F56" s="3">
        <f t="shared" si="21"/>
        <v>486.59090909090907</v>
      </c>
      <c r="G56" s="30">
        <f t="shared" si="21"/>
        <v>534.81818181818187</v>
      </c>
      <c r="H56" s="3">
        <f t="shared" si="21"/>
        <v>1654.7727272727273</v>
      </c>
      <c r="I56" s="30">
        <f t="shared" si="21"/>
        <v>3499.090909090909</v>
      </c>
      <c r="J56" s="3">
        <f t="shared" si="21"/>
        <v>292.31818181818181</v>
      </c>
      <c r="K56" s="30">
        <f t="shared" si="21"/>
        <v>231.81818181818181</v>
      </c>
      <c r="L56" s="3">
        <f t="shared" si="21"/>
        <v>814.9545454545455</v>
      </c>
      <c r="M56" s="30">
        <f t="shared" si="21"/>
        <v>882.13636363636363</v>
      </c>
      <c r="N56" s="3">
        <f t="shared" si="21"/>
        <v>1630</v>
      </c>
      <c r="O56" s="30">
        <f t="shared" si="21"/>
        <v>2039.8181818181818</v>
      </c>
      <c r="P56" s="3">
        <f t="shared" si="21"/>
        <v>940.59090909090912</v>
      </c>
      <c r="Q56" s="30">
        <f t="shared" si="21"/>
        <v>1589.0454545454545</v>
      </c>
      <c r="R56" s="3">
        <f t="shared" si="21"/>
        <v>1042.9545454545455</v>
      </c>
      <c r="S56" s="30">
        <f t="shared" si="21"/>
        <v>1545.909090909091</v>
      </c>
      <c r="T56" s="3">
        <f t="shared" si="21"/>
        <v>671.59090909090912</v>
      </c>
      <c r="U56" s="30">
        <f t="shared" si="21"/>
        <v>447.68181818181819</v>
      </c>
      <c r="V56" s="3">
        <f t="shared" si="21"/>
        <v>2570.2727272727275</v>
      </c>
      <c r="W56" s="30">
        <f t="shared" si="21"/>
        <v>1479.7727272727273</v>
      </c>
      <c r="X56" s="3">
        <f t="shared" si="21"/>
        <v>1583.8636363636363</v>
      </c>
      <c r="Y56" s="30">
        <f t="shared" si="21"/>
        <v>866.27272727272725</v>
      </c>
      <c r="Z56" s="3">
        <f t="shared" si="21"/>
        <v>2707.590909090909</v>
      </c>
      <c r="AA56" s="30">
        <f t="shared" si="21"/>
        <v>3588.4545454545455</v>
      </c>
      <c r="AB56" s="110">
        <f t="shared" si="5"/>
        <v>18055.954545454548</v>
      </c>
      <c r="AC56" s="17">
        <f t="shared" si="6"/>
        <v>21903.590909090908</v>
      </c>
    </row>
    <row r="57" spans="1:29" x14ac:dyDescent="0.2">
      <c r="A57" s="89" t="s">
        <v>39</v>
      </c>
      <c r="B57" s="3">
        <f t="shared" ref="B57:AA57" si="22">+B25/$B$65</f>
        <v>464.90909090909093</v>
      </c>
      <c r="C57" s="30">
        <f t="shared" si="22"/>
        <v>2381.7727272727275</v>
      </c>
      <c r="D57" s="3">
        <f t="shared" si="22"/>
        <v>235.40909090909091</v>
      </c>
      <c r="E57" s="30">
        <f t="shared" si="22"/>
        <v>1239.6818181818182</v>
      </c>
      <c r="F57" s="3">
        <f t="shared" si="22"/>
        <v>142.63636363636363</v>
      </c>
      <c r="G57" s="30">
        <f t="shared" si="22"/>
        <v>375.27272727272725</v>
      </c>
      <c r="H57" s="3">
        <f t="shared" si="22"/>
        <v>574.5</v>
      </c>
      <c r="I57" s="30">
        <f t="shared" si="22"/>
        <v>2320.681818181818</v>
      </c>
      <c r="J57" s="3">
        <f t="shared" si="22"/>
        <v>160.63636363636363</v>
      </c>
      <c r="K57" s="30">
        <f t="shared" si="22"/>
        <v>150.31818181818181</v>
      </c>
      <c r="L57" s="3">
        <f t="shared" si="22"/>
        <v>405.81818181818181</v>
      </c>
      <c r="M57" s="30">
        <f t="shared" si="22"/>
        <v>536</v>
      </c>
      <c r="N57" s="3">
        <f t="shared" si="22"/>
        <v>951</v>
      </c>
      <c r="O57" s="30">
        <f t="shared" si="22"/>
        <v>1441.1363636363637</v>
      </c>
      <c r="P57" s="3">
        <f t="shared" si="22"/>
        <v>620.90909090909088</v>
      </c>
      <c r="Q57" s="30">
        <f t="shared" si="22"/>
        <v>1115.0454545454545</v>
      </c>
      <c r="R57" s="3">
        <f t="shared" si="22"/>
        <v>762.40909090909088</v>
      </c>
      <c r="S57" s="30">
        <f t="shared" si="22"/>
        <v>985.40909090909088</v>
      </c>
      <c r="T57" s="3">
        <f t="shared" si="22"/>
        <v>488.09090909090907</v>
      </c>
      <c r="U57" s="30">
        <f t="shared" si="22"/>
        <v>316.22727272727275</v>
      </c>
      <c r="V57" s="3">
        <f t="shared" si="22"/>
        <v>2263.5454545454545</v>
      </c>
      <c r="W57" s="30">
        <f t="shared" si="22"/>
        <v>1113.9545454545455</v>
      </c>
      <c r="X57" s="3">
        <f t="shared" si="22"/>
        <v>996.5</v>
      </c>
      <c r="Y57" s="30">
        <f t="shared" si="22"/>
        <v>753.72727272727275</v>
      </c>
      <c r="Z57" s="3">
        <f t="shared" si="22"/>
        <v>1897.6818181818182</v>
      </c>
      <c r="AA57" s="30">
        <f t="shared" si="22"/>
        <v>2664.681818181818</v>
      </c>
      <c r="AB57" s="110">
        <f t="shared" si="5"/>
        <v>9964.045454545454</v>
      </c>
      <c r="AC57" s="17">
        <f t="shared" si="6"/>
        <v>15393.909090909088</v>
      </c>
    </row>
    <row r="58" spans="1:29" x14ac:dyDescent="0.2">
      <c r="A58" s="88" t="s">
        <v>40</v>
      </c>
      <c r="B58" s="3">
        <f t="shared" ref="B58:AA58" si="23">+B26/$B$65</f>
        <v>0</v>
      </c>
      <c r="C58" s="30">
        <f t="shared" si="23"/>
        <v>1381.1818181818182</v>
      </c>
      <c r="D58" s="3">
        <f t="shared" si="23"/>
        <v>7</v>
      </c>
      <c r="E58" s="30">
        <f t="shared" si="23"/>
        <v>594.72727272727275</v>
      </c>
      <c r="F58" s="3">
        <f t="shared" si="23"/>
        <v>5.6363636363636367</v>
      </c>
      <c r="G58" s="30">
        <f t="shared" si="23"/>
        <v>183.54545454545453</v>
      </c>
      <c r="H58" s="3">
        <f t="shared" si="23"/>
        <v>27.227272727272727</v>
      </c>
      <c r="I58" s="30">
        <f t="shared" si="23"/>
        <v>985.81818181818187</v>
      </c>
      <c r="J58" s="3">
        <f t="shared" si="23"/>
        <v>27.863636363636363</v>
      </c>
      <c r="K58" s="30">
        <f t="shared" si="23"/>
        <v>51.81818181818182</v>
      </c>
      <c r="L58" s="3">
        <f t="shared" si="23"/>
        <v>55.454545454545453</v>
      </c>
      <c r="M58" s="30">
        <f t="shared" si="23"/>
        <v>101.36363636363636</v>
      </c>
      <c r="N58" s="3">
        <f t="shared" si="23"/>
        <v>116.68181818181819</v>
      </c>
      <c r="O58" s="30">
        <f t="shared" si="23"/>
        <v>247.27272727272728</v>
      </c>
      <c r="P58" s="3">
        <f t="shared" si="23"/>
        <v>153.77272727272728</v>
      </c>
      <c r="Q58" s="30">
        <f t="shared" si="23"/>
        <v>142.68181818181819</v>
      </c>
      <c r="R58" s="3">
        <f t="shared" si="23"/>
        <v>103.86363636363636</v>
      </c>
      <c r="S58" s="30">
        <f t="shared" si="23"/>
        <v>82.818181818181813</v>
      </c>
      <c r="T58" s="3">
        <f t="shared" si="23"/>
        <v>57.045454545454547</v>
      </c>
      <c r="U58" s="30">
        <f t="shared" si="23"/>
        <v>10.045454545454545</v>
      </c>
      <c r="V58" s="3">
        <f t="shared" si="23"/>
        <v>117.40909090909091</v>
      </c>
      <c r="W58" s="30">
        <f t="shared" si="23"/>
        <v>40.045454545454547</v>
      </c>
      <c r="X58" s="3">
        <f t="shared" si="23"/>
        <v>98.181818181818187</v>
      </c>
      <c r="Y58" s="30">
        <f t="shared" si="23"/>
        <v>26.772727272727273</v>
      </c>
      <c r="Z58" s="3">
        <f t="shared" si="23"/>
        <v>37.590909090909093</v>
      </c>
      <c r="AA58" s="30">
        <f t="shared" si="23"/>
        <v>120.90909090909091</v>
      </c>
      <c r="AB58" s="110">
        <f t="shared" si="5"/>
        <v>807.72727272727263</v>
      </c>
      <c r="AC58" s="17">
        <f t="shared" si="6"/>
        <v>3969.0000000000009</v>
      </c>
    </row>
    <row r="59" spans="1:29" x14ac:dyDescent="0.2">
      <c r="A59" s="89" t="s">
        <v>41</v>
      </c>
      <c r="B59" s="3">
        <f t="shared" ref="B59:AA59" si="24">+B27/$B$65</f>
        <v>0</v>
      </c>
      <c r="C59" s="30">
        <f t="shared" si="24"/>
        <v>7.0909090909090908</v>
      </c>
      <c r="D59" s="3">
        <f t="shared" si="24"/>
        <v>0</v>
      </c>
      <c r="E59" s="30">
        <f t="shared" si="24"/>
        <v>4.5454545454545456E-2</v>
      </c>
      <c r="F59" s="3">
        <f t="shared" si="24"/>
        <v>0</v>
      </c>
      <c r="G59" s="30">
        <f t="shared" si="24"/>
        <v>0</v>
      </c>
      <c r="H59" s="3">
        <f t="shared" si="24"/>
        <v>0</v>
      </c>
      <c r="I59" s="30">
        <f t="shared" si="24"/>
        <v>0</v>
      </c>
      <c r="J59" s="3">
        <f t="shared" si="24"/>
        <v>0</v>
      </c>
      <c r="K59" s="30">
        <f t="shared" si="24"/>
        <v>0</v>
      </c>
      <c r="L59" s="3">
        <f t="shared" si="24"/>
        <v>0</v>
      </c>
      <c r="M59" s="30">
        <f t="shared" si="24"/>
        <v>0</v>
      </c>
      <c r="N59" s="3">
        <f t="shared" si="24"/>
        <v>0</v>
      </c>
      <c r="O59" s="30">
        <f t="shared" si="24"/>
        <v>0</v>
      </c>
      <c r="P59" s="3">
        <f t="shared" si="24"/>
        <v>0</v>
      </c>
      <c r="Q59" s="30">
        <f t="shared" si="24"/>
        <v>0</v>
      </c>
      <c r="R59" s="3">
        <f t="shared" si="24"/>
        <v>0</v>
      </c>
      <c r="S59" s="30">
        <f t="shared" si="24"/>
        <v>0</v>
      </c>
      <c r="T59" s="3">
        <f t="shared" si="24"/>
        <v>0</v>
      </c>
      <c r="U59" s="30">
        <f t="shared" si="24"/>
        <v>0</v>
      </c>
      <c r="V59" s="3">
        <f t="shared" si="24"/>
        <v>0</v>
      </c>
      <c r="W59" s="30">
        <f t="shared" si="24"/>
        <v>0</v>
      </c>
      <c r="X59" s="3">
        <f t="shared" si="24"/>
        <v>0</v>
      </c>
      <c r="Y59" s="30">
        <f t="shared" si="24"/>
        <v>0</v>
      </c>
      <c r="Z59" s="3">
        <f t="shared" si="24"/>
        <v>0</v>
      </c>
      <c r="AA59" s="30">
        <f t="shared" si="24"/>
        <v>1.5</v>
      </c>
      <c r="AB59" s="110">
        <f t="shared" si="5"/>
        <v>0</v>
      </c>
      <c r="AC59" s="17">
        <f t="shared" si="6"/>
        <v>8.6363636363636367</v>
      </c>
    </row>
    <row r="60" spans="1:29" x14ac:dyDescent="0.2">
      <c r="A60" s="88" t="s">
        <v>42</v>
      </c>
      <c r="B60" s="3">
        <f t="shared" ref="B60:AA60" si="25">+B28/$B$65</f>
        <v>0</v>
      </c>
      <c r="C60" s="30">
        <f t="shared" si="25"/>
        <v>0</v>
      </c>
      <c r="D60" s="3">
        <f t="shared" si="25"/>
        <v>0</v>
      </c>
      <c r="E60" s="30">
        <f t="shared" si="25"/>
        <v>0</v>
      </c>
      <c r="F60" s="3">
        <f t="shared" si="25"/>
        <v>0</v>
      </c>
      <c r="G60" s="30">
        <f t="shared" si="25"/>
        <v>0</v>
      </c>
      <c r="H60" s="3">
        <f t="shared" si="25"/>
        <v>0</v>
      </c>
      <c r="I60" s="30">
        <f t="shared" si="25"/>
        <v>0</v>
      </c>
      <c r="J60" s="3">
        <f t="shared" si="25"/>
        <v>0</v>
      </c>
      <c r="K60" s="30">
        <f t="shared" si="25"/>
        <v>0</v>
      </c>
      <c r="L60" s="3">
        <f t="shared" si="25"/>
        <v>0</v>
      </c>
      <c r="M60" s="30">
        <f t="shared" si="25"/>
        <v>0</v>
      </c>
      <c r="N60" s="3">
        <f t="shared" si="25"/>
        <v>0</v>
      </c>
      <c r="O60" s="30">
        <f t="shared" si="25"/>
        <v>0</v>
      </c>
      <c r="P60" s="3">
        <f t="shared" si="25"/>
        <v>0</v>
      </c>
      <c r="Q60" s="30">
        <f t="shared" si="25"/>
        <v>0</v>
      </c>
      <c r="R60" s="3">
        <f t="shared" si="25"/>
        <v>0</v>
      </c>
      <c r="S60" s="30">
        <f t="shared" si="25"/>
        <v>0</v>
      </c>
      <c r="T60" s="3">
        <f t="shared" si="25"/>
        <v>0</v>
      </c>
      <c r="U60" s="30">
        <f t="shared" si="25"/>
        <v>0</v>
      </c>
      <c r="V60" s="3">
        <f t="shared" si="25"/>
        <v>0</v>
      </c>
      <c r="W60" s="30">
        <f t="shared" si="25"/>
        <v>0</v>
      </c>
      <c r="X60" s="3">
        <f t="shared" si="25"/>
        <v>0</v>
      </c>
      <c r="Y60" s="30">
        <f t="shared" si="25"/>
        <v>0</v>
      </c>
      <c r="Z60" s="3">
        <f t="shared" si="25"/>
        <v>0</v>
      </c>
      <c r="AA60" s="30">
        <f t="shared" si="25"/>
        <v>0</v>
      </c>
      <c r="AB60" s="110">
        <f t="shared" si="5"/>
        <v>0</v>
      </c>
      <c r="AC60" s="17">
        <f t="shared" si="6"/>
        <v>0</v>
      </c>
    </row>
    <row r="61" spans="1:29" x14ac:dyDescent="0.2">
      <c r="A61" s="89" t="s">
        <v>43</v>
      </c>
      <c r="B61" s="3">
        <f t="shared" ref="B61:AA62" si="26">B29/5</f>
        <v>0</v>
      </c>
      <c r="C61" s="30">
        <f t="shared" si="26"/>
        <v>0</v>
      </c>
      <c r="D61" s="3">
        <f t="shared" si="26"/>
        <v>0</v>
      </c>
      <c r="E61" s="30">
        <f t="shared" si="26"/>
        <v>0</v>
      </c>
      <c r="F61" s="3">
        <f t="shared" si="26"/>
        <v>0</v>
      </c>
      <c r="G61" s="30">
        <f t="shared" si="26"/>
        <v>0</v>
      </c>
      <c r="H61" s="3">
        <f t="shared" si="26"/>
        <v>0</v>
      </c>
      <c r="I61" s="30">
        <f t="shared" si="26"/>
        <v>0</v>
      </c>
      <c r="J61" s="3">
        <f t="shared" si="26"/>
        <v>0</v>
      </c>
      <c r="K61" s="30">
        <f t="shared" si="26"/>
        <v>0</v>
      </c>
      <c r="L61" s="3">
        <f t="shared" si="26"/>
        <v>0</v>
      </c>
      <c r="M61" s="30">
        <f t="shared" si="26"/>
        <v>0</v>
      </c>
      <c r="N61" s="3">
        <f t="shared" si="26"/>
        <v>0</v>
      </c>
      <c r="O61" s="30">
        <f t="shared" si="26"/>
        <v>0</v>
      </c>
      <c r="P61" s="3">
        <f t="shared" si="26"/>
        <v>0</v>
      </c>
      <c r="Q61" s="30">
        <f t="shared" si="26"/>
        <v>0</v>
      </c>
      <c r="R61" s="3">
        <f t="shared" si="26"/>
        <v>0</v>
      </c>
      <c r="S61" s="30">
        <f t="shared" si="26"/>
        <v>0</v>
      </c>
      <c r="T61" s="3">
        <f t="shared" si="26"/>
        <v>0</v>
      </c>
      <c r="U61" s="30">
        <f t="shared" si="26"/>
        <v>0</v>
      </c>
      <c r="V61" s="3">
        <f t="shared" si="26"/>
        <v>0</v>
      </c>
      <c r="W61" s="30">
        <f t="shared" si="26"/>
        <v>0</v>
      </c>
      <c r="X61" s="3">
        <f t="shared" si="26"/>
        <v>0</v>
      </c>
      <c r="Y61" s="30">
        <f t="shared" si="26"/>
        <v>0</v>
      </c>
      <c r="Z61" s="3">
        <f t="shared" si="26"/>
        <v>0</v>
      </c>
      <c r="AA61" s="30">
        <f t="shared" si="26"/>
        <v>0</v>
      </c>
      <c r="AB61" s="110">
        <f t="shared" si="5"/>
        <v>0</v>
      </c>
      <c r="AC61" s="17">
        <f t="shared" si="6"/>
        <v>0</v>
      </c>
    </row>
    <row r="62" spans="1:29" ht="13.5" thickBot="1" x14ac:dyDescent="0.25">
      <c r="A62" s="88" t="s">
        <v>44</v>
      </c>
      <c r="B62" s="15">
        <f t="shared" si="26"/>
        <v>0</v>
      </c>
      <c r="C62" s="41">
        <f t="shared" si="26"/>
        <v>0</v>
      </c>
      <c r="D62" s="15">
        <f t="shared" si="26"/>
        <v>0</v>
      </c>
      <c r="E62" s="41">
        <f t="shared" si="26"/>
        <v>0</v>
      </c>
      <c r="F62" s="15">
        <f t="shared" si="26"/>
        <v>0</v>
      </c>
      <c r="G62" s="41">
        <f t="shared" si="26"/>
        <v>0</v>
      </c>
      <c r="H62" s="15">
        <f t="shared" si="26"/>
        <v>0</v>
      </c>
      <c r="I62" s="41">
        <f t="shared" si="26"/>
        <v>0</v>
      </c>
      <c r="J62" s="15">
        <f t="shared" si="26"/>
        <v>0</v>
      </c>
      <c r="K62" s="41">
        <f t="shared" si="26"/>
        <v>0</v>
      </c>
      <c r="L62" s="15">
        <f t="shared" si="26"/>
        <v>0</v>
      </c>
      <c r="M62" s="41">
        <f t="shared" si="26"/>
        <v>0</v>
      </c>
      <c r="N62" s="15">
        <f t="shared" si="26"/>
        <v>0</v>
      </c>
      <c r="O62" s="41">
        <f t="shared" si="26"/>
        <v>0</v>
      </c>
      <c r="P62" s="15">
        <f t="shared" si="26"/>
        <v>0</v>
      </c>
      <c r="Q62" s="41">
        <f t="shared" si="26"/>
        <v>0</v>
      </c>
      <c r="R62" s="15">
        <f t="shared" si="26"/>
        <v>0</v>
      </c>
      <c r="S62" s="41">
        <f t="shared" si="26"/>
        <v>0</v>
      </c>
      <c r="T62" s="15">
        <f t="shared" si="26"/>
        <v>0</v>
      </c>
      <c r="U62" s="41">
        <f t="shared" si="26"/>
        <v>0</v>
      </c>
      <c r="V62" s="15">
        <f t="shared" si="26"/>
        <v>0</v>
      </c>
      <c r="W62" s="41">
        <f t="shared" si="26"/>
        <v>0</v>
      </c>
      <c r="X62" s="15">
        <f t="shared" si="26"/>
        <v>0</v>
      </c>
      <c r="Y62" s="41">
        <f t="shared" si="26"/>
        <v>0</v>
      </c>
      <c r="Z62" s="15">
        <f t="shared" si="26"/>
        <v>0</v>
      </c>
      <c r="AA62" s="41">
        <f t="shared" si="26"/>
        <v>0</v>
      </c>
      <c r="AB62" s="111">
        <f t="shared" si="5"/>
        <v>0</v>
      </c>
      <c r="AC62" s="112">
        <f t="shared" si="6"/>
        <v>0</v>
      </c>
    </row>
    <row r="63" spans="1:29" s="90" customFormat="1" ht="14.25" thickTop="1" thickBot="1" x14ac:dyDescent="0.25">
      <c r="A63" s="9" t="s">
        <v>47</v>
      </c>
      <c r="B63" s="13">
        <f t="shared" ref="B63:AA63" si="27">SUM(B39:B62)</f>
        <v>61021.181818181809</v>
      </c>
      <c r="C63" s="1">
        <f t="shared" si="27"/>
        <v>36643.545454545456</v>
      </c>
      <c r="D63" s="43">
        <f t="shared" si="27"/>
        <v>24967.954545454544</v>
      </c>
      <c r="E63" s="44">
        <f t="shared" si="27"/>
        <v>21297.54545454546</v>
      </c>
      <c r="F63" s="13">
        <f t="shared" si="27"/>
        <v>12928.545454545454</v>
      </c>
      <c r="G63" s="1">
        <f t="shared" si="27"/>
        <v>8364.8636363636379</v>
      </c>
      <c r="H63" s="43">
        <f t="shared" si="27"/>
        <v>30703.409090909088</v>
      </c>
      <c r="I63" s="44">
        <f t="shared" si="27"/>
        <v>42851.545454545456</v>
      </c>
      <c r="J63" s="13">
        <f t="shared" si="27"/>
        <v>6829.227272727273</v>
      </c>
      <c r="K63" s="1">
        <f t="shared" si="27"/>
        <v>8432.2727272727279</v>
      </c>
      <c r="L63" s="43">
        <f t="shared" si="27"/>
        <v>12694.136363636364</v>
      </c>
      <c r="M63" s="44">
        <f t="shared" si="27"/>
        <v>23634.909090909085</v>
      </c>
      <c r="N63" s="13">
        <f t="shared" si="27"/>
        <v>27853.68181818182</v>
      </c>
      <c r="O63" s="1">
        <f t="shared" si="27"/>
        <v>37789.545454545449</v>
      </c>
      <c r="P63" s="43">
        <f t="shared" si="27"/>
        <v>17475.000000000004</v>
      </c>
      <c r="Q63" s="44">
        <f t="shared" si="27"/>
        <v>21580</v>
      </c>
      <c r="R63" s="13">
        <f t="shared" si="27"/>
        <v>22514.999999999996</v>
      </c>
      <c r="S63" s="1">
        <f t="shared" si="27"/>
        <v>25020.363636363636</v>
      </c>
      <c r="T63" s="43">
        <f t="shared" si="27"/>
        <v>9652.5000000000018</v>
      </c>
      <c r="U63" s="44">
        <f t="shared" si="27"/>
        <v>12404.045454545452</v>
      </c>
      <c r="V63" s="13">
        <f t="shared" si="27"/>
        <v>26277.318181818187</v>
      </c>
      <c r="W63" s="1">
        <f t="shared" si="27"/>
        <v>31546.454545454548</v>
      </c>
      <c r="X63" s="43">
        <f t="shared" si="27"/>
        <v>25236.681818181816</v>
      </c>
      <c r="Y63" s="44">
        <f t="shared" si="27"/>
        <v>16362.18181818182</v>
      </c>
      <c r="Z63" s="13">
        <f t="shared" si="27"/>
        <v>58572.181818181816</v>
      </c>
      <c r="AA63" s="1">
        <f t="shared" si="27"/>
        <v>50323.181818181816</v>
      </c>
      <c r="AB63" s="43">
        <f>SUM(AB39:AB62)</f>
        <v>336726.81818181818</v>
      </c>
      <c r="AC63" s="1">
        <f>AC31/B65</f>
        <v>336250.45454545453</v>
      </c>
    </row>
    <row r="64" spans="1:29" ht="15.75" thickTop="1" x14ac:dyDescent="0.2">
      <c r="A64" s="121"/>
      <c r="AB64" s="180" t="str">
        <f>IF(AB63='Daily Total'!D45,"Correct","Wrong")</f>
        <v>Correct</v>
      </c>
      <c r="AC64" s="180" t="str">
        <f>IF(AC63='Daily Total'!E45,"Correct","Wrong")</f>
        <v>Correct</v>
      </c>
    </row>
    <row r="65" spans="1:31" x14ac:dyDescent="0.2">
      <c r="A65" t="s">
        <v>48</v>
      </c>
      <c r="B65">
        <f>COUNTIF('Daily Total'!$G$7:$G$37,1)</f>
        <v>22</v>
      </c>
    </row>
    <row r="67" spans="1:31" s="8" customFormat="1" x14ac:dyDescent="0.2">
      <c r="A67" s="45" t="s">
        <v>89</v>
      </c>
      <c r="B67" s="16"/>
      <c r="C67" s="16"/>
      <c r="AB67" s="45"/>
      <c r="AC67" s="45"/>
    </row>
    <row r="68" spans="1:31" s="8" customFormat="1" ht="13.5" thickBot="1" x14ac:dyDescent="0.25">
      <c r="A68" s="45"/>
      <c r="B68" s="16"/>
      <c r="C68" s="16"/>
      <c r="AB68" s="45"/>
      <c r="AC68" s="45"/>
    </row>
    <row r="69" spans="1:31" s="8" customFormat="1" ht="14.25" thickTop="1" thickBot="1" x14ac:dyDescent="0.25">
      <c r="A69" s="313" t="s">
        <v>2</v>
      </c>
      <c r="B69" s="307" t="s">
        <v>3</v>
      </c>
      <c r="C69" s="308"/>
      <c r="D69" s="307" t="s">
        <v>4</v>
      </c>
      <c r="E69" s="308"/>
      <c r="F69" s="307" t="s">
        <v>5</v>
      </c>
      <c r="G69" s="308"/>
      <c r="H69" s="307" t="s">
        <v>6</v>
      </c>
      <c r="I69" s="308"/>
      <c r="J69" s="307" t="s">
        <v>7</v>
      </c>
      <c r="K69" s="308"/>
      <c r="L69" s="307" t="s">
        <v>8</v>
      </c>
      <c r="M69" s="308"/>
      <c r="N69" s="307" t="s">
        <v>9</v>
      </c>
      <c r="O69" s="308"/>
      <c r="P69" s="307" t="s">
        <v>10</v>
      </c>
      <c r="Q69" s="308"/>
      <c r="R69" s="307" t="s">
        <v>11</v>
      </c>
      <c r="S69" s="308"/>
      <c r="T69" s="307" t="s">
        <v>12</v>
      </c>
      <c r="U69" s="308"/>
      <c r="V69" s="307" t="s">
        <v>13</v>
      </c>
      <c r="W69" s="308"/>
      <c r="X69" s="307" t="s">
        <v>14</v>
      </c>
      <c r="Y69" s="308"/>
      <c r="Z69" s="307" t="s">
        <v>15</v>
      </c>
      <c r="AA69" s="308"/>
      <c r="AB69" s="307" t="s">
        <v>50</v>
      </c>
      <c r="AC69" s="308"/>
    </row>
    <row r="70" spans="1:31" s="68" customFormat="1" ht="15" thickTop="1" thickBot="1" x14ac:dyDescent="0.3">
      <c r="A70" s="314"/>
      <c r="B70" s="62" t="s">
        <v>17</v>
      </c>
      <c r="C70" s="63" t="s">
        <v>18</v>
      </c>
      <c r="D70" s="64" t="s">
        <v>17</v>
      </c>
      <c r="E70" s="65" t="s">
        <v>18</v>
      </c>
      <c r="F70" s="66" t="s">
        <v>17</v>
      </c>
      <c r="G70" s="63" t="s">
        <v>18</v>
      </c>
      <c r="H70" s="64" t="s">
        <v>17</v>
      </c>
      <c r="I70" s="65" t="s">
        <v>18</v>
      </c>
      <c r="J70" s="66" t="s">
        <v>17</v>
      </c>
      <c r="K70" s="63" t="s">
        <v>18</v>
      </c>
      <c r="L70" s="64" t="s">
        <v>17</v>
      </c>
      <c r="M70" s="66" t="s">
        <v>18</v>
      </c>
      <c r="N70" s="62" t="s">
        <v>17</v>
      </c>
      <c r="O70" s="67" t="s">
        <v>18</v>
      </c>
      <c r="P70" s="66" t="s">
        <v>17</v>
      </c>
      <c r="Q70" s="63" t="s">
        <v>18</v>
      </c>
      <c r="R70" s="64" t="s">
        <v>17</v>
      </c>
      <c r="S70" s="65" t="s">
        <v>18</v>
      </c>
      <c r="T70" s="66" t="s">
        <v>17</v>
      </c>
      <c r="U70" s="63" t="s">
        <v>18</v>
      </c>
      <c r="V70" s="64" t="s">
        <v>17</v>
      </c>
      <c r="W70" s="65" t="s">
        <v>18</v>
      </c>
      <c r="X70" s="66" t="s">
        <v>17</v>
      </c>
      <c r="Y70" s="63" t="s">
        <v>18</v>
      </c>
      <c r="Z70" s="64" t="s">
        <v>17</v>
      </c>
      <c r="AA70" s="66" t="s">
        <v>18</v>
      </c>
      <c r="AB70" s="62" t="s">
        <v>17</v>
      </c>
      <c r="AC70" s="67" t="s">
        <v>18</v>
      </c>
    </row>
    <row r="71" spans="1:31" s="8" customFormat="1" ht="13.5" thickTop="1" x14ac:dyDescent="0.2">
      <c r="A71" s="87" t="s">
        <v>19</v>
      </c>
      <c r="B71" s="60">
        <f>B7/B31</f>
        <v>0</v>
      </c>
      <c r="C71" s="61">
        <f t="shared" ref="C71:AC71" si="28">C7/C31</f>
        <v>0</v>
      </c>
      <c r="D71" s="60">
        <f t="shared" si="28"/>
        <v>0</v>
      </c>
      <c r="E71" s="61">
        <f t="shared" si="28"/>
        <v>0</v>
      </c>
      <c r="F71" s="60">
        <f t="shared" si="28"/>
        <v>0</v>
      </c>
      <c r="G71" s="61">
        <f t="shared" si="28"/>
        <v>0</v>
      </c>
      <c r="H71" s="60">
        <f t="shared" si="28"/>
        <v>0</v>
      </c>
      <c r="I71" s="61">
        <f t="shared" si="28"/>
        <v>0</v>
      </c>
      <c r="J71" s="60">
        <f t="shared" si="28"/>
        <v>0</v>
      </c>
      <c r="K71" s="61">
        <f t="shared" si="28"/>
        <v>0</v>
      </c>
      <c r="L71" s="60">
        <f t="shared" si="28"/>
        <v>0</v>
      </c>
      <c r="M71" s="61">
        <f t="shared" si="28"/>
        <v>0</v>
      </c>
      <c r="N71" s="60">
        <f t="shared" si="28"/>
        <v>0</v>
      </c>
      <c r="O71" s="61">
        <f t="shared" si="28"/>
        <v>0</v>
      </c>
      <c r="P71" s="60">
        <f t="shared" si="28"/>
        <v>0</v>
      </c>
      <c r="Q71" s="61">
        <f t="shared" si="28"/>
        <v>0</v>
      </c>
      <c r="R71" s="60">
        <f t="shared" si="28"/>
        <v>0</v>
      </c>
      <c r="S71" s="61">
        <f t="shared" si="28"/>
        <v>0</v>
      </c>
      <c r="T71" s="60">
        <f t="shared" si="28"/>
        <v>0</v>
      </c>
      <c r="U71" s="61">
        <f t="shared" si="28"/>
        <v>0</v>
      </c>
      <c r="V71" s="60">
        <f t="shared" si="28"/>
        <v>0</v>
      </c>
      <c r="W71" s="61">
        <f t="shared" si="28"/>
        <v>0</v>
      </c>
      <c r="X71" s="60">
        <f t="shared" si="28"/>
        <v>0</v>
      </c>
      <c r="Y71" s="61">
        <f t="shared" si="28"/>
        <v>0</v>
      </c>
      <c r="Z71" s="60">
        <f t="shared" si="28"/>
        <v>0</v>
      </c>
      <c r="AA71" s="60">
        <f t="shared" si="28"/>
        <v>0</v>
      </c>
      <c r="AB71" s="100">
        <f t="shared" si="28"/>
        <v>0</v>
      </c>
      <c r="AC71" s="101">
        <f t="shared" si="28"/>
        <v>0</v>
      </c>
      <c r="AD71" s="16"/>
      <c r="AE71" s="16"/>
    </row>
    <row r="72" spans="1:31" s="8" customFormat="1" x14ac:dyDescent="0.2">
      <c r="A72" s="88" t="s">
        <v>21</v>
      </c>
      <c r="B72" s="83">
        <f>B8/B31</f>
        <v>1.1415559127754446E-2</v>
      </c>
      <c r="C72" s="84">
        <f t="shared" ref="C72:AC72" si="29">C8/C31</f>
        <v>2.4809032472542605E-6</v>
      </c>
      <c r="D72" s="83">
        <f t="shared" si="29"/>
        <v>8.0412164683821997E-3</v>
      </c>
      <c r="E72" s="84">
        <f t="shared" si="29"/>
        <v>4.2685243284544103E-6</v>
      </c>
      <c r="F72" s="83">
        <f t="shared" si="29"/>
        <v>8.4766619320179454E-3</v>
      </c>
      <c r="G72" s="84">
        <f t="shared" si="29"/>
        <v>1.630195569128443E-5</v>
      </c>
      <c r="H72" s="83">
        <f t="shared" si="29"/>
        <v>1.017062067434028E-2</v>
      </c>
      <c r="I72" s="84">
        <f t="shared" si="29"/>
        <v>1.9199477265060983E-4</v>
      </c>
      <c r="J72" s="83">
        <f t="shared" si="29"/>
        <v>1.6772828018609852E-3</v>
      </c>
      <c r="K72" s="84">
        <f t="shared" si="29"/>
        <v>3.557759689504609E-4</v>
      </c>
      <c r="L72" s="83">
        <f t="shared" si="29"/>
        <v>6.6243899294950062E-4</v>
      </c>
      <c r="M72" s="84">
        <f t="shared" si="29"/>
        <v>8.0774201489322421E-4</v>
      </c>
      <c r="N72" s="83">
        <f t="shared" si="29"/>
        <v>2.2193899615033756E-3</v>
      </c>
      <c r="O72" s="84">
        <f t="shared" si="29"/>
        <v>5.376667428461455E-4</v>
      </c>
      <c r="P72" s="83">
        <f t="shared" si="29"/>
        <v>1.1548966055403825E-3</v>
      </c>
      <c r="Q72" s="84">
        <f t="shared" si="29"/>
        <v>5.1815654225292776E-4</v>
      </c>
      <c r="R72" s="83">
        <f t="shared" si="29"/>
        <v>6.5814709385662081E-4</v>
      </c>
      <c r="S72" s="84">
        <f t="shared" si="29"/>
        <v>6.2312879690724649E-4</v>
      </c>
      <c r="T72" s="83">
        <f t="shared" si="29"/>
        <v>6.1218243036424857E-5</v>
      </c>
      <c r="U72" s="84">
        <f t="shared" si="29"/>
        <v>1.9788265558523795E-4</v>
      </c>
      <c r="V72" s="83">
        <f t="shared" si="29"/>
        <v>1.3492452010980781E-4</v>
      </c>
      <c r="W72" s="84">
        <f t="shared" si="29"/>
        <v>2.8817530280019943E-6</v>
      </c>
      <c r="X72" s="83">
        <f t="shared" si="29"/>
        <v>4.1425990666544191E-5</v>
      </c>
      <c r="Y72" s="84">
        <f t="shared" si="29"/>
        <v>0</v>
      </c>
      <c r="Z72" s="83">
        <f t="shared" si="29"/>
        <v>0</v>
      </c>
      <c r="AA72" s="83">
        <f t="shared" si="29"/>
        <v>0</v>
      </c>
      <c r="AB72" s="102">
        <f t="shared" si="29"/>
        <v>4.2797034013274853E-3</v>
      </c>
      <c r="AC72" s="103">
        <f t="shared" si="29"/>
        <v>2.3872897772358537E-4</v>
      </c>
      <c r="AD72" s="16"/>
      <c r="AE72" s="16"/>
    </row>
    <row r="73" spans="1:31" s="8" customFormat="1" x14ac:dyDescent="0.2">
      <c r="A73" s="89" t="s">
        <v>23</v>
      </c>
      <c r="B73" s="83">
        <f>B9/B31</f>
        <v>5.736383640256066E-2</v>
      </c>
      <c r="C73" s="84">
        <f t="shared" ref="C73:AC73" si="30">C9/C31</f>
        <v>6.8721019948943013E-4</v>
      </c>
      <c r="D73" s="83">
        <f t="shared" si="30"/>
        <v>5.0005916675010698E-2</v>
      </c>
      <c r="E73" s="84">
        <f t="shared" si="30"/>
        <v>2.4586700131897401E-3</v>
      </c>
      <c r="F73" s="83">
        <f t="shared" si="30"/>
        <v>3.7084956474046159E-2</v>
      </c>
      <c r="G73" s="84">
        <f t="shared" si="30"/>
        <v>3.814657631760557E-3</v>
      </c>
      <c r="H73" s="83">
        <f t="shared" si="30"/>
        <v>4.304082312446797E-2</v>
      </c>
      <c r="I73" s="84">
        <f t="shared" si="30"/>
        <v>5.9380482723652697E-3</v>
      </c>
      <c r="J73" s="83">
        <f t="shared" si="30"/>
        <v>1.277264165385409E-2</v>
      </c>
      <c r="K73" s="84">
        <f t="shared" si="30"/>
        <v>1.1325535011589671E-2</v>
      </c>
      <c r="L73" s="83">
        <f t="shared" si="30"/>
        <v>6.0443082167500389E-3</v>
      </c>
      <c r="M73" s="84">
        <f t="shared" si="30"/>
        <v>1.9451196996738262E-2</v>
      </c>
      <c r="N73" s="83">
        <f t="shared" si="30"/>
        <v>1.9292373621244783E-2</v>
      </c>
      <c r="O73" s="84">
        <f t="shared" si="30"/>
        <v>1.9054091439431299E-2</v>
      </c>
      <c r="P73" s="83">
        <f t="shared" si="30"/>
        <v>1.7703212381323968E-2</v>
      </c>
      <c r="Q73" s="84">
        <f t="shared" si="30"/>
        <v>2.0785238857528015E-2</v>
      </c>
      <c r="R73" s="83">
        <f t="shared" si="30"/>
        <v>2.0317767952678013E-2</v>
      </c>
      <c r="S73" s="84">
        <f t="shared" si="30"/>
        <v>2.2022062029474175E-2</v>
      </c>
      <c r="T73" s="83">
        <f t="shared" si="30"/>
        <v>7.468625650443832E-3</v>
      </c>
      <c r="U73" s="84">
        <f t="shared" si="30"/>
        <v>2.914371777535921E-2</v>
      </c>
      <c r="V73" s="83">
        <f t="shared" si="30"/>
        <v>8.1214182296865077E-3</v>
      </c>
      <c r="W73" s="84">
        <f t="shared" si="30"/>
        <v>2.6945831688332648E-2</v>
      </c>
      <c r="X73" s="83">
        <f t="shared" si="30"/>
        <v>1.4488289953116585E-2</v>
      </c>
      <c r="Y73" s="84">
        <f t="shared" si="30"/>
        <v>3.2844586185438708E-2</v>
      </c>
      <c r="Z73" s="83">
        <f t="shared" si="30"/>
        <v>2.4151241513967227E-2</v>
      </c>
      <c r="AA73" s="83">
        <f t="shared" si="30"/>
        <v>1.4765470459123303E-2</v>
      </c>
      <c r="AB73" s="102">
        <f t="shared" si="30"/>
        <v>2.9946449711730171E-2</v>
      </c>
      <c r="AC73" s="103">
        <f t="shared" si="30"/>
        <v>1.5258647842314508E-2</v>
      </c>
      <c r="AD73" s="16"/>
      <c r="AE73" s="16"/>
    </row>
    <row r="74" spans="1:31" s="8" customFormat="1" x14ac:dyDescent="0.2">
      <c r="A74" s="88" t="s">
        <v>25</v>
      </c>
      <c r="B74" s="83">
        <f>B10/B31</f>
        <v>0.10625520497353379</v>
      </c>
      <c r="C74" s="84">
        <f t="shared" ref="C74:AC74" si="31">C10/C31</f>
        <v>1.5317096648547803E-2</v>
      </c>
      <c r="D74" s="83">
        <f t="shared" si="31"/>
        <v>9.019561437843053E-2</v>
      </c>
      <c r="E74" s="84">
        <f t="shared" si="31"/>
        <v>3.3539929910830525E-2</v>
      </c>
      <c r="F74" s="83">
        <f t="shared" si="31"/>
        <v>6.5960453963744781E-2</v>
      </c>
      <c r="G74" s="84">
        <f t="shared" si="31"/>
        <v>4.0825531036206647E-2</v>
      </c>
      <c r="H74" s="83">
        <f t="shared" si="31"/>
        <v>4.1401976386986936E-2</v>
      </c>
      <c r="I74" s="84">
        <f t="shared" si="31"/>
        <v>2.4620942917090081E-2</v>
      </c>
      <c r="J74" s="83">
        <f t="shared" si="31"/>
        <v>3.4237867987194082E-2</v>
      </c>
      <c r="K74" s="84">
        <f t="shared" si="31"/>
        <v>5.0040429087380732E-2</v>
      </c>
      <c r="L74" s="83">
        <f t="shared" si="31"/>
        <v>2.5355300049056295E-2</v>
      </c>
      <c r="M74" s="84">
        <f t="shared" si="31"/>
        <v>5.0449258415902518E-2</v>
      </c>
      <c r="N74" s="83">
        <f t="shared" si="31"/>
        <v>4.2866864344684313E-2</v>
      </c>
      <c r="O74" s="84">
        <f t="shared" si="31"/>
        <v>5.0499777475732824E-2</v>
      </c>
      <c r="P74" s="83">
        <f t="shared" si="31"/>
        <v>5.7060736116530106E-2</v>
      </c>
      <c r="Q74" s="84">
        <f t="shared" si="31"/>
        <v>4.5968489341983318E-2</v>
      </c>
      <c r="R74" s="83">
        <f t="shared" si="31"/>
        <v>5.4985565178769708E-2</v>
      </c>
      <c r="S74" s="84">
        <f t="shared" si="31"/>
        <v>5.1047510391535621E-2</v>
      </c>
      <c r="T74" s="83">
        <f t="shared" si="31"/>
        <v>2.5721080266534812E-2</v>
      </c>
      <c r="U74" s="84">
        <f t="shared" si="31"/>
        <v>8.2385145608654065E-2</v>
      </c>
      <c r="V74" s="83">
        <f t="shared" si="31"/>
        <v>2.6647592721687041E-2</v>
      </c>
      <c r="W74" s="84">
        <f t="shared" si="31"/>
        <v>6.372276383169409E-2</v>
      </c>
      <c r="X74" s="83">
        <f t="shared" si="31"/>
        <v>4.2956951191177345E-2</v>
      </c>
      <c r="Y74" s="84">
        <f t="shared" si="31"/>
        <v>7.5645612943372742E-2</v>
      </c>
      <c r="Z74" s="83">
        <f t="shared" si="31"/>
        <v>5.5021465355877909E-2</v>
      </c>
      <c r="AA74" s="83">
        <f t="shared" si="31"/>
        <v>3.6084038623081717E-2</v>
      </c>
      <c r="AB74" s="102">
        <f t="shared" si="31"/>
        <v>5.9692035221429837E-2</v>
      </c>
      <c r="AC74" s="103">
        <f t="shared" si="31"/>
        <v>4.3270641067061758E-2</v>
      </c>
      <c r="AD74" s="16"/>
      <c r="AE74" s="16"/>
    </row>
    <row r="75" spans="1:31" s="8" customFormat="1" x14ac:dyDescent="0.2">
      <c r="A75" s="89" t="s">
        <v>20</v>
      </c>
      <c r="B75" s="83">
        <f>B11/B31</f>
        <v>9.9884093898839899E-2</v>
      </c>
      <c r="C75" s="84">
        <f t="shared" ref="C75:AC75" si="32">C11/C31</f>
        <v>2.8232678953753483E-2</v>
      </c>
      <c r="D75" s="83">
        <f t="shared" si="32"/>
        <v>6.8424070854458896E-2</v>
      </c>
      <c r="E75" s="84">
        <f t="shared" si="32"/>
        <v>6.193415374370926E-2</v>
      </c>
      <c r="F75" s="83">
        <f t="shared" si="32"/>
        <v>7.4468758350092118E-2</v>
      </c>
      <c r="G75" s="84">
        <f t="shared" si="32"/>
        <v>7.4277144114722291E-2</v>
      </c>
      <c r="H75" s="83">
        <f t="shared" si="32"/>
        <v>4.4200007402198455E-2</v>
      </c>
      <c r="I75" s="84">
        <f t="shared" si="32"/>
        <v>3.9155265430121329E-2</v>
      </c>
      <c r="J75" s="83">
        <f t="shared" si="32"/>
        <v>6.3124405130355485E-2</v>
      </c>
      <c r="K75" s="84">
        <f t="shared" si="32"/>
        <v>0.10740660880815051</v>
      </c>
      <c r="L75" s="83">
        <f t="shared" si="32"/>
        <v>3.9638917037572823E-2</v>
      </c>
      <c r="M75" s="84">
        <f t="shared" si="32"/>
        <v>9.2238368514985541E-2</v>
      </c>
      <c r="N75" s="83">
        <f t="shared" si="32"/>
        <v>6.524190534628195E-2</v>
      </c>
      <c r="O75" s="84">
        <f t="shared" si="32"/>
        <v>7.6646980285552765E-2</v>
      </c>
      <c r="P75" s="83">
        <f t="shared" si="32"/>
        <v>9.0935102093900377E-2</v>
      </c>
      <c r="Q75" s="84">
        <f t="shared" si="32"/>
        <v>7.1855253180554385E-2</v>
      </c>
      <c r="R75" s="83">
        <f t="shared" si="32"/>
        <v>8.2734742494902383E-2</v>
      </c>
      <c r="S75" s="84">
        <f t="shared" si="32"/>
        <v>6.7316077086300607E-2</v>
      </c>
      <c r="T75" s="83">
        <f t="shared" si="32"/>
        <v>3.7183019001200822E-2</v>
      </c>
      <c r="U75" s="84">
        <f t="shared" si="32"/>
        <v>0.14457160237312608</v>
      </c>
      <c r="V75" s="83">
        <f t="shared" si="32"/>
        <v>3.8728526676134446E-2</v>
      </c>
      <c r="W75" s="84">
        <f t="shared" si="32"/>
        <v>8.7357461290852451E-2</v>
      </c>
      <c r="X75" s="83">
        <f t="shared" si="32"/>
        <v>5.8210721406610509E-2</v>
      </c>
      <c r="Y75" s="84">
        <f t="shared" si="32"/>
        <v>0.1061705484931994</v>
      </c>
      <c r="Z75" s="83">
        <f t="shared" si="32"/>
        <v>8.5435375775655215E-2</v>
      </c>
      <c r="AA75" s="83">
        <f t="shared" si="32"/>
        <v>4.844866363775957E-2</v>
      </c>
      <c r="AB75" s="102">
        <f t="shared" si="32"/>
        <v>7.1798423054026797E-2</v>
      </c>
      <c r="AC75" s="103">
        <f t="shared" si="32"/>
        <v>6.7194637114380382E-2</v>
      </c>
      <c r="AD75" s="16"/>
      <c r="AE75" s="16"/>
    </row>
    <row r="76" spans="1:31" s="8" customFormat="1" x14ac:dyDescent="0.2">
      <c r="A76" s="88" t="s">
        <v>22</v>
      </c>
      <c r="B76" s="83">
        <f>B12/B31</f>
        <v>9.4932013175752686E-2</v>
      </c>
      <c r="C76" s="84">
        <f t="shared" ref="C76:AC76" si="33">C12/C31</f>
        <v>3.1854797694744703E-2</v>
      </c>
      <c r="D76" s="83">
        <f t="shared" si="33"/>
        <v>6.5780682511218921E-2</v>
      </c>
      <c r="E76" s="84">
        <f t="shared" si="33"/>
        <v>6.5912418417828772E-2</v>
      </c>
      <c r="F76" s="83">
        <f t="shared" si="33"/>
        <v>6.0855471331936375E-2</v>
      </c>
      <c r="G76" s="84">
        <f t="shared" si="33"/>
        <v>7.7564705179131319E-2</v>
      </c>
      <c r="H76" s="83">
        <f t="shared" si="33"/>
        <v>4.8111329064732228E-2</v>
      </c>
      <c r="I76" s="84">
        <f t="shared" si="33"/>
        <v>4.6328020417212068E-2</v>
      </c>
      <c r="J76" s="83">
        <f t="shared" si="33"/>
        <v>5.4658120511438139E-2</v>
      </c>
      <c r="K76" s="84">
        <f t="shared" si="33"/>
        <v>0.12483424074173899</v>
      </c>
      <c r="L76" s="83">
        <f t="shared" si="33"/>
        <v>3.7479723995688774E-2</v>
      </c>
      <c r="M76" s="84">
        <f t="shared" si="33"/>
        <v>0.11776493938088498</v>
      </c>
      <c r="N76" s="83">
        <f t="shared" si="33"/>
        <v>5.8866054920110121E-2</v>
      </c>
      <c r="O76" s="84">
        <f t="shared" si="33"/>
        <v>8.7344984784151466E-2</v>
      </c>
      <c r="P76" s="83">
        <f t="shared" si="33"/>
        <v>7.5177526336324615E-2</v>
      </c>
      <c r="Q76" s="84">
        <f t="shared" si="33"/>
        <v>7.5610834948184352E-2</v>
      </c>
      <c r="R76" s="83">
        <f t="shared" si="33"/>
        <v>7.9506591565219151E-2</v>
      </c>
      <c r="S76" s="84">
        <f t="shared" si="33"/>
        <v>5.9037365927390055E-2</v>
      </c>
      <c r="T76" s="83">
        <f t="shared" si="33"/>
        <v>3.3947870311506673E-2</v>
      </c>
      <c r="U76" s="84">
        <f t="shared" si="33"/>
        <v>0.13262901765919477</v>
      </c>
      <c r="V76" s="83">
        <f t="shared" si="33"/>
        <v>3.2444157681789168E-2</v>
      </c>
      <c r="W76" s="84">
        <f t="shared" si="33"/>
        <v>8.380425980732599E-2</v>
      </c>
      <c r="X76" s="83">
        <f t="shared" si="33"/>
        <v>5.2864967480597325E-2</v>
      </c>
      <c r="Y76" s="84">
        <f t="shared" si="33"/>
        <v>0.10642612676682371</v>
      </c>
      <c r="Z76" s="83">
        <f t="shared" si="33"/>
        <v>8.0368589494857937E-2</v>
      </c>
      <c r="AA76" s="83">
        <f t="shared" si="33"/>
        <v>4.958405217187091E-2</v>
      </c>
      <c r="AB76" s="102">
        <f t="shared" si="33"/>
        <v>6.6859701484478243E-2</v>
      </c>
      <c r="AC76" s="103">
        <f t="shared" si="33"/>
        <v>7.1304263191263012E-2</v>
      </c>
      <c r="AD76" s="16"/>
      <c r="AE76" s="16"/>
    </row>
    <row r="77" spans="1:31" s="8" customFormat="1" x14ac:dyDescent="0.2">
      <c r="A77" s="89" t="s">
        <v>24</v>
      </c>
      <c r="B77" s="83">
        <f>B13/B31</f>
        <v>7.9047812011626362E-2</v>
      </c>
      <c r="C77" s="84">
        <f t="shared" ref="C77:AC77" si="34">C13/C31</f>
        <v>3.2161189245780604E-2</v>
      </c>
      <c r="D77" s="83">
        <f t="shared" si="34"/>
        <v>6.4085782685078141E-2</v>
      </c>
      <c r="E77" s="84">
        <f t="shared" si="34"/>
        <v>5.4918834009894439E-2</v>
      </c>
      <c r="F77" s="83">
        <f t="shared" si="34"/>
        <v>6.1762555022712252E-2</v>
      </c>
      <c r="G77" s="84">
        <f t="shared" si="34"/>
        <v>6.9929955930379775E-2</v>
      </c>
      <c r="H77" s="83">
        <f t="shared" si="34"/>
        <v>5.3137421814278843E-2</v>
      </c>
      <c r="I77" s="84">
        <f t="shared" si="34"/>
        <v>4.4586277783552945E-2</v>
      </c>
      <c r="J77" s="83">
        <f t="shared" si="34"/>
        <v>5.0890890091385289E-2</v>
      </c>
      <c r="K77" s="84">
        <f t="shared" si="34"/>
        <v>0.11857042747021723</v>
      </c>
      <c r="L77" s="83">
        <f t="shared" si="34"/>
        <v>3.7110906610425001E-2</v>
      </c>
      <c r="M77" s="84">
        <f t="shared" si="34"/>
        <v>0.10336212997722936</v>
      </c>
      <c r="N77" s="83">
        <f t="shared" si="34"/>
        <v>5.5122466264456632E-2</v>
      </c>
      <c r="O77" s="84">
        <f t="shared" si="34"/>
        <v>8.2681597844521698E-2</v>
      </c>
      <c r="P77" s="83">
        <f t="shared" si="34"/>
        <v>5.833788529067499E-2</v>
      </c>
      <c r="Q77" s="84">
        <f t="shared" si="34"/>
        <v>6.8068076501811445E-2</v>
      </c>
      <c r="R77" s="83">
        <f t="shared" si="34"/>
        <v>7.03450225102457E-2</v>
      </c>
      <c r="S77" s="84">
        <f t="shared" si="34"/>
        <v>5.4806266895328894E-2</v>
      </c>
      <c r="T77" s="83">
        <f t="shared" si="34"/>
        <v>3.278943278943279E-2</v>
      </c>
      <c r="U77" s="84">
        <f t="shared" si="34"/>
        <v>9.2876590848293625E-2</v>
      </c>
      <c r="V77" s="83">
        <f t="shared" si="34"/>
        <v>3.1996139082963011E-2</v>
      </c>
      <c r="W77" s="84">
        <f t="shared" si="34"/>
        <v>8.2328802256988978E-2</v>
      </c>
      <c r="X77" s="83">
        <f t="shared" si="34"/>
        <v>4.8646720952725743E-2</v>
      </c>
      <c r="Y77" s="84">
        <f t="shared" si="34"/>
        <v>8.4935327584674189E-2</v>
      </c>
      <c r="Z77" s="83">
        <f t="shared" si="34"/>
        <v>7.0630022939838027E-2</v>
      </c>
      <c r="AA77" s="83">
        <f t="shared" si="34"/>
        <v>4.7681802169612778E-2</v>
      </c>
      <c r="AB77" s="102">
        <f t="shared" si="34"/>
        <v>6.0383855809740566E-2</v>
      </c>
      <c r="AC77" s="103">
        <f t="shared" si="34"/>
        <v>6.4801669751037849E-2</v>
      </c>
      <c r="AD77" s="16"/>
      <c r="AE77" s="16"/>
    </row>
    <row r="78" spans="1:31" s="8" customFormat="1" x14ac:dyDescent="0.2">
      <c r="A78" s="88" t="s">
        <v>28</v>
      </c>
      <c r="B78" s="83">
        <f>B14/B31</f>
        <v>6.8383109888816546E-2</v>
      </c>
      <c r="C78" s="84">
        <f t="shared" ref="C78:AC78" si="35">C14/C31</f>
        <v>3.6785592898662546E-2</v>
      </c>
      <c r="D78" s="83">
        <f t="shared" si="35"/>
        <v>6.4362501024039911E-2</v>
      </c>
      <c r="E78" s="84">
        <f t="shared" si="35"/>
        <v>4.7203476286213096E-2</v>
      </c>
      <c r="F78" s="83">
        <f t="shared" si="35"/>
        <v>6.4206055662592992E-2</v>
      </c>
      <c r="G78" s="84">
        <f t="shared" si="35"/>
        <v>6.1023654137708057E-2</v>
      </c>
      <c r="H78" s="83">
        <f t="shared" si="35"/>
        <v>6.1079980754284023E-2</v>
      </c>
      <c r="I78" s="84">
        <f t="shared" si="35"/>
        <v>4.7575456067140892E-2</v>
      </c>
      <c r="J78" s="83">
        <f t="shared" si="35"/>
        <v>5.1682940303375197E-2</v>
      </c>
      <c r="K78" s="84">
        <f t="shared" si="35"/>
        <v>0.10192981510430704</v>
      </c>
      <c r="L78" s="83">
        <f t="shared" si="35"/>
        <v>3.7057195340726393E-2</v>
      </c>
      <c r="M78" s="84">
        <f t="shared" si="35"/>
        <v>8.2372376761646868E-2</v>
      </c>
      <c r="N78" s="83">
        <f t="shared" si="35"/>
        <v>5.0189219313262E-2</v>
      </c>
      <c r="O78" s="84">
        <f t="shared" si="35"/>
        <v>7.4811455789840858E-2</v>
      </c>
      <c r="P78" s="83">
        <f t="shared" si="35"/>
        <v>5.0253609051892315E-2</v>
      </c>
      <c r="Q78" s="84">
        <f t="shared" si="35"/>
        <v>6.0670654646558263E-2</v>
      </c>
      <c r="R78" s="83">
        <f t="shared" si="35"/>
        <v>6.2184806088870045E-2</v>
      </c>
      <c r="S78" s="84">
        <f t="shared" si="35"/>
        <v>5.7405967502834054E-2</v>
      </c>
      <c r="T78" s="83">
        <f t="shared" si="35"/>
        <v>4.0342822161003981E-2</v>
      </c>
      <c r="U78" s="84">
        <f t="shared" si="35"/>
        <v>6.8416095921785047E-2</v>
      </c>
      <c r="V78" s="83">
        <f t="shared" si="35"/>
        <v>3.166574698884797E-2</v>
      </c>
      <c r="W78" s="84">
        <f t="shared" si="35"/>
        <v>7.7122915411903373E-2</v>
      </c>
      <c r="X78" s="83">
        <f t="shared" si="35"/>
        <v>4.2884905990018138E-2</v>
      </c>
      <c r="Y78" s="84">
        <f t="shared" si="35"/>
        <v>6.7703240288025601E-2</v>
      </c>
      <c r="Z78" s="83">
        <f t="shared" si="35"/>
        <v>5.8107789301157543E-2</v>
      </c>
      <c r="AA78" s="83">
        <f t="shared" si="35"/>
        <v>4.9716830305931659E-2</v>
      </c>
      <c r="AB78" s="102">
        <f t="shared" si="35"/>
        <v>5.551127903790367E-2</v>
      </c>
      <c r="AC78" s="103">
        <f t="shared" si="35"/>
        <v>5.9993159860547672E-2</v>
      </c>
      <c r="AD78" s="16"/>
      <c r="AE78" s="16"/>
    </row>
    <row r="79" spans="1:31" s="8" customFormat="1" x14ac:dyDescent="0.2">
      <c r="A79" s="89" t="s">
        <v>29</v>
      </c>
      <c r="B79" s="83">
        <f>B15/B31</f>
        <v>6.2849263966461719E-2</v>
      </c>
      <c r="C79" s="84">
        <f t="shared" ref="C79:AC79" si="36">C15/C31</f>
        <v>3.7402097355605228E-2</v>
      </c>
      <c r="D79" s="83">
        <f t="shared" si="36"/>
        <v>6.3355756014527712E-2</v>
      </c>
      <c r="E79" s="84">
        <f t="shared" si="36"/>
        <v>4.1586098269967092E-2</v>
      </c>
      <c r="F79" s="83">
        <f t="shared" si="36"/>
        <v>6.436778376249877E-2</v>
      </c>
      <c r="G79" s="84">
        <f t="shared" si="36"/>
        <v>5.4399626141816149E-2</v>
      </c>
      <c r="H79" s="83">
        <f t="shared" si="36"/>
        <v>6.7034309189829375E-2</v>
      </c>
      <c r="I79" s="84">
        <f t="shared" si="36"/>
        <v>4.9847571000939818E-2</v>
      </c>
      <c r="J79" s="83">
        <f t="shared" si="36"/>
        <v>5.2887655331695989E-2</v>
      </c>
      <c r="K79" s="84">
        <f t="shared" si="36"/>
        <v>7.557544067705245E-2</v>
      </c>
      <c r="L79" s="83">
        <f t="shared" si="36"/>
        <v>3.9939700147885032E-2</v>
      </c>
      <c r="M79" s="84">
        <f t="shared" si="36"/>
        <v>6.9131177303218661E-2</v>
      </c>
      <c r="N79" s="83">
        <f t="shared" si="36"/>
        <v>5.0347514038457455E-2</v>
      </c>
      <c r="O79" s="84">
        <f t="shared" si="36"/>
        <v>6.4649915200211697E-2</v>
      </c>
      <c r="P79" s="83">
        <f t="shared" si="36"/>
        <v>4.9457666796722588E-2</v>
      </c>
      <c r="Q79" s="84">
        <f t="shared" si="36"/>
        <v>5.0516050214845398E-2</v>
      </c>
      <c r="R79" s="83">
        <f t="shared" si="36"/>
        <v>5.891022146851594E-2</v>
      </c>
      <c r="S79" s="84">
        <f t="shared" si="36"/>
        <v>5.4152254163881058E-2</v>
      </c>
      <c r="T79" s="83">
        <f t="shared" si="36"/>
        <v>4.3041133950224859E-2</v>
      </c>
      <c r="U79" s="84">
        <f t="shared" si="36"/>
        <v>5.7162436008780126E-2</v>
      </c>
      <c r="V79" s="83">
        <f t="shared" si="36"/>
        <v>3.3885082364500323E-2</v>
      </c>
      <c r="W79" s="84">
        <f t="shared" si="36"/>
        <v>7.192855557892977E-2</v>
      </c>
      <c r="X79" s="83">
        <f t="shared" si="36"/>
        <v>4.0982912679415062E-2</v>
      </c>
      <c r="Y79" s="84">
        <f t="shared" si="36"/>
        <v>5.3893679438172283E-2</v>
      </c>
      <c r="Z79" s="83">
        <f t="shared" si="36"/>
        <v>5.6066795593316093E-2</v>
      </c>
      <c r="AA79" s="83">
        <f t="shared" si="36"/>
        <v>5.3904309418214995E-2</v>
      </c>
      <c r="AB79" s="102">
        <f t="shared" si="36"/>
        <v>5.4621833992756469E-2</v>
      </c>
      <c r="AC79" s="103">
        <f t="shared" si="36"/>
        <v>5.5254132809553484E-2</v>
      </c>
      <c r="AD79" s="16"/>
      <c r="AE79" s="16"/>
    </row>
    <row r="80" spans="1:31" s="8" customFormat="1" x14ac:dyDescent="0.2">
      <c r="A80" s="88" t="s">
        <v>31</v>
      </c>
      <c r="B80" s="83">
        <f>B16/B31</f>
        <v>6.1887600877787594E-2</v>
      </c>
      <c r="C80" s="84">
        <f t="shared" ref="C80:AC80" si="37">C16/C31</f>
        <v>4.2454456818638527E-2</v>
      </c>
      <c r="D80" s="83">
        <f t="shared" si="37"/>
        <v>6.1284009503090327E-2</v>
      </c>
      <c r="E80" s="84">
        <f t="shared" si="37"/>
        <v>4.2866655568503415E-2</v>
      </c>
      <c r="F80" s="83">
        <f t="shared" si="37"/>
        <v>6.3291940315299472E-2</v>
      </c>
      <c r="G80" s="84">
        <f t="shared" si="37"/>
        <v>5.4910420753476394E-2</v>
      </c>
      <c r="H80" s="83">
        <f t="shared" si="37"/>
        <v>6.9536252266923282E-2</v>
      </c>
      <c r="I80" s="84">
        <f t="shared" si="37"/>
        <v>5.1563855764192229E-2</v>
      </c>
      <c r="J80" s="83">
        <f t="shared" si="37"/>
        <v>5.3426781946579877E-2</v>
      </c>
      <c r="K80" s="84">
        <f t="shared" si="37"/>
        <v>6.3144843943722717E-2</v>
      </c>
      <c r="L80" s="83">
        <f t="shared" si="37"/>
        <v>4.4634065119543383E-2</v>
      </c>
      <c r="M80" s="84">
        <f t="shared" si="37"/>
        <v>6.6959889839374731E-2</v>
      </c>
      <c r="N80" s="83">
        <f t="shared" si="37"/>
        <v>5.4827091571050666E-2</v>
      </c>
      <c r="O80" s="84">
        <f t="shared" si="37"/>
        <v>6.2329648652224644E-2</v>
      </c>
      <c r="P80" s="83">
        <f t="shared" si="37"/>
        <v>5.0074131876706986E-2</v>
      </c>
      <c r="Q80" s="84">
        <f t="shared" si="37"/>
        <v>5.1463897548234896E-2</v>
      </c>
      <c r="R80" s="83">
        <f t="shared" si="37"/>
        <v>5.8787071245432337E-2</v>
      </c>
      <c r="S80" s="84">
        <f t="shared" si="37"/>
        <v>5.5031537947272037E-2</v>
      </c>
      <c r="T80" s="83">
        <f t="shared" si="37"/>
        <v>4.6507028325210142E-2</v>
      </c>
      <c r="U80" s="84">
        <f t="shared" si="37"/>
        <v>5.5187273946549695E-2</v>
      </c>
      <c r="V80" s="83">
        <f t="shared" si="37"/>
        <v>3.9287252573512239E-2</v>
      </c>
      <c r="W80" s="84">
        <f t="shared" si="37"/>
        <v>6.7604485160412786E-2</v>
      </c>
      <c r="X80" s="83">
        <f t="shared" si="37"/>
        <v>4.3068621252974115E-2</v>
      </c>
      <c r="Y80" s="84">
        <f t="shared" si="37"/>
        <v>5.0082229531513915E-2</v>
      </c>
      <c r="Z80" s="83">
        <f t="shared" si="37"/>
        <v>5.6113358187411339E-2</v>
      </c>
      <c r="AA80" s="83">
        <f t="shared" si="37"/>
        <v>5.6695359991328777E-2</v>
      </c>
      <c r="AB80" s="102">
        <f t="shared" si="37"/>
        <v>5.5748320394600967E-2</v>
      </c>
      <c r="AC80" s="103">
        <f t="shared" si="37"/>
        <v>5.5272111832224628E-2</v>
      </c>
      <c r="AD80" s="16"/>
      <c r="AE80" s="16"/>
    </row>
    <row r="81" spans="1:31" s="8" customFormat="1" x14ac:dyDescent="0.2">
      <c r="A81" s="89" t="s">
        <v>33</v>
      </c>
      <c r="B81" s="83">
        <f>B17/B31</f>
        <v>5.3576775873653414E-2</v>
      </c>
      <c r="C81" s="84">
        <f t="shared" ref="C81:AC81" si="38">C17/C31</f>
        <v>4.0664485125744582E-2</v>
      </c>
      <c r="D81" s="83">
        <f t="shared" si="38"/>
        <v>5.4447974221502105E-2</v>
      </c>
      <c r="E81" s="84">
        <f t="shared" si="38"/>
        <v>4.5101228054449299E-2</v>
      </c>
      <c r="F81" s="83">
        <f t="shared" si="38"/>
        <v>5.4048827822858511E-2</v>
      </c>
      <c r="G81" s="84">
        <f t="shared" si="38"/>
        <v>5.5654876730045051E-2</v>
      </c>
      <c r="H81" s="83">
        <f t="shared" si="38"/>
        <v>6.6452496391428251E-2</v>
      </c>
      <c r="I81" s="84">
        <f t="shared" si="38"/>
        <v>5.149702885437462E-2</v>
      </c>
      <c r="J81" s="83">
        <f t="shared" si="38"/>
        <v>5.5177279473918921E-2</v>
      </c>
      <c r="K81" s="84">
        <f t="shared" si="38"/>
        <v>5.6433615438520837E-2</v>
      </c>
      <c r="L81" s="83">
        <f t="shared" si="38"/>
        <v>4.7487923916196099E-2</v>
      </c>
      <c r="M81" s="84">
        <f t="shared" si="38"/>
        <v>6.3761616099452273E-2</v>
      </c>
      <c r="N81" s="83">
        <f t="shared" si="38"/>
        <v>5.3488929976614807E-2</v>
      </c>
      <c r="O81" s="84">
        <f t="shared" si="38"/>
        <v>5.7608525686517434E-2</v>
      </c>
      <c r="P81" s="83">
        <f t="shared" si="38"/>
        <v>5.2061386396150343E-2</v>
      </c>
      <c r="Q81" s="84">
        <f t="shared" si="38"/>
        <v>5.3968320835790715E-2</v>
      </c>
      <c r="R81" s="83">
        <f t="shared" si="38"/>
        <v>5.6762158560959362E-2</v>
      </c>
      <c r="S81" s="84">
        <f t="shared" si="38"/>
        <v>5.487348487050548E-2</v>
      </c>
      <c r="T81" s="83">
        <f t="shared" si="38"/>
        <v>4.8291775564502835E-2</v>
      </c>
      <c r="U81" s="84">
        <f t="shared" si="38"/>
        <v>5.1376200579722892E-2</v>
      </c>
      <c r="V81" s="83">
        <f t="shared" si="38"/>
        <v>4.4099560457428716E-2</v>
      </c>
      <c r="W81" s="84">
        <f t="shared" si="38"/>
        <v>6.3496546218995933E-2</v>
      </c>
      <c r="X81" s="83">
        <f t="shared" si="38"/>
        <v>4.2463441563236774E-2</v>
      </c>
      <c r="Y81" s="84">
        <f t="shared" si="38"/>
        <v>5.0423926571250777E-2</v>
      </c>
      <c r="Z81" s="83">
        <f t="shared" si="38"/>
        <v>5.4666813597519147E-2</v>
      </c>
      <c r="AA81" s="83">
        <f t="shared" si="38"/>
        <v>5.5039697952326327E-2</v>
      </c>
      <c r="AB81" s="102">
        <f t="shared" si="38"/>
        <v>5.3229148527468316E-2</v>
      </c>
      <c r="AC81" s="103">
        <f t="shared" si="38"/>
        <v>5.3696716868243503E-2</v>
      </c>
      <c r="AD81" s="16"/>
      <c r="AE81" s="16"/>
    </row>
    <row r="82" spans="1:31" s="8" customFormat="1" x14ac:dyDescent="0.2">
      <c r="A82" s="88" t="s">
        <v>35</v>
      </c>
      <c r="B82" s="83">
        <f>B18/B31</f>
        <v>4.4267787787549182E-2</v>
      </c>
      <c r="C82" s="84">
        <f t="shared" ref="C82:AC82" si="39">C18/C31</f>
        <v>4.7592407443702106E-2</v>
      </c>
      <c r="D82" s="83">
        <f t="shared" si="39"/>
        <v>5.0257147798541769E-2</v>
      </c>
      <c r="E82" s="84">
        <f t="shared" si="39"/>
        <v>5.0910689665475746E-2</v>
      </c>
      <c r="F82" s="83">
        <f t="shared" si="39"/>
        <v>5.2723360569282909E-2</v>
      </c>
      <c r="G82" s="84">
        <f t="shared" si="39"/>
        <v>5.7111184771799793E-2</v>
      </c>
      <c r="H82" s="83">
        <f t="shared" si="39"/>
        <v>6.6975091602205855E-2</v>
      </c>
      <c r="I82" s="84">
        <f t="shared" si="39"/>
        <v>5.8504307683821734E-2</v>
      </c>
      <c r="J82" s="83">
        <f t="shared" si="39"/>
        <v>6.0222439647770611E-2</v>
      </c>
      <c r="K82" s="84">
        <f t="shared" si="39"/>
        <v>5.1118538084200311E-2</v>
      </c>
      <c r="L82" s="83">
        <f t="shared" si="39"/>
        <v>5.7274117255282503E-2</v>
      </c>
      <c r="M82" s="84">
        <f t="shared" si="39"/>
        <v>5.2551310849898454E-2</v>
      </c>
      <c r="N82" s="83">
        <f t="shared" si="39"/>
        <v>5.767313281580206E-2</v>
      </c>
      <c r="O82" s="84">
        <f t="shared" si="39"/>
        <v>5.2584288583903675E-2</v>
      </c>
      <c r="P82" s="83">
        <f t="shared" si="39"/>
        <v>5.4254129275588502E-2</v>
      </c>
      <c r="Q82" s="84">
        <f t="shared" si="39"/>
        <v>5.0844637290420422E-2</v>
      </c>
      <c r="R82" s="83">
        <f t="shared" si="39"/>
        <v>5.641491530898593E-2</v>
      </c>
      <c r="S82" s="84">
        <f t="shared" si="39"/>
        <v>5.9304421126064585E-2</v>
      </c>
      <c r="T82" s="83">
        <f t="shared" si="39"/>
        <v>6.1731534458807184E-2</v>
      </c>
      <c r="U82" s="84">
        <f t="shared" si="39"/>
        <v>5.162905063963736E-2</v>
      </c>
      <c r="V82" s="83">
        <f t="shared" si="39"/>
        <v>5.6576618964506199E-2</v>
      </c>
      <c r="W82" s="84">
        <f t="shared" si="39"/>
        <v>5.9205615960300967E-2</v>
      </c>
      <c r="X82" s="83">
        <f t="shared" si="39"/>
        <v>5.021730633799646E-2</v>
      </c>
      <c r="Y82" s="84">
        <f t="shared" si="39"/>
        <v>4.6859720864076804E-2</v>
      </c>
      <c r="Z82" s="83">
        <f t="shared" si="39"/>
        <v>5.670858334859552E-2</v>
      </c>
      <c r="AA82" s="83">
        <f t="shared" si="39"/>
        <v>6.0148494729521003E-2</v>
      </c>
      <c r="AB82" s="102">
        <f t="shared" si="39"/>
        <v>5.4431363973223505E-2</v>
      </c>
      <c r="AC82" s="103">
        <f t="shared" si="39"/>
        <v>5.4590125596315514E-2</v>
      </c>
      <c r="AD82" s="16"/>
      <c r="AE82" s="16"/>
    </row>
    <row r="83" spans="1:31" s="8" customFormat="1" x14ac:dyDescent="0.2">
      <c r="A83" s="89" t="s">
        <v>36</v>
      </c>
      <c r="B83" s="83">
        <f>B19/B31</f>
        <v>3.782367672626346E-2</v>
      </c>
      <c r="C83" s="84">
        <f t="shared" ref="C83:AC83" si="40">C19/C31</f>
        <v>6.1853879760543219E-2</v>
      </c>
      <c r="D83" s="83">
        <f t="shared" si="40"/>
        <v>4.8744299511191622E-2</v>
      </c>
      <c r="E83" s="84">
        <f t="shared" si="40"/>
        <v>5.6628378003440429E-2</v>
      </c>
      <c r="F83" s="83">
        <f t="shared" si="40"/>
        <v>5.3240187323329628E-2</v>
      </c>
      <c r="G83" s="84">
        <f t="shared" si="40"/>
        <v>5.6513446396452692E-2</v>
      </c>
      <c r="H83" s="83">
        <f t="shared" si="40"/>
        <v>6.7075761501165843E-2</v>
      </c>
      <c r="I83" s="84">
        <f t="shared" si="40"/>
        <v>6.7355160628554817E-2</v>
      </c>
      <c r="J83" s="83">
        <f t="shared" si="40"/>
        <v>7.0246201154130314E-2</v>
      </c>
      <c r="K83" s="84">
        <f t="shared" si="40"/>
        <v>4.5905881084577653E-2</v>
      </c>
      <c r="L83" s="83">
        <f t="shared" si="40"/>
        <v>7.5944154602518701E-2</v>
      </c>
      <c r="M83" s="84">
        <f t="shared" si="40"/>
        <v>4.6079758754384886E-2</v>
      </c>
      <c r="N83" s="83">
        <f t="shared" si="40"/>
        <v>6.6434827450590012E-2</v>
      </c>
      <c r="O83" s="84">
        <f t="shared" si="40"/>
        <v>5.1158930440116913E-2</v>
      </c>
      <c r="P83" s="83">
        <f t="shared" si="40"/>
        <v>5.9911561971647806E-2</v>
      </c>
      <c r="Q83" s="84">
        <f t="shared" si="40"/>
        <v>5.3222680933524308E-2</v>
      </c>
      <c r="R83" s="83">
        <f t="shared" si="40"/>
        <v>5.9748046756707647E-2</v>
      </c>
      <c r="S83" s="84">
        <f t="shared" si="40"/>
        <v>6.1831453652297766E-2</v>
      </c>
      <c r="T83" s="83">
        <f t="shared" si="40"/>
        <v>7.8740787831696926E-2</v>
      </c>
      <c r="U83" s="84">
        <f t="shared" si="40"/>
        <v>3.7645342978280545E-2</v>
      </c>
      <c r="V83" s="83">
        <f t="shared" si="40"/>
        <v>7.7150878479712026E-2</v>
      </c>
      <c r="W83" s="84">
        <f t="shared" si="40"/>
        <v>4.3338683788121987E-2</v>
      </c>
      <c r="X83" s="83">
        <f t="shared" si="40"/>
        <v>6.2542439126307844E-2</v>
      </c>
      <c r="Y83" s="84">
        <f t="shared" si="40"/>
        <v>3.7503333629655966E-2</v>
      </c>
      <c r="Z83" s="83">
        <f t="shared" si="40"/>
        <v>5.795646087034801E-2</v>
      </c>
      <c r="AA83" s="83">
        <f t="shared" si="40"/>
        <v>6.1580150120584223E-2</v>
      </c>
      <c r="AB83" s="102">
        <f t="shared" si="40"/>
        <v>5.8562714042540556E-2</v>
      </c>
      <c r="AC83" s="103">
        <f t="shared" si="40"/>
        <v>5.4968901698003787E-2</v>
      </c>
      <c r="AD83" s="16"/>
      <c r="AE83" s="16"/>
    </row>
    <row r="84" spans="1:31" s="8" customFormat="1" x14ac:dyDescent="0.2">
      <c r="A84" s="88" t="s">
        <v>37</v>
      </c>
      <c r="B84" s="83">
        <f>B20/B31</f>
        <v>3.8342870508452358E-2</v>
      </c>
      <c r="C84" s="84">
        <f t="shared" ref="C84:AC84" si="41">C20/C31</f>
        <v>7.4342746707221172E-2</v>
      </c>
      <c r="D84" s="83">
        <f t="shared" si="41"/>
        <v>5.9254134845574784E-2</v>
      </c>
      <c r="E84" s="84">
        <f t="shared" si="41"/>
        <v>6.6268840199254719E-2</v>
      </c>
      <c r="F84" s="83">
        <f t="shared" si="41"/>
        <v>7.2890151461881394E-2</v>
      </c>
      <c r="G84" s="84">
        <f t="shared" si="41"/>
        <v>5.714922266841279E-2</v>
      </c>
      <c r="H84" s="83">
        <f t="shared" si="41"/>
        <v>6.8326733039712789E-2</v>
      </c>
      <c r="I84" s="84">
        <f t="shared" si="41"/>
        <v>7.5441216716486306E-2</v>
      </c>
      <c r="J84" s="83">
        <f t="shared" si="41"/>
        <v>8.2000492535425948E-2</v>
      </c>
      <c r="K84" s="84">
        <f t="shared" si="41"/>
        <v>3.9302463479057734E-2</v>
      </c>
      <c r="L84" s="83">
        <f t="shared" si="41"/>
        <v>8.955100959283277E-2</v>
      </c>
      <c r="M84" s="84">
        <f t="shared" si="41"/>
        <v>4.2350683118961167E-2</v>
      </c>
      <c r="N84" s="83">
        <f t="shared" si="41"/>
        <v>7.6426977990505574E-2</v>
      </c>
      <c r="O84" s="84">
        <f t="shared" si="41"/>
        <v>5.0952043013339429E-2</v>
      </c>
      <c r="P84" s="83">
        <f t="shared" si="41"/>
        <v>6.2551697229808814E-2</v>
      </c>
      <c r="Q84" s="84">
        <f t="shared" si="41"/>
        <v>5.4016766366163954E-2</v>
      </c>
      <c r="R84" s="83">
        <f t="shared" si="41"/>
        <v>6.4492358629600469E-2</v>
      </c>
      <c r="S84" s="84">
        <f t="shared" si="41"/>
        <v>6.6692948289393372E-2</v>
      </c>
      <c r="T84" s="83">
        <f t="shared" si="41"/>
        <v>9.984695439240894E-2</v>
      </c>
      <c r="U84" s="84">
        <f t="shared" si="41"/>
        <v>3.1741843753320946E-2</v>
      </c>
      <c r="V84" s="83">
        <f t="shared" si="41"/>
        <v>8.9894326423929388E-2</v>
      </c>
      <c r="W84" s="84">
        <f t="shared" si="41"/>
        <v>4.4011573120160456E-2</v>
      </c>
      <c r="X84" s="83">
        <f t="shared" si="41"/>
        <v>8.7868128463798184E-2</v>
      </c>
      <c r="Y84" s="84">
        <f t="shared" si="41"/>
        <v>3.9717419326162323E-2</v>
      </c>
      <c r="Z84" s="83">
        <f t="shared" si="41"/>
        <v>6.9334806780755376E-2</v>
      </c>
      <c r="AA84" s="83">
        <f t="shared" si="41"/>
        <v>7.1585479310998901E-2</v>
      </c>
      <c r="AB84" s="102">
        <f t="shared" si="41"/>
        <v>6.7813536465356997E-2</v>
      </c>
      <c r="AC84" s="103">
        <f t="shared" si="41"/>
        <v>5.9399041028670461E-2</v>
      </c>
      <c r="AD84" s="16"/>
      <c r="AE84" s="16"/>
    </row>
    <row r="85" spans="1:31" s="8" customFormat="1" x14ac:dyDescent="0.2">
      <c r="A85" s="89" t="s">
        <v>30</v>
      </c>
      <c r="B85" s="83">
        <f>B21/B31</f>
        <v>4.3788818487768034E-2</v>
      </c>
      <c r="C85" s="84">
        <f t="shared" ref="C85:AC85" si="42">C21/C31</f>
        <v>0.11140247941470531</v>
      </c>
      <c r="D85" s="83">
        <f t="shared" si="42"/>
        <v>7.6822108338870737E-2</v>
      </c>
      <c r="E85" s="84">
        <f t="shared" si="42"/>
        <v>8.7573045122570678E-2</v>
      </c>
      <c r="F85" s="83">
        <f t="shared" si="42"/>
        <v>8.9657136428199752E-2</v>
      </c>
      <c r="G85" s="84">
        <f t="shared" si="42"/>
        <v>7.0120145413444759E-2</v>
      </c>
      <c r="H85" s="83">
        <f t="shared" si="42"/>
        <v>7.4876198230874574E-2</v>
      </c>
      <c r="I85" s="84">
        <f t="shared" si="42"/>
        <v>9.379846276892527E-2</v>
      </c>
      <c r="J85" s="83">
        <f t="shared" si="42"/>
        <v>0.11724339902690974</v>
      </c>
      <c r="K85" s="84">
        <f t="shared" si="42"/>
        <v>3.9528866368389842E-2</v>
      </c>
      <c r="L85" s="83">
        <f t="shared" si="42"/>
        <v>0.12703789509114802</v>
      </c>
      <c r="M85" s="84">
        <f t="shared" si="42"/>
        <v>4.7697165979444886E-2</v>
      </c>
      <c r="N85" s="83">
        <f t="shared" si="42"/>
        <v>8.536981401185742E-2</v>
      </c>
      <c r="O85" s="84">
        <f t="shared" si="42"/>
        <v>5.7648219204445676E-2</v>
      </c>
      <c r="P85" s="83">
        <f t="shared" si="42"/>
        <v>8.0886981402002858E-2</v>
      </c>
      <c r="Q85" s="84">
        <f t="shared" si="42"/>
        <v>6.3674277529699216E-2</v>
      </c>
      <c r="R85" s="83">
        <f t="shared" si="42"/>
        <v>6.4948620111844629E-2</v>
      </c>
      <c r="S85" s="84">
        <f t="shared" si="42"/>
        <v>7.4864474028427747E-2</v>
      </c>
      <c r="T85" s="83">
        <f t="shared" si="42"/>
        <v>0.11350804078076805</v>
      </c>
      <c r="U85" s="84">
        <f t="shared" si="42"/>
        <v>3.4655116182770285E-2</v>
      </c>
      <c r="V85" s="83">
        <f t="shared" si="42"/>
        <v>9.233161679360527E-2</v>
      </c>
      <c r="W85" s="84">
        <f t="shared" si="42"/>
        <v>4.8043145606335248E-2</v>
      </c>
      <c r="X85" s="83">
        <f t="shared" si="42"/>
        <v>0.11344777713537474</v>
      </c>
      <c r="Y85" s="84">
        <f t="shared" si="42"/>
        <v>4.2992710463152277E-2</v>
      </c>
      <c r="Z85" s="83">
        <f t="shared" si="42"/>
        <v>7.3195621874485875E-2</v>
      </c>
      <c r="AA85" s="83">
        <f t="shared" si="42"/>
        <v>8.237392851658823E-2</v>
      </c>
      <c r="AB85" s="102">
        <f t="shared" si="42"/>
        <v>7.8364306647282195E-2</v>
      </c>
      <c r="AC85" s="103">
        <f t="shared" si="42"/>
        <v>7.2070737315664324E-2</v>
      </c>
      <c r="AD85" s="16"/>
      <c r="AE85" s="16"/>
    </row>
    <row r="86" spans="1:31" s="8" customFormat="1" x14ac:dyDescent="0.2">
      <c r="A86" s="88" t="s">
        <v>32</v>
      </c>
      <c r="B86" s="83">
        <f>B22/B31</f>
        <v>4.4089012310181412E-2</v>
      </c>
      <c r="C86" s="84">
        <f t="shared" ref="C86:AC86" si="43">C22/C31</f>
        <v>0.12633131470505782</v>
      </c>
      <c r="D86" s="83">
        <f t="shared" si="43"/>
        <v>7.1859383391438117E-2</v>
      </c>
      <c r="E86" s="84">
        <f t="shared" si="43"/>
        <v>8.9195084367383354E-2</v>
      </c>
      <c r="F86" s="83">
        <f t="shared" si="43"/>
        <v>7.2795224098893219E-2</v>
      </c>
      <c r="G86" s="84">
        <f t="shared" si="43"/>
        <v>7.0044069620218766E-2</v>
      </c>
      <c r="H86" s="83">
        <f t="shared" si="43"/>
        <v>7.7594285502794333E-2</v>
      </c>
      <c r="I86" s="84">
        <f t="shared" si="43"/>
        <v>9.6034512386314691E-2</v>
      </c>
      <c r="J86" s="83">
        <f t="shared" si="43"/>
        <v>0.10236749798659504</v>
      </c>
      <c r="K86" s="84">
        <f t="shared" si="43"/>
        <v>3.3507627621152496E-2</v>
      </c>
      <c r="L86" s="83">
        <f t="shared" si="43"/>
        <v>0.1372358748312571</v>
      </c>
      <c r="M86" s="84">
        <f t="shared" si="43"/>
        <v>4.2827635546802884E-2</v>
      </c>
      <c r="N86" s="83">
        <f t="shared" si="43"/>
        <v>9.1779934430081866E-2</v>
      </c>
      <c r="O86" s="84">
        <f t="shared" si="43"/>
        <v>5.7246472689656831E-2</v>
      </c>
      <c r="P86" s="83">
        <f t="shared" si="43"/>
        <v>7.6748601898816493E-2</v>
      </c>
      <c r="Q86" s="84">
        <f t="shared" si="43"/>
        <v>7.122967394051731E-2</v>
      </c>
      <c r="R86" s="83">
        <f t="shared" si="43"/>
        <v>6.7661962731916103E-2</v>
      </c>
      <c r="S86" s="84">
        <f t="shared" si="43"/>
        <v>7.974958579193675E-2</v>
      </c>
      <c r="T86" s="83">
        <f t="shared" si="43"/>
        <v>0.11449224176496904</v>
      </c>
      <c r="U86" s="84">
        <f t="shared" si="43"/>
        <v>3.3563097083429527E-2</v>
      </c>
      <c r="V86" s="83">
        <f t="shared" si="43"/>
        <v>0.10666994175758215</v>
      </c>
      <c r="W86" s="84">
        <f t="shared" si="43"/>
        <v>4.8105103296437288E-2</v>
      </c>
      <c r="X86" s="83">
        <f t="shared" si="43"/>
        <v>0.10618381972849766</v>
      </c>
      <c r="Y86" s="84">
        <f t="shared" si="43"/>
        <v>5.1499022135300915E-2</v>
      </c>
      <c r="Z86" s="83">
        <f t="shared" si="43"/>
        <v>6.5477095859964557E-2</v>
      </c>
      <c r="AA86" s="83">
        <f t="shared" si="43"/>
        <v>9.5488253199772374E-2</v>
      </c>
      <c r="AB86" s="102">
        <f t="shared" si="43"/>
        <v>7.7490925338722108E-2</v>
      </c>
      <c r="AC86" s="103">
        <f t="shared" si="43"/>
        <v>7.6735550205406955E-2</v>
      </c>
      <c r="AD86" s="16"/>
      <c r="AE86" s="16"/>
    </row>
    <row r="87" spans="1:31" s="8" customFormat="1" x14ac:dyDescent="0.2">
      <c r="A87" s="89" t="s">
        <v>34</v>
      </c>
      <c r="B87" s="83">
        <f>B23/B31</f>
        <v>4.5093134574730381E-2</v>
      </c>
      <c r="C87" s="84">
        <f t="shared" ref="C87:AC87" si="44">C23/C31</f>
        <v>0.11552946196651277</v>
      </c>
      <c r="D87" s="83">
        <f t="shared" si="44"/>
        <v>5.2785843672343638E-2</v>
      </c>
      <c r="E87" s="84">
        <f t="shared" si="44"/>
        <v>8.6256205367242489E-2</v>
      </c>
      <c r="F87" s="83">
        <f t="shared" si="44"/>
        <v>5.5064902189657837E-2</v>
      </c>
      <c r="G87" s="84">
        <f t="shared" si="44"/>
        <v>6.5903372874632521E-2</v>
      </c>
      <c r="H87" s="83">
        <f t="shared" si="44"/>
        <v>6.7493245493911697E-2</v>
      </c>
      <c r="I87" s="84">
        <f t="shared" si="44"/>
        <v>8.874401474859292E-2</v>
      </c>
      <c r="J87" s="83">
        <f t="shared" si="44"/>
        <v>6.6978162044155132E-2</v>
      </c>
      <c r="K87" s="84">
        <f t="shared" si="44"/>
        <v>2.9556358147808742E-2</v>
      </c>
      <c r="L87" s="83">
        <f t="shared" si="44"/>
        <v>9.7009714578312825E-2</v>
      </c>
      <c r="M87" s="84">
        <f t="shared" si="44"/>
        <v>3.7904255646501323E-2</v>
      </c>
      <c r="N87" s="83">
        <f t="shared" si="44"/>
        <v>7.3001610689626475E-2</v>
      </c>
      <c r="O87" s="84">
        <f t="shared" si="44"/>
        <v>5.5587764773807093E-2</v>
      </c>
      <c r="P87" s="83">
        <f t="shared" si="44"/>
        <v>6.5275068279360124E-2</v>
      </c>
      <c r="Q87" s="84">
        <f t="shared" si="44"/>
        <v>7.5669812115595245E-2</v>
      </c>
      <c r="R87" s="83">
        <f t="shared" si="44"/>
        <v>5.6743988855914237E-2</v>
      </c>
      <c r="S87" s="84">
        <f t="shared" si="44"/>
        <v>7.6761110949626482E-2</v>
      </c>
      <c r="T87" s="83">
        <f t="shared" si="44"/>
        <v>9.0273363000635723E-2</v>
      </c>
      <c r="U87" s="84">
        <f t="shared" si="44"/>
        <v>3.4424253084587506E-2</v>
      </c>
      <c r="V87" s="83">
        <f t="shared" si="44"/>
        <v>0.10194412395065915</v>
      </c>
      <c r="W87" s="84">
        <f t="shared" si="44"/>
        <v>4.9492667379420249E-2</v>
      </c>
      <c r="X87" s="83">
        <f t="shared" si="44"/>
        <v>8.6994580399742796E-2</v>
      </c>
      <c r="Y87" s="84">
        <f t="shared" si="44"/>
        <v>5.2657458440750288E-2</v>
      </c>
      <c r="Z87" s="83">
        <f t="shared" si="44"/>
        <v>5.7498595361744793E-2</v>
      </c>
      <c r="AA87" s="83">
        <f t="shared" si="44"/>
        <v>9.0211451436623277E-2</v>
      </c>
      <c r="AB87" s="102">
        <f t="shared" si="44"/>
        <v>6.5654786251061359E-2</v>
      </c>
      <c r="AC87" s="103">
        <f t="shared" si="44"/>
        <v>7.319976586716341E-2</v>
      </c>
      <c r="AD87" s="16"/>
      <c r="AE87" s="16"/>
    </row>
    <row r="88" spans="1:31" s="8" customFormat="1" x14ac:dyDescent="0.2">
      <c r="A88" s="88" t="s">
        <v>38</v>
      </c>
      <c r="B88" s="83">
        <f>B24/B31</f>
        <v>4.3380614481111628E-2</v>
      </c>
      <c r="C88" s="84">
        <f t="shared" ref="C88:AC88" si="45">C24/C31</f>
        <v>9.4501326042785661E-2</v>
      </c>
      <c r="D88" s="83">
        <f t="shared" si="45"/>
        <v>4.0584749542595507E-2</v>
      </c>
      <c r="E88" s="84">
        <f t="shared" si="45"/>
        <v>8.1507472051836963E-2</v>
      </c>
      <c r="F88" s="83">
        <f t="shared" si="45"/>
        <v>3.7636941510681088E-2</v>
      </c>
      <c r="G88" s="84">
        <f t="shared" si="45"/>
        <v>6.3936270221217534E-2</v>
      </c>
      <c r="H88" s="83">
        <f t="shared" si="45"/>
        <v>5.3895406935859952E-2</v>
      </c>
      <c r="I88" s="84">
        <f t="shared" si="45"/>
        <v>8.165611932952456E-2</v>
      </c>
      <c r="J88" s="83">
        <f t="shared" si="45"/>
        <v>4.2803990868126966E-2</v>
      </c>
      <c r="K88" s="84">
        <f t="shared" si="45"/>
        <v>2.749177941889925E-2</v>
      </c>
      <c r="L88" s="83">
        <f t="shared" si="45"/>
        <v>6.4199290295089723E-2</v>
      </c>
      <c r="M88" s="84">
        <f t="shared" si="45"/>
        <v>3.732345067388762E-2</v>
      </c>
      <c r="N88" s="83">
        <f t="shared" si="45"/>
        <v>5.8520091190816949E-2</v>
      </c>
      <c r="O88" s="84">
        <f t="shared" si="45"/>
        <v>5.3978373046898495E-2</v>
      </c>
      <c r="P88" s="83">
        <f t="shared" si="45"/>
        <v>5.3824944726232282E-2</v>
      </c>
      <c r="Q88" s="84">
        <f t="shared" si="45"/>
        <v>7.3635099839919116E-2</v>
      </c>
      <c r="R88" s="83">
        <f t="shared" si="45"/>
        <v>4.6322653584479033E-2</v>
      </c>
      <c r="S88" s="84">
        <f t="shared" si="45"/>
        <v>6.1786036101502774E-2</v>
      </c>
      <c r="T88" s="83">
        <f t="shared" si="45"/>
        <v>6.9576887758705935E-2</v>
      </c>
      <c r="U88" s="84">
        <f t="shared" si="45"/>
        <v>3.6091597682574236E-2</v>
      </c>
      <c r="V88" s="83">
        <f t="shared" si="45"/>
        <v>9.7813357873451176E-2</v>
      </c>
      <c r="W88" s="84">
        <f t="shared" si="45"/>
        <v>4.6907734913302461E-2</v>
      </c>
      <c r="X88" s="83">
        <f t="shared" si="45"/>
        <v>6.2760375859814449E-2</v>
      </c>
      <c r="Y88" s="84">
        <f t="shared" si="45"/>
        <v>5.2943594986220997E-2</v>
      </c>
      <c r="Z88" s="83">
        <f t="shared" si="45"/>
        <v>4.622656737452157E-2</v>
      </c>
      <c r="AA88" s="83">
        <f t="shared" si="45"/>
        <v>7.1308180758912848E-2</v>
      </c>
      <c r="AB88" s="102">
        <f t="shared" si="45"/>
        <v>5.3621967632245721E-2</v>
      </c>
      <c r="AC88" s="103">
        <f t="shared" si="45"/>
        <v>6.5140702749979379E-2</v>
      </c>
      <c r="AD88" s="16"/>
      <c r="AE88" s="16"/>
    </row>
    <row r="89" spans="1:31" s="8" customFormat="1" x14ac:dyDescent="0.2">
      <c r="A89" s="89" t="s">
        <v>39</v>
      </c>
      <c r="B89" s="83">
        <f>B25/B31</f>
        <v>7.6188149271564417E-3</v>
      </c>
      <c r="C89" s="84">
        <f t="shared" ref="C89:AC89" si="46">C25/C31</f>
        <v>6.4998424626437998E-2</v>
      </c>
      <c r="D89" s="83">
        <f t="shared" si="46"/>
        <v>9.4284491939668116E-3</v>
      </c>
      <c r="E89" s="84">
        <f t="shared" si="46"/>
        <v>5.8207732004968565E-2</v>
      </c>
      <c r="F89" s="83">
        <f t="shared" si="46"/>
        <v>1.1032669076180966E-2</v>
      </c>
      <c r="G89" s="84">
        <f t="shared" si="46"/>
        <v>4.4862982062414757E-2</v>
      </c>
      <c r="H89" s="83">
        <f t="shared" si="46"/>
        <v>1.8711277249343055E-2</v>
      </c>
      <c r="I89" s="84">
        <f t="shared" si="46"/>
        <v>5.4156315567275605E-2</v>
      </c>
      <c r="J89" s="83">
        <f t="shared" si="46"/>
        <v>2.3521894530860007E-2</v>
      </c>
      <c r="K89" s="84">
        <f t="shared" si="46"/>
        <v>1.782653226241173E-2</v>
      </c>
      <c r="L89" s="83">
        <f t="shared" si="46"/>
        <v>3.1968947724611577E-2</v>
      </c>
      <c r="M89" s="84">
        <f t="shared" si="46"/>
        <v>2.2678318665764047E-2</v>
      </c>
      <c r="N89" s="83">
        <f t="shared" si="46"/>
        <v>3.4142703510715904E-2</v>
      </c>
      <c r="O89" s="84">
        <f t="shared" si="46"/>
        <v>3.8135848058024703E-2</v>
      </c>
      <c r="P89" s="83">
        <f t="shared" si="46"/>
        <v>3.5531278449733382E-2</v>
      </c>
      <c r="Q89" s="84">
        <f t="shared" si="46"/>
        <v>5.1670317634173055E-2</v>
      </c>
      <c r="R89" s="83">
        <f t="shared" si="46"/>
        <v>3.3862273635757979E-2</v>
      </c>
      <c r="S89" s="84">
        <f t="shared" si="46"/>
        <v>3.9384283347382497E-2</v>
      </c>
      <c r="T89" s="83">
        <f t="shared" si="46"/>
        <v>5.056626874808693E-2</v>
      </c>
      <c r="U89" s="84">
        <f t="shared" si="46"/>
        <v>2.5493882127898156E-2</v>
      </c>
      <c r="V89" s="83">
        <f t="shared" si="46"/>
        <v>8.6140657082412933E-2</v>
      </c>
      <c r="W89" s="84">
        <f t="shared" si="46"/>
        <v>3.5311560728622439E-2</v>
      </c>
      <c r="X89" s="83">
        <f t="shared" si="46"/>
        <v>3.9486173625332535E-2</v>
      </c>
      <c r="Y89" s="84">
        <f t="shared" si="46"/>
        <v>4.6065205796070763E-2</v>
      </c>
      <c r="Z89" s="83">
        <f t="shared" si="46"/>
        <v>3.239902901470447E-2</v>
      </c>
      <c r="AA89" s="83">
        <f t="shared" si="46"/>
        <v>5.2951377911860609E-2</v>
      </c>
      <c r="AB89" s="102">
        <f t="shared" si="46"/>
        <v>2.9590887676684229E-2</v>
      </c>
      <c r="AC89" s="103">
        <f t="shared" si="46"/>
        <v>4.5781080390563854E-2</v>
      </c>
      <c r="AD89" s="16"/>
      <c r="AE89" s="16"/>
    </row>
    <row r="90" spans="1:31" s="8" customFormat="1" x14ac:dyDescent="0.2">
      <c r="A90" s="88" t="s">
        <v>40</v>
      </c>
      <c r="B90" s="83">
        <f>B26/B31</f>
        <v>0</v>
      </c>
      <c r="C90" s="84">
        <f t="shared" ref="C90:AC90" si="47">C26/C31</f>
        <v>3.7692363035533978E-2</v>
      </c>
      <c r="D90" s="83">
        <f t="shared" si="47"/>
        <v>2.8035936973757269E-4</v>
      </c>
      <c r="E90" s="84">
        <f t="shared" si="47"/>
        <v>2.792468615674875E-2</v>
      </c>
      <c r="F90" s="83">
        <f t="shared" si="47"/>
        <v>4.3596270409383041E-4</v>
      </c>
      <c r="G90" s="84">
        <f t="shared" si="47"/>
        <v>2.1942432360468844E-2</v>
      </c>
      <c r="H90" s="83">
        <f t="shared" si="47"/>
        <v>8.8678337466227466E-4</v>
      </c>
      <c r="I90" s="84">
        <f t="shared" si="47"/>
        <v>2.3005428890864231E-2</v>
      </c>
      <c r="J90" s="83">
        <f t="shared" si="47"/>
        <v>4.0800569743681906E-3</v>
      </c>
      <c r="K90" s="84">
        <f t="shared" si="47"/>
        <v>6.1452212818715974E-3</v>
      </c>
      <c r="L90" s="83">
        <f t="shared" si="47"/>
        <v>4.3685166021534636E-3</v>
      </c>
      <c r="M90" s="84">
        <f t="shared" si="47"/>
        <v>4.288725460028309E-3</v>
      </c>
      <c r="N90" s="83">
        <f t="shared" si="47"/>
        <v>4.1890985523376214E-3</v>
      </c>
      <c r="O90" s="84">
        <f t="shared" si="47"/>
        <v>6.5434162887763568E-3</v>
      </c>
      <c r="P90" s="83">
        <f t="shared" si="47"/>
        <v>8.7995838210430492E-3</v>
      </c>
      <c r="Q90" s="84">
        <f t="shared" si="47"/>
        <v>6.6117617322436597E-3</v>
      </c>
      <c r="R90" s="83">
        <f t="shared" si="47"/>
        <v>4.6130862253447201E-3</v>
      </c>
      <c r="S90" s="84">
        <f t="shared" si="47"/>
        <v>3.3100311019387844E-3</v>
      </c>
      <c r="T90" s="83">
        <f t="shared" si="47"/>
        <v>5.9099150008240916E-3</v>
      </c>
      <c r="U90" s="84">
        <f t="shared" si="47"/>
        <v>8.0985309045069611E-4</v>
      </c>
      <c r="V90" s="83">
        <f t="shared" si="47"/>
        <v>4.468077377482481E-3</v>
      </c>
      <c r="W90" s="84">
        <f t="shared" si="47"/>
        <v>1.2694122088348784E-3</v>
      </c>
      <c r="X90" s="83">
        <f t="shared" si="47"/>
        <v>3.8904408625971935E-3</v>
      </c>
      <c r="Y90" s="84">
        <f t="shared" si="47"/>
        <v>1.6362565561383233E-3</v>
      </c>
      <c r="Z90" s="83">
        <f t="shared" si="47"/>
        <v>6.4178775527942212E-4</v>
      </c>
      <c r="AA90" s="83">
        <f t="shared" si="47"/>
        <v>2.4026519496707643E-3</v>
      </c>
      <c r="AB90" s="102">
        <f t="shared" si="47"/>
        <v>2.3987613374208119E-3</v>
      </c>
      <c r="AC90" s="103">
        <f t="shared" si="47"/>
        <v>1.1803701515780311E-2</v>
      </c>
      <c r="AD90" s="16"/>
      <c r="AE90" s="16"/>
    </row>
    <row r="91" spans="1:31" s="8" customFormat="1" x14ac:dyDescent="0.2">
      <c r="A91" s="89" t="s">
        <v>41</v>
      </c>
      <c r="B91" s="83">
        <f>B27/B31</f>
        <v>0</v>
      </c>
      <c r="C91" s="84">
        <f t="shared" ref="C91:AC91" si="48">C27/C31</f>
        <v>1.935104532858323E-4</v>
      </c>
      <c r="D91" s="83">
        <f t="shared" si="48"/>
        <v>0</v>
      </c>
      <c r="E91" s="84">
        <f t="shared" si="48"/>
        <v>2.1342621642272052E-6</v>
      </c>
      <c r="F91" s="83">
        <f t="shared" si="48"/>
        <v>0</v>
      </c>
      <c r="G91" s="84">
        <f t="shared" si="48"/>
        <v>0</v>
      </c>
      <c r="H91" s="83">
        <f t="shared" si="48"/>
        <v>0</v>
      </c>
      <c r="I91" s="84">
        <f t="shared" si="48"/>
        <v>0</v>
      </c>
      <c r="J91" s="83">
        <f t="shared" si="48"/>
        <v>0</v>
      </c>
      <c r="K91" s="84">
        <f t="shared" si="48"/>
        <v>0</v>
      </c>
      <c r="L91" s="83">
        <f t="shared" si="48"/>
        <v>0</v>
      </c>
      <c r="M91" s="84">
        <f t="shared" si="48"/>
        <v>0</v>
      </c>
      <c r="N91" s="83">
        <f t="shared" si="48"/>
        <v>0</v>
      </c>
      <c r="O91" s="84">
        <f t="shared" si="48"/>
        <v>0</v>
      </c>
      <c r="P91" s="83">
        <f t="shared" si="48"/>
        <v>0</v>
      </c>
      <c r="Q91" s="84">
        <f t="shared" si="48"/>
        <v>0</v>
      </c>
      <c r="R91" s="83">
        <f t="shared" si="48"/>
        <v>0</v>
      </c>
      <c r="S91" s="84">
        <f t="shared" si="48"/>
        <v>0</v>
      </c>
      <c r="T91" s="83">
        <f t="shared" si="48"/>
        <v>0</v>
      </c>
      <c r="U91" s="84">
        <f t="shared" si="48"/>
        <v>0</v>
      </c>
      <c r="V91" s="83">
        <f t="shared" si="48"/>
        <v>0</v>
      </c>
      <c r="W91" s="84">
        <f t="shared" si="48"/>
        <v>0</v>
      </c>
      <c r="X91" s="83">
        <f t="shared" si="48"/>
        <v>0</v>
      </c>
      <c r="Y91" s="84">
        <f t="shared" si="48"/>
        <v>0</v>
      </c>
      <c r="Z91" s="83">
        <f t="shared" si="48"/>
        <v>0</v>
      </c>
      <c r="AA91" s="83">
        <f t="shared" si="48"/>
        <v>2.9807336217720011E-5</v>
      </c>
      <c r="AB91" s="102">
        <f t="shared" si="48"/>
        <v>0</v>
      </c>
      <c r="AC91" s="103">
        <f t="shared" si="48"/>
        <v>2.5684318101631495E-5</v>
      </c>
      <c r="AD91" s="16"/>
      <c r="AE91" s="16"/>
    </row>
    <row r="92" spans="1:31" s="8" customFormat="1" x14ac:dyDescent="0.2">
      <c r="A92" s="88" t="s">
        <v>42</v>
      </c>
      <c r="B92" s="83">
        <f>B28/B31</f>
        <v>0</v>
      </c>
      <c r="C92" s="84">
        <f t="shared" ref="C92:AC92" si="49">C28/C31</f>
        <v>0</v>
      </c>
      <c r="D92" s="83">
        <f t="shared" si="49"/>
        <v>0</v>
      </c>
      <c r="E92" s="84">
        <f t="shared" si="49"/>
        <v>0</v>
      </c>
      <c r="F92" s="83">
        <f t="shared" si="49"/>
        <v>0</v>
      </c>
      <c r="G92" s="84">
        <f t="shared" si="49"/>
        <v>0</v>
      </c>
      <c r="H92" s="83">
        <f t="shared" si="49"/>
        <v>0</v>
      </c>
      <c r="I92" s="84">
        <f t="shared" si="49"/>
        <v>0</v>
      </c>
      <c r="J92" s="83">
        <f t="shared" si="49"/>
        <v>0</v>
      </c>
      <c r="K92" s="84">
        <f t="shared" si="49"/>
        <v>0</v>
      </c>
      <c r="L92" s="83">
        <f t="shared" si="49"/>
        <v>0</v>
      </c>
      <c r="M92" s="84">
        <f t="shared" si="49"/>
        <v>0</v>
      </c>
      <c r="N92" s="83">
        <f t="shared" si="49"/>
        <v>0</v>
      </c>
      <c r="O92" s="84">
        <f t="shared" si="49"/>
        <v>0</v>
      </c>
      <c r="P92" s="83">
        <f t="shared" si="49"/>
        <v>0</v>
      </c>
      <c r="Q92" s="84">
        <f t="shared" si="49"/>
        <v>0</v>
      </c>
      <c r="R92" s="83">
        <f t="shared" si="49"/>
        <v>0</v>
      </c>
      <c r="S92" s="84">
        <f t="shared" si="49"/>
        <v>0</v>
      </c>
      <c r="T92" s="83">
        <f t="shared" si="49"/>
        <v>0</v>
      </c>
      <c r="U92" s="84">
        <f t="shared" si="49"/>
        <v>0</v>
      </c>
      <c r="V92" s="83">
        <f t="shared" si="49"/>
        <v>0</v>
      </c>
      <c r="W92" s="84">
        <f t="shared" si="49"/>
        <v>0</v>
      </c>
      <c r="X92" s="83">
        <f t="shared" si="49"/>
        <v>0</v>
      </c>
      <c r="Y92" s="84">
        <f t="shared" si="49"/>
        <v>0</v>
      </c>
      <c r="Z92" s="83">
        <f t="shared" si="49"/>
        <v>0</v>
      </c>
      <c r="AA92" s="83">
        <f t="shared" si="49"/>
        <v>0</v>
      </c>
      <c r="AB92" s="102">
        <f t="shared" si="49"/>
        <v>0</v>
      </c>
      <c r="AC92" s="103">
        <f t="shared" si="49"/>
        <v>0</v>
      </c>
      <c r="AD92" s="16"/>
      <c r="AE92" s="16"/>
    </row>
    <row r="93" spans="1:31" s="8" customFormat="1" x14ac:dyDescent="0.2">
      <c r="A93" s="89" t="s">
        <v>43</v>
      </c>
      <c r="B93" s="83">
        <f>B29/B31</f>
        <v>0</v>
      </c>
      <c r="C93" s="84">
        <f t="shared" ref="C93:AC93" si="50">C29/C31</f>
        <v>0</v>
      </c>
      <c r="D93" s="83">
        <f t="shared" si="50"/>
        <v>0</v>
      </c>
      <c r="E93" s="84">
        <f t="shared" si="50"/>
        <v>0</v>
      </c>
      <c r="F93" s="83">
        <f t="shared" si="50"/>
        <v>0</v>
      </c>
      <c r="G93" s="84">
        <f t="shared" si="50"/>
        <v>0</v>
      </c>
      <c r="H93" s="83">
        <f t="shared" si="50"/>
        <v>0</v>
      </c>
      <c r="I93" s="84">
        <f t="shared" si="50"/>
        <v>0</v>
      </c>
      <c r="J93" s="83">
        <f t="shared" si="50"/>
        <v>0</v>
      </c>
      <c r="K93" s="84">
        <f t="shared" si="50"/>
        <v>0</v>
      </c>
      <c r="L93" s="83">
        <f t="shared" si="50"/>
        <v>0</v>
      </c>
      <c r="M93" s="84">
        <f t="shared" si="50"/>
        <v>0</v>
      </c>
      <c r="N93" s="83">
        <f t="shared" si="50"/>
        <v>0</v>
      </c>
      <c r="O93" s="84">
        <f t="shared" si="50"/>
        <v>0</v>
      </c>
      <c r="P93" s="83">
        <f t="shared" si="50"/>
        <v>0</v>
      </c>
      <c r="Q93" s="84">
        <f t="shared" si="50"/>
        <v>0</v>
      </c>
      <c r="R93" s="83">
        <f t="shared" si="50"/>
        <v>0</v>
      </c>
      <c r="S93" s="84">
        <f t="shared" si="50"/>
        <v>0</v>
      </c>
      <c r="T93" s="83">
        <f t="shared" si="50"/>
        <v>0</v>
      </c>
      <c r="U93" s="84">
        <f t="shared" si="50"/>
        <v>0</v>
      </c>
      <c r="V93" s="83">
        <f t="shared" si="50"/>
        <v>0</v>
      </c>
      <c r="W93" s="84">
        <f t="shared" si="50"/>
        <v>0</v>
      </c>
      <c r="X93" s="83">
        <f t="shared" si="50"/>
        <v>0</v>
      </c>
      <c r="Y93" s="84">
        <f t="shared" si="50"/>
        <v>0</v>
      </c>
      <c r="Z93" s="83">
        <f t="shared" si="50"/>
        <v>0</v>
      </c>
      <c r="AA93" s="83">
        <f t="shared" si="50"/>
        <v>0</v>
      </c>
      <c r="AB93" s="102">
        <f t="shared" si="50"/>
        <v>0</v>
      </c>
      <c r="AC93" s="103">
        <f t="shared" si="50"/>
        <v>0</v>
      </c>
      <c r="AD93" s="16"/>
      <c r="AE93" s="16"/>
    </row>
    <row r="94" spans="1:31" s="8" customFormat="1" ht="13.5" thickBot="1" x14ac:dyDescent="0.25">
      <c r="A94" s="88" t="s">
        <v>44</v>
      </c>
      <c r="B94" s="85">
        <f>B30/B31</f>
        <v>0</v>
      </c>
      <c r="C94" s="86">
        <f t="shared" ref="C94:AC94" si="51">C30/C31</f>
        <v>0</v>
      </c>
      <c r="D94" s="85">
        <f t="shared" si="51"/>
        <v>0</v>
      </c>
      <c r="E94" s="86">
        <f t="shared" si="51"/>
        <v>0</v>
      </c>
      <c r="F94" s="85">
        <f t="shared" si="51"/>
        <v>0</v>
      </c>
      <c r="G94" s="86">
        <f t="shared" si="51"/>
        <v>0</v>
      </c>
      <c r="H94" s="85">
        <f t="shared" si="51"/>
        <v>0</v>
      </c>
      <c r="I94" s="86">
        <f t="shared" si="51"/>
        <v>0</v>
      </c>
      <c r="J94" s="85">
        <f t="shared" si="51"/>
        <v>0</v>
      </c>
      <c r="K94" s="86">
        <f t="shared" si="51"/>
        <v>0</v>
      </c>
      <c r="L94" s="85">
        <f t="shared" si="51"/>
        <v>0</v>
      </c>
      <c r="M94" s="86">
        <f t="shared" si="51"/>
        <v>0</v>
      </c>
      <c r="N94" s="85">
        <f t="shared" si="51"/>
        <v>0</v>
      </c>
      <c r="O94" s="86">
        <f t="shared" si="51"/>
        <v>0</v>
      </c>
      <c r="P94" s="85">
        <f t="shared" si="51"/>
        <v>0</v>
      </c>
      <c r="Q94" s="86">
        <f t="shared" si="51"/>
        <v>0</v>
      </c>
      <c r="R94" s="85">
        <f t="shared" si="51"/>
        <v>0</v>
      </c>
      <c r="S94" s="86">
        <f t="shared" si="51"/>
        <v>0</v>
      </c>
      <c r="T94" s="85">
        <f t="shared" si="51"/>
        <v>0</v>
      </c>
      <c r="U94" s="86">
        <f t="shared" si="51"/>
        <v>0</v>
      </c>
      <c r="V94" s="85">
        <f t="shared" si="51"/>
        <v>0</v>
      </c>
      <c r="W94" s="86">
        <f t="shared" si="51"/>
        <v>0</v>
      </c>
      <c r="X94" s="85">
        <f t="shared" si="51"/>
        <v>0</v>
      </c>
      <c r="Y94" s="86">
        <f t="shared" si="51"/>
        <v>0</v>
      </c>
      <c r="Z94" s="85">
        <f t="shared" si="51"/>
        <v>0</v>
      </c>
      <c r="AA94" s="85">
        <f t="shared" si="51"/>
        <v>0</v>
      </c>
      <c r="AB94" s="104">
        <f t="shared" si="51"/>
        <v>0</v>
      </c>
      <c r="AC94" s="105">
        <f t="shared" si="51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9">
        <f>SUM(B71:B94)</f>
        <v>0.99999999999999978</v>
      </c>
      <c r="C95" s="80">
        <f t="shared" ref="C95:AC95" si="52">SUM(C71:C94)</f>
        <v>1</v>
      </c>
      <c r="D95" s="79">
        <f t="shared" si="52"/>
        <v>0.99999999999999989</v>
      </c>
      <c r="E95" s="80">
        <f t="shared" si="52"/>
        <v>1</v>
      </c>
      <c r="F95" s="79">
        <f t="shared" si="52"/>
        <v>0.99999999999999989</v>
      </c>
      <c r="G95" s="80">
        <f t="shared" si="52"/>
        <v>1.0000000000000002</v>
      </c>
      <c r="H95" s="79">
        <f t="shared" si="52"/>
        <v>1</v>
      </c>
      <c r="I95" s="80">
        <f t="shared" si="52"/>
        <v>0.99999999999999989</v>
      </c>
      <c r="J95" s="79">
        <f t="shared" si="52"/>
        <v>0.99999999999999989</v>
      </c>
      <c r="K95" s="79">
        <f t="shared" si="52"/>
        <v>0.99999999999999978</v>
      </c>
      <c r="L95" s="79">
        <f t="shared" si="52"/>
        <v>1.0000000000000002</v>
      </c>
      <c r="M95" s="80">
        <f t="shared" si="52"/>
        <v>1.0000000000000002</v>
      </c>
      <c r="N95" s="79">
        <f t="shared" si="52"/>
        <v>1</v>
      </c>
      <c r="O95" s="80">
        <f t="shared" si="52"/>
        <v>0.99999999999999989</v>
      </c>
      <c r="P95" s="79">
        <f t="shared" si="52"/>
        <v>1</v>
      </c>
      <c r="Q95" s="80">
        <f t="shared" si="52"/>
        <v>0.99999999999999989</v>
      </c>
      <c r="R95" s="79">
        <f t="shared" si="52"/>
        <v>1</v>
      </c>
      <c r="S95" s="80">
        <f t="shared" si="52"/>
        <v>1</v>
      </c>
      <c r="T95" s="79">
        <f t="shared" si="52"/>
        <v>1</v>
      </c>
      <c r="U95" s="80">
        <f t="shared" si="52"/>
        <v>1</v>
      </c>
      <c r="V95" s="79">
        <f t="shared" si="52"/>
        <v>0.99999999999999989</v>
      </c>
      <c r="W95" s="80">
        <f t="shared" si="52"/>
        <v>0.99999999999999989</v>
      </c>
      <c r="X95" s="79">
        <f t="shared" si="52"/>
        <v>1</v>
      </c>
      <c r="Y95" s="80">
        <f t="shared" si="52"/>
        <v>1</v>
      </c>
      <c r="Z95" s="79">
        <f t="shared" si="52"/>
        <v>1.0000000000000002</v>
      </c>
      <c r="AA95" s="79">
        <f t="shared" si="52"/>
        <v>1</v>
      </c>
      <c r="AB95" s="79">
        <f t="shared" si="52"/>
        <v>1</v>
      </c>
      <c r="AC95" s="81">
        <f t="shared" si="52"/>
        <v>1.0000000000000002</v>
      </c>
      <c r="AD95" s="82"/>
    </row>
    <row r="96" spans="1:31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N46" zoomScale="90" zoomScaleNormal="90" zoomScalePageLayoutView="90" workbookViewId="0">
      <selection activeCell="X33" sqref="X33"/>
    </sheetView>
  </sheetViews>
  <sheetFormatPr defaultColWidth="8.85546875" defaultRowHeight="12.75" x14ac:dyDescent="0.2"/>
  <cols>
    <col min="1" max="1" width="15.42578125" style="90" customWidth="1"/>
    <col min="2" max="27" width="7.7109375" customWidth="1"/>
    <col min="28" max="28" width="10.140625" style="90" bestFit="1" customWidth="1"/>
    <col min="29" max="29" width="10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5" t="s">
        <v>51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 t="s">
        <v>51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</row>
    <row r="3" spans="1:29" ht="15.75" x14ac:dyDescent="0.25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300"/>
      <c r="Z3" s="300"/>
      <c r="AA3" s="300"/>
      <c r="AB3" s="300"/>
      <c r="AC3" s="300"/>
    </row>
    <row r="4" spans="1:29" ht="13.5" thickBot="1" x14ac:dyDescent="0.25"/>
    <row r="5" spans="1:29" ht="14.25" thickTop="1" thickBot="1" x14ac:dyDescent="0.25">
      <c r="A5" s="302" t="s">
        <v>2</v>
      </c>
      <c r="B5" s="304" t="s">
        <v>3</v>
      </c>
      <c r="C5" s="305"/>
      <c r="D5" s="304" t="s">
        <v>4</v>
      </c>
      <c r="E5" s="305"/>
      <c r="F5" s="304" t="s">
        <v>5</v>
      </c>
      <c r="G5" s="305"/>
      <c r="H5" s="304" t="s">
        <v>6</v>
      </c>
      <c r="I5" s="305"/>
      <c r="J5" s="304" t="s">
        <v>7</v>
      </c>
      <c r="K5" s="305"/>
      <c r="L5" s="304" t="s">
        <v>8</v>
      </c>
      <c r="M5" s="305"/>
      <c r="N5" s="304" t="s">
        <v>9</v>
      </c>
      <c r="O5" s="305"/>
      <c r="P5" s="304" t="s">
        <v>10</v>
      </c>
      <c r="Q5" s="305"/>
      <c r="R5" s="304" t="s">
        <v>11</v>
      </c>
      <c r="S5" s="305"/>
      <c r="T5" s="304" t="s">
        <v>12</v>
      </c>
      <c r="U5" s="305"/>
      <c r="V5" s="304" t="s">
        <v>13</v>
      </c>
      <c r="W5" s="305"/>
      <c r="X5" s="304" t="s">
        <v>14</v>
      </c>
      <c r="Y5" s="305"/>
      <c r="Z5" s="304" t="s">
        <v>15</v>
      </c>
      <c r="AA5" s="305"/>
      <c r="AB5" s="304" t="s">
        <v>16</v>
      </c>
      <c r="AC5" s="305"/>
    </row>
    <row r="6" spans="1:29" ht="15" thickTop="1" thickBot="1" x14ac:dyDescent="0.3">
      <c r="A6" s="303"/>
      <c r="B6" s="31" t="s">
        <v>17</v>
      </c>
      <c r="C6" s="32" t="s">
        <v>18</v>
      </c>
      <c r="D6" s="50" t="s">
        <v>17</v>
      </c>
      <c r="E6" s="51" t="s">
        <v>18</v>
      </c>
      <c r="F6" s="31" t="s">
        <v>17</v>
      </c>
      <c r="G6" s="32" t="s">
        <v>18</v>
      </c>
      <c r="H6" s="50" t="s">
        <v>17</v>
      </c>
      <c r="I6" s="51" t="s">
        <v>18</v>
      </c>
      <c r="J6" s="31" t="s">
        <v>17</v>
      </c>
      <c r="K6" s="32" t="s">
        <v>18</v>
      </c>
      <c r="L6" s="50" t="s">
        <v>17</v>
      </c>
      <c r="M6" s="51" t="s">
        <v>18</v>
      </c>
      <c r="N6" s="36" t="s">
        <v>17</v>
      </c>
      <c r="O6" s="39" t="s">
        <v>18</v>
      </c>
      <c r="P6" s="49" t="s">
        <v>17</v>
      </c>
      <c r="Q6" s="37" t="s">
        <v>18</v>
      </c>
      <c r="R6" s="34" t="s">
        <v>17</v>
      </c>
      <c r="S6" s="35" t="s">
        <v>18</v>
      </c>
      <c r="T6" s="49" t="s">
        <v>17</v>
      </c>
      <c r="U6" s="37" t="s">
        <v>18</v>
      </c>
      <c r="V6" s="34" t="s">
        <v>17</v>
      </c>
      <c r="W6" s="35" t="s">
        <v>18</v>
      </c>
      <c r="X6" s="49" t="s">
        <v>17</v>
      </c>
      <c r="Y6" s="37" t="s">
        <v>18</v>
      </c>
      <c r="Z6" s="34" t="s">
        <v>17</v>
      </c>
      <c r="AA6" s="31" t="s">
        <v>18</v>
      </c>
      <c r="AB6" s="36" t="s">
        <v>17</v>
      </c>
      <c r="AC6" s="39" t="s">
        <v>18</v>
      </c>
    </row>
    <row r="7" spans="1:29" ht="13.5" thickTop="1" x14ac:dyDescent="0.2">
      <c r="A7" s="91" t="s">
        <v>19</v>
      </c>
      <c r="B7" s="33">
        <f>SUM(Daily!B133,Daily!B350,Daily!B567,Daily!B784)</f>
        <v>0</v>
      </c>
      <c r="C7" s="40">
        <f>SUM(Daily!C133,Daily!C350,Daily!C567,Daily!C784)</f>
        <v>0</v>
      </c>
      <c r="D7" s="33">
        <f>SUM(Daily!D133,Daily!D350,Daily!D567,Daily!D784)</f>
        <v>0</v>
      </c>
      <c r="E7" s="40">
        <f>SUM(Daily!E133,Daily!E350,Daily!E567,Daily!E784)</f>
        <v>0</v>
      </c>
      <c r="F7" s="33">
        <f>SUM(Daily!F133,Daily!F350,Daily!F567,Daily!F784)</f>
        <v>0</v>
      </c>
      <c r="G7" s="40">
        <f>SUM(Daily!G133,Daily!G350,Daily!G567,Daily!G784)</f>
        <v>0</v>
      </c>
      <c r="H7" s="33">
        <f>SUM(Daily!H133,Daily!H350,Daily!H567,Daily!H784)</f>
        <v>0</v>
      </c>
      <c r="I7" s="40">
        <f>SUM(Daily!I133,Daily!I350,Daily!I567,Daily!I784)</f>
        <v>0</v>
      </c>
      <c r="J7" s="33">
        <f>SUM(Daily!J133,Daily!J350,Daily!J567,Daily!J784)</f>
        <v>0</v>
      </c>
      <c r="K7" s="40">
        <f>SUM(Daily!K133,Daily!K350,Daily!K567,Daily!K784)</f>
        <v>0</v>
      </c>
      <c r="L7" s="33">
        <f>SUM(Daily!L133,Daily!L350,Daily!L567,Daily!L784)</f>
        <v>0</v>
      </c>
      <c r="M7" s="40">
        <f>SUM(Daily!M133,Daily!M350,Daily!M567,Daily!M784)</f>
        <v>0</v>
      </c>
      <c r="N7" s="33">
        <f>SUM(Daily!N133,Daily!N350,Daily!N567,Daily!N784)</f>
        <v>0</v>
      </c>
      <c r="O7" s="40">
        <f>SUM(Daily!O133,Daily!O350,Daily!O567,Daily!O784)</f>
        <v>0</v>
      </c>
      <c r="P7" s="33">
        <f>SUM(Daily!P133,Daily!P350,Daily!P567,Daily!P784)</f>
        <v>0</v>
      </c>
      <c r="Q7" s="40">
        <f>SUM(Daily!Q133,Daily!Q350,Daily!Q567,Daily!Q784)</f>
        <v>0</v>
      </c>
      <c r="R7" s="33">
        <f>SUM(Daily!R133,Daily!R350,Daily!R567,Daily!R784)</f>
        <v>0</v>
      </c>
      <c r="S7" s="40">
        <f>SUM(Daily!S133,Daily!S350,Daily!S567,Daily!S784)</f>
        <v>0</v>
      </c>
      <c r="T7" s="33">
        <f>SUM(Daily!T133,Daily!T350,Daily!T567,Daily!T784)</f>
        <v>0</v>
      </c>
      <c r="U7" s="40">
        <f>SUM(Daily!U133,Daily!U350,Daily!U567,Daily!U784)</f>
        <v>0</v>
      </c>
      <c r="V7" s="33">
        <f>SUM(Daily!V133,Daily!V350,Daily!V567,Daily!V784)</f>
        <v>0</v>
      </c>
      <c r="W7" s="40">
        <f>SUM(Daily!W133,Daily!W350,Daily!W567,Daily!W784)</f>
        <v>0</v>
      </c>
      <c r="X7" s="33">
        <f>SUM(Daily!X133,Daily!X350,Daily!X567,Daily!X784)</f>
        <v>0</v>
      </c>
      <c r="Y7" s="40">
        <f>SUM(Daily!Y133,Daily!Y350,Daily!Y567,Daily!Y784)</f>
        <v>0</v>
      </c>
      <c r="Z7" s="33">
        <f>SUM(Daily!Z133,Daily!Z350,Daily!Z567,Daily!Z784)</f>
        <v>0</v>
      </c>
      <c r="AA7" s="40">
        <f>SUM(Daily!AA133,Daily!AA350,Daily!AA567,Daily!AA784)</f>
        <v>0</v>
      </c>
      <c r="AB7" s="98">
        <f>B7+D7+F7+H7+J7+L7+N7+P7+R7+T7+V7+X7+Z7</f>
        <v>0</v>
      </c>
      <c r="AC7" s="99">
        <f>C7+E7+G7+I7+K7+M7+O7+Q7+S7+U7+W7+Y7+AA7</f>
        <v>0</v>
      </c>
    </row>
    <row r="8" spans="1:29" x14ac:dyDescent="0.2">
      <c r="A8" s="92" t="s">
        <v>21</v>
      </c>
      <c r="B8" s="3">
        <f>SUM(Daily!B134,Daily!B351,Daily!B568,Daily!B785)</f>
        <v>1117</v>
      </c>
      <c r="C8" s="30">
        <f>SUM(Daily!C134,Daily!C351,Daily!C568,Daily!C785)</f>
        <v>0</v>
      </c>
      <c r="D8" s="3">
        <f>SUM(Daily!D134,Daily!D351,Daily!D568,Daily!D785)</f>
        <v>415</v>
      </c>
      <c r="E8" s="30">
        <f>SUM(Daily!E134,Daily!E351,Daily!E568,Daily!E785)</f>
        <v>0</v>
      </c>
      <c r="F8" s="3">
        <f>SUM(Daily!F134,Daily!F351,Daily!F568,Daily!F785)</f>
        <v>169</v>
      </c>
      <c r="G8" s="30">
        <f>SUM(Daily!G134,Daily!G351,Daily!G568,Daily!G785)</f>
        <v>0</v>
      </c>
      <c r="H8" s="3">
        <f>SUM(Daily!H134,Daily!H351,Daily!H568,Daily!H785)</f>
        <v>694</v>
      </c>
      <c r="I8" s="30">
        <f>SUM(Daily!I134,Daily!I351,Daily!I568,Daily!I785)</f>
        <v>32</v>
      </c>
      <c r="J8" s="3">
        <f>SUM(Daily!J134,Daily!J351,Daily!J568,Daily!J785)</f>
        <v>20</v>
      </c>
      <c r="K8" s="30">
        <f>SUM(Daily!K134,Daily!K351,Daily!K568,Daily!K785)</f>
        <v>11</v>
      </c>
      <c r="L8" s="3">
        <f>SUM(Daily!L134,Daily!L351,Daily!L568,Daily!L785)</f>
        <v>14</v>
      </c>
      <c r="M8" s="30">
        <f>SUM(Daily!M134,Daily!M351,Daily!M568,Daily!M785)</f>
        <v>22</v>
      </c>
      <c r="N8" s="3">
        <f>SUM(Daily!N134,Daily!N351,Daily!N568,Daily!N785)</f>
        <v>111</v>
      </c>
      <c r="O8" s="30">
        <f>SUM(Daily!O134,Daily!O351,Daily!O568,Daily!O785)</f>
        <v>44</v>
      </c>
      <c r="P8" s="3">
        <f>SUM(Daily!P134,Daily!P351,Daily!P568,Daily!P785)</f>
        <v>56</v>
      </c>
      <c r="Q8" s="30">
        <f>SUM(Daily!Q134,Daily!Q351,Daily!Q568,Daily!Q785)</f>
        <v>18</v>
      </c>
      <c r="R8" s="3">
        <f>SUM(Daily!R134,Daily!R351,Daily!R568,Daily!R785)</f>
        <v>45</v>
      </c>
      <c r="S8" s="30">
        <f>SUM(Daily!S134,Daily!S351,Daily!S568,Daily!S785)</f>
        <v>37</v>
      </c>
      <c r="T8" s="3">
        <f>SUM(Daily!T134,Daily!T351,Daily!T568,Daily!T785)</f>
        <v>3</v>
      </c>
      <c r="U8" s="30">
        <f>SUM(Daily!U134,Daily!U351,Daily!U568,Daily!U785)</f>
        <v>0</v>
      </c>
      <c r="V8" s="3">
        <f>SUM(Daily!V134,Daily!V351,Daily!V568,Daily!V785)</f>
        <v>9</v>
      </c>
      <c r="W8" s="30">
        <f>SUM(Daily!W134,Daily!W351,Daily!W568,Daily!W785)</f>
        <v>0</v>
      </c>
      <c r="X8" s="3">
        <f>SUM(Daily!X134,Daily!X351,Daily!X568,Daily!X785)</f>
        <v>5</v>
      </c>
      <c r="Y8" s="30">
        <f>SUM(Daily!Y134,Daily!Y351,Daily!Y568,Daily!Y785)</f>
        <v>0</v>
      </c>
      <c r="Z8" s="3">
        <f>SUM(Daily!Z134,Daily!Z351,Daily!Z568,Daily!Z785)</f>
        <v>0</v>
      </c>
      <c r="AA8" s="30">
        <f>SUM(Daily!AA134,Daily!AA351,Daily!AA568,Daily!AA785)</f>
        <v>0</v>
      </c>
      <c r="AB8" s="10">
        <f>B8+D8+F8+H8+J8+L8+N8+P8+R8+T8+V8+X8+Z8</f>
        <v>2658</v>
      </c>
      <c r="AC8" s="7">
        <f t="shared" ref="AB8:AC30" si="0">C8+E8+G8+I8+K8+M8+O8+Q8+S8+U8+W8+Y8+AA8</f>
        <v>164</v>
      </c>
    </row>
    <row r="9" spans="1:29" x14ac:dyDescent="0.2">
      <c r="A9" s="93" t="s">
        <v>23</v>
      </c>
      <c r="B9" s="3">
        <f>SUM(Daily!B135,Daily!B352,Daily!B569,Daily!B786)</f>
        <v>6235</v>
      </c>
      <c r="C9" s="30">
        <f>SUM(Daily!C135,Daily!C352,Daily!C569,Daily!C786)</f>
        <v>103</v>
      </c>
      <c r="D9" s="3">
        <f>SUM(Daily!D135,Daily!D352,Daily!D569,Daily!D786)</f>
        <v>2190</v>
      </c>
      <c r="E9" s="30">
        <f>SUM(Daily!E135,Daily!E352,Daily!E569,Daily!E786)</f>
        <v>201</v>
      </c>
      <c r="F9" s="3">
        <f>SUM(Daily!F135,Daily!F352,Daily!F569,Daily!F786)</f>
        <v>791</v>
      </c>
      <c r="G9" s="30">
        <f>SUM(Daily!G135,Daily!G352,Daily!G569,Daily!G786)</f>
        <v>67</v>
      </c>
      <c r="H9" s="3">
        <f>SUM(Daily!H135,Daily!H352,Daily!H569,Daily!H786)</f>
        <v>3340</v>
      </c>
      <c r="I9" s="30">
        <f>SUM(Daily!I135,Daily!I352,Daily!I569,Daily!I786)</f>
        <v>818</v>
      </c>
      <c r="J9" s="3">
        <f>SUM(Daily!J135,Daily!J352,Daily!J569,Daily!J786)</f>
        <v>176</v>
      </c>
      <c r="K9" s="30">
        <f>SUM(Daily!K135,Daily!K352,Daily!K569,Daily!K786)</f>
        <v>165</v>
      </c>
      <c r="L9" s="3">
        <f>SUM(Daily!L135,Daily!L352,Daily!L569,Daily!L786)</f>
        <v>183</v>
      </c>
      <c r="M9" s="30">
        <f>SUM(Daily!M135,Daily!M352,Daily!M569,Daily!M786)</f>
        <v>890</v>
      </c>
      <c r="N9" s="3">
        <f>SUM(Daily!N135,Daily!N352,Daily!N569,Daily!N786)</f>
        <v>1257</v>
      </c>
      <c r="O9" s="30">
        <f>SUM(Daily!O135,Daily!O352,Daily!O569,Daily!O786)</f>
        <v>1356</v>
      </c>
      <c r="P9" s="3">
        <f>SUM(Daily!P135,Daily!P352,Daily!P569,Daily!P786)</f>
        <v>692</v>
      </c>
      <c r="Q9" s="30">
        <f>SUM(Daily!Q135,Daily!Q352,Daily!Q569,Daily!Q786)</f>
        <v>793</v>
      </c>
      <c r="R9" s="3">
        <f>SUM(Daily!R135,Daily!R352,Daily!R569,Daily!R786)</f>
        <v>1183</v>
      </c>
      <c r="S9" s="30">
        <f>SUM(Daily!S135,Daily!S352,Daily!S569,Daily!S786)</f>
        <v>1237</v>
      </c>
      <c r="T9" s="3">
        <f>SUM(Daily!T135,Daily!T352,Daily!T569,Daily!T786)</f>
        <v>177</v>
      </c>
      <c r="U9" s="30">
        <f>SUM(Daily!U135,Daily!U352,Daily!U569,Daily!U786)</f>
        <v>701</v>
      </c>
      <c r="V9" s="3">
        <f>SUM(Daily!V135,Daily!V352,Daily!V569,Daily!V786)</f>
        <v>791</v>
      </c>
      <c r="W9" s="30">
        <f>SUM(Daily!W135,Daily!W352,Daily!W569,Daily!W786)</f>
        <v>1465</v>
      </c>
      <c r="X9" s="3">
        <f>SUM(Daily!X135,Daily!X352,Daily!X569,Daily!X786)</f>
        <v>967</v>
      </c>
      <c r="Y9" s="30">
        <f>SUM(Daily!Y135,Daily!Y352,Daily!Y569,Daily!Y786)</f>
        <v>973</v>
      </c>
      <c r="Z9" s="3">
        <f>SUM(Daily!Z135,Daily!Z352,Daily!Z569,Daily!Z786)</f>
        <v>3096</v>
      </c>
      <c r="AA9" s="30">
        <f>SUM(Daily!AA135,Daily!AA352,Daily!AA569,Daily!AA786)</f>
        <v>1981</v>
      </c>
      <c r="AB9" s="10">
        <f t="shared" si="0"/>
        <v>21078</v>
      </c>
      <c r="AC9" s="7">
        <f t="shared" si="0"/>
        <v>10750</v>
      </c>
    </row>
    <row r="10" spans="1:29" x14ac:dyDescent="0.2">
      <c r="A10" s="92" t="s">
        <v>25</v>
      </c>
      <c r="B10" s="3">
        <f>SUM(Daily!B136,Daily!B353,Daily!B570,Daily!B787)</f>
        <v>9812</v>
      </c>
      <c r="C10" s="30">
        <f>SUM(Daily!C136,Daily!C353,Daily!C570,Daily!C787)</f>
        <v>1783</v>
      </c>
      <c r="D10" s="3">
        <f>SUM(Daily!D136,Daily!D353,Daily!D570,Daily!D787)</f>
        <v>3854</v>
      </c>
      <c r="E10" s="30">
        <f>SUM(Daily!E136,Daily!E353,Daily!E570,Daily!E787)</f>
        <v>1396</v>
      </c>
      <c r="F10" s="3">
        <f>SUM(Daily!F136,Daily!F353,Daily!F570,Daily!F787)</f>
        <v>1298</v>
      </c>
      <c r="G10" s="30">
        <f>SUM(Daily!G136,Daily!G353,Daily!G570,Daily!G787)</f>
        <v>560</v>
      </c>
      <c r="H10" s="3">
        <f>SUM(Daily!H136,Daily!H353,Daily!H570,Daily!H787)</f>
        <v>3958</v>
      </c>
      <c r="I10" s="30">
        <f>SUM(Daily!I136,Daily!I353,Daily!I570,Daily!I787)</f>
        <v>4033</v>
      </c>
      <c r="J10" s="3">
        <f>SUM(Daily!J136,Daily!J353,Daily!J570,Daily!J787)</f>
        <v>277</v>
      </c>
      <c r="K10" s="30">
        <f>SUM(Daily!K136,Daily!K353,Daily!K570,Daily!K787)</f>
        <v>720</v>
      </c>
      <c r="L10" s="3">
        <f>SUM(Daily!L136,Daily!L353,Daily!L570,Daily!L787)</f>
        <v>731</v>
      </c>
      <c r="M10" s="30">
        <f>SUM(Daily!M136,Daily!M353,Daily!M570,Daily!M787)</f>
        <v>1813</v>
      </c>
      <c r="N10" s="3">
        <f>SUM(Daily!N136,Daily!N353,Daily!N570,Daily!N787)</f>
        <v>2911</v>
      </c>
      <c r="O10" s="30">
        <f>SUM(Daily!O136,Daily!O353,Daily!O570,Daily!O787)</f>
        <v>4005</v>
      </c>
      <c r="P10" s="3">
        <f>SUM(Daily!P136,Daily!P353,Daily!P570,Daily!P787)</f>
        <v>2349</v>
      </c>
      <c r="Q10" s="30">
        <f>SUM(Daily!Q136,Daily!Q353,Daily!Q570,Daily!Q787)</f>
        <v>2198</v>
      </c>
      <c r="R10" s="3">
        <f>SUM(Daily!R136,Daily!R353,Daily!R570,Daily!R787)</f>
        <v>3212</v>
      </c>
      <c r="S10" s="30">
        <f>SUM(Daily!S136,Daily!S353,Daily!S570,Daily!S787)</f>
        <v>3052</v>
      </c>
      <c r="T10" s="3">
        <f>SUM(Daily!T136,Daily!T353,Daily!T570,Daily!T787)</f>
        <v>732</v>
      </c>
      <c r="U10" s="30">
        <f>SUM(Daily!U136,Daily!U353,Daily!U570,Daily!U787)</f>
        <v>1446</v>
      </c>
      <c r="V10" s="3">
        <f>SUM(Daily!V136,Daily!V353,Daily!V570,Daily!V787)</f>
        <v>2371</v>
      </c>
      <c r="W10" s="30">
        <f>SUM(Daily!W136,Daily!W353,Daily!W570,Daily!W787)</f>
        <v>3643</v>
      </c>
      <c r="X10" s="3">
        <f>SUM(Daily!X136,Daily!X353,Daily!X570,Daily!X787)</f>
        <v>3061</v>
      </c>
      <c r="Y10" s="30">
        <f>SUM(Daily!Y136,Daily!Y353,Daily!Y570,Daily!Y787)</f>
        <v>2229</v>
      </c>
      <c r="Z10" s="3">
        <f>SUM(Daily!Z136,Daily!Z353,Daily!Z570,Daily!Z787)</f>
        <v>7152</v>
      </c>
      <c r="AA10" s="30">
        <f>SUM(Daily!AA136,Daily!AA353,Daily!AA570,Daily!AA787)</f>
        <v>5453</v>
      </c>
      <c r="AB10" s="10">
        <f t="shared" si="0"/>
        <v>41718</v>
      </c>
      <c r="AC10" s="7">
        <f t="shared" si="0"/>
        <v>32331</v>
      </c>
    </row>
    <row r="11" spans="1:29" x14ac:dyDescent="0.2">
      <c r="A11" s="93" t="s">
        <v>20</v>
      </c>
      <c r="B11" s="3">
        <f>SUM(Daily!B137,Daily!B354,Daily!B571,Daily!B788)</f>
        <v>12971</v>
      </c>
      <c r="C11" s="30">
        <f>SUM(Daily!C137,Daily!C354,Daily!C571,Daily!C788)</f>
        <v>3701</v>
      </c>
      <c r="D11" s="3">
        <f>SUM(Daily!D137,Daily!D354,Daily!D571,Daily!D788)</f>
        <v>4382</v>
      </c>
      <c r="E11" s="30">
        <f>SUM(Daily!E137,Daily!E354,Daily!E571,Daily!E788)</f>
        <v>3147</v>
      </c>
      <c r="F11" s="3">
        <f>SUM(Daily!F137,Daily!F354,Daily!F571,Daily!F788)</f>
        <v>1735</v>
      </c>
      <c r="G11" s="30">
        <f>SUM(Daily!G137,Daily!G354,Daily!G571,Daily!G788)</f>
        <v>1417</v>
      </c>
      <c r="H11" s="3">
        <f>SUM(Daily!H137,Daily!H354,Daily!H571,Daily!H788)</f>
        <v>5032</v>
      </c>
      <c r="I11" s="30">
        <f>SUM(Daily!I137,Daily!I354,Daily!I571,Daily!I788)</f>
        <v>6298</v>
      </c>
      <c r="J11" s="3">
        <f>SUM(Daily!J137,Daily!J354,Daily!J571,Daily!J788)</f>
        <v>545</v>
      </c>
      <c r="K11" s="30">
        <f>SUM(Daily!K137,Daily!K354,Daily!K571,Daily!K788)</f>
        <v>1847</v>
      </c>
      <c r="L11" s="3">
        <f>SUM(Daily!L137,Daily!L354,Daily!L571,Daily!L788)</f>
        <v>966</v>
      </c>
      <c r="M11" s="30">
        <f>SUM(Daily!M137,Daily!M354,Daily!M571,Daily!M788)</f>
        <v>3705</v>
      </c>
      <c r="N11" s="3">
        <f>SUM(Daily!N137,Daily!N354,Daily!N571,Daily!N788)</f>
        <v>4649</v>
      </c>
      <c r="O11" s="30">
        <f>SUM(Daily!O137,Daily!O354,Daily!O571,Daily!O788)</f>
        <v>6708</v>
      </c>
      <c r="P11" s="3">
        <f>SUM(Daily!P137,Daily!P354,Daily!P571,Daily!P788)</f>
        <v>3176</v>
      </c>
      <c r="Q11" s="30">
        <f>SUM(Daily!Q137,Daily!Q354,Daily!Q571,Daily!Q788)</f>
        <v>3317</v>
      </c>
      <c r="R11" s="3">
        <f>SUM(Daily!R137,Daily!R354,Daily!R571,Daily!R788)</f>
        <v>4894</v>
      </c>
      <c r="S11" s="30">
        <f>SUM(Daily!S137,Daily!S354,Daily!S571,Daily!S788)</f>
        <v>3896</v>
      </c>
      <c r="T11" s="3">
        <f>SUM(Daily!T137,Daily!T354,Daily!T571,Daily!T788)</f>
        <v>981</v>
      </c>
      <c r="U11" s="30">
        <f>SUM(Daily!U137,Daily!U354,Daily!U571,Daily!U788)</f>
        <v>2182</v>
      </c>
      <c r="V11" s="3">
        <f>SUM(Daily!V137,Daily!V354,Daily!V571,Daily!V788)</f>
        <v>3406</v>
      </c>
      <c r="W11" s="30">
        <f>SUM(Daily!W137,Daily!W354,Daily!W571,Daily!W788)</f>
        <v>4360</v>
      </c>
      <c r="X11" s="3">
        <f>SUM(Daily!X137,Daily!X354,Daily!X571,Daily!X788)</f>
        <v>3780</v>
      </c>
      <c r="Y11" s="30">
        <f>SUM(Daily!Y137,Daily!Y354,Daily!Y571,Daily!Y788)</f>
        <v>3115</v>
      </c>
      <c r="Z11" s="3">
        <f>SUM(Daily!Z137,Daily!Z354,Daily!Z571,Daily!Z788)</f>
        <v>10352</v>
      </c>
      <c r="AA11" s="30">
        <f>SUM(Daily!AA137,Daily!AA354,Daily!AA571,Daily!AA788)</f>
        <v>8023</v>
      </c>
      <c r="AB11" s="10">
        <f t="shared" si="0"/>
        <v>56869</v>
      </c>
      <c r="AC11" s="7">
        <f t="shared" si="0"/>
        <v>51716</v>
      </c>
    </row>
    <row r="12" spans="1:29" x14ac:dyDescent="0.2">
      <c r="A12" s="92" t="s">
        <v>22</v>
      </c>
      <c r="B12" s="3">
        <f>SUM(Daily!B138,Daily!B355,Daily!B572,Daily!B789)</f>
        <v>13707</v>
      </c>
      <c r="C12" s="30">
        <f>SUM(Daily!C138,Daily!C355,Daily!C572,Daily!C789)</f>
        <v>4403</v>
      </c>
      <c r="D12" s="3">
        <f>SUM(Daily!D138,Daily!D355,Daily!D572,Daily!D789)</f>
        <v>4896</v>
      </c>
      <c r="E12" s="30">
        <f>SUM(Daily!E138,Daily!E355,Daily!E572,Daily!E789)</f>
        <v>3245</v>
      </c>
      <c r="F12" s="3">
        <f>SUM(Daily!F138,Daily!F355,Daily!F572,Daily!F789)</f>
        <v>1876</v>
      </c>
      <c r="G12" s="30">
        <f>SUM(Daily!G138,Daily!G355,Daily!G572,Daily!G789)</f>
        <v>1534</v>
      </c>
      <c r="H12" s="3">
        <f>SUM(Daily!H138,Daily!H355,Daily!H572,Daily!H789)</f>
        <v>5615</v>
      </c>
      <c r="I12" s="30">
        <f>SUM(Daily!I138,Daily!I355,Daily!I572,Daily!I789)</f>
        <v>7488</v>
      </c>
      <c r="J12" s="3">
        <f>SUM(Daily!J138,Daily!J355,Daily!J572,Daily!J789)</f>
        <v>630</v>
      </c>
      <c r="K12" s="30">
        <f>SUM(Daily!K138,Daily!K355,Daily!K572,Daily!K789)</f>
        <v>1923</v>
      </c>
      <c r="L12" s="3">
        <f>SUM(Daily!L138,Daily!L355,Daily!L572,Daily!L789)</f>
        <v>864</v>
      </c>
      <c r="M12" s="30">
        <f>SUM(Daily!M138,Daily!M355,Daily!M572,Daily!M789)</f>
        <v>4878</v>
      </c>
      <c r="N12" s="3">
        <f>SUM(Daily!N138,Daily!N355,Daily!N572,Daily!N789)</f>
        <v>4915</v>
      </c>
      <c r="O12" s="30">
        <f>SUM(Daily!O138,Daily!O355,Daily!O572,Daily!O789)</f>
        <v>7985</v>
      </c>
      <c r="P12" s="3">
        <f>SUM(Daily!P138,Daily!P355,Daily!P572,Daily!P789)</f>
        <v>3053</v>
      </c>
      <c r="Q12" s="30">
        <f>SUM(Daily!Q138,Daily!Q355,Daily!Q572,Daily!Q789)</f>
        <v>3421</v>
      </c>
      <c r="R12" s="3">
        <f>SUM(Daily!R138,Daily!R355,Daily!R572,Daily!R789)</f>
        <v>5429</v>
      </c>
      <c r="S12" s="30">
        <f>SUM(Daily!S138,Daily!S355,Daily!S572,Daily!S789)</f>
        <v>3863</v>
      </c>
      <c r="T12" s="3">
        <f>SUM(Daily!T138,Daily!T355,Daily!T572,Daily!T789)</f>
        <v>942</v>
      </c>
      <c r="U12" s="30">
        <f>SUM(Daily!U138,Daily!U355,Daily!U572,Daily!U789)</f>
        <v>2280</v>
      </c>
      <c r="V12" s="3">
        <f>SUM(Daily!V138,Daily!V355,Daily!V572,Daily!V789)</f>
        <v>3100</v>
      </c>
      <c r="W12" s="30">
        <f>SUM(Daily!W138,Daily!W355,Daily!W572,Daily!W789)</f>
        <v>5460</v>
      </c>
      <c r="X12" s="3">
        <f>SUM(Daily!X138,Daily!X355,Daily!X572,Daily!X789)</f>
        <v>3761</v>
      </c>
      <c r="Y12" s="30">
        <f>SUM(Daily!Y138,Daily!Y355,Daily!Y572,Daily!Y789)</f>
        <v>3407</v>
      </c>
      <c r="Z12" s="3">
        <f>SUM(Daily!Z138,Daily!Z355,Daily!Z572,Daily!Z789)</f>
        <v>10869</v>
      </c>
      <c r="AA12" s="30">
        <f>SUM(Daily!AA138,Daily!AA355,Daily!AA572,Daily!AA789)</f>
        <v>8557</v>
      </c>
      <c r="AB12" s="10">
        <f t="shared" si="0"/>
        <v>59657</v>
      </c>
      <c r="AC12" s="7">
        <f t="shared" si="0"/>
        <v>58444</v>
      </c>
    </row>
    <row r="13" spans="1:29" x14ac:dyDescent="0.2">
      <c r="A13" s="93" t="s">
        <v>24</v>
      </c>
      <c r="B13" s="3">
        <f>SUM(Daily!B139,Daily!B356,Daily!B573,Daily!B790)</f>
        <v>13031</v>
      </c>
      <c r="C13" s="30">
        <f>SUM(Daily!C139,Daily!C356,Daily!C573,Daily!C790)</f>
        <v>5222</v>
      </c>
      <c r="D13" s="3">
        <f>SUM(Daily!D139,Daily!D356,Daily!D573,Daily!D790)</f>
        <v>4709</v>
      </c>
      <c r="E13" s="30">
        <f>SUM(Daily!E139,Daily!E356,Daily!E573,Daily!E790)</f>
        <v>2897</v>
      </c>
      <c r="F13" s="3">
        <f>SUM(Daily!F139,Daily!F356,Daily!F573,Daily!F790)</f>
        <v>1881</v>
      </c>
      <c r="G13" s="30">
        <f>SUM(Daily!G139,Daily!G356,Daily!G573,Daily!G790)</f>
        <v>1349</v>
      </c>
      <c r="H13" s="3">
        <f>SUM(Daily!H139,Daily!H356,Daily!H573,Daily!H790)</f>
        <v>6134</v>
      </c>
      <c r="I13" s="30">
        <f>SUM(Daily!I139,Daily!I356,Daily!I573,Daily!I790)</f>
        <v>7880</v>
      </c>
      <c r="J13" s="3">
        <f>SUM(Daily!J139,Daily!J356,Daily!J573,Daily!J790)</f>
        <v>646</v>
      </c>
      <c r="K13" s="30">
        <f>SUM(Daily!K139,Daily!K356,Daily!K573,Daily!K790)</f>
        <v>2201</v>
      </c>
      <c r="L13" s="3">
        <f>SUM(Daily!L139,Daily!L356,Daily!L573,Daily!L790)</f>
        <v>924</v>
      </c>
      <c r="M13" s="30">
        <f>SUM(Daily!M139,Daily!M356,Daily!M573,Daily!M790)</f>
        <v>4918</v>
      </c>
      <c r="N13" s="3">
        <f>SUM(Daily!N139,Daily!N356,Daily!N573,Daily!N790)</f>
        <v>4753</v>
      </c>
      <c r="O13" s="30">
        <f>SUM(Daily!O139,Daily!O356,Daily!O573,Daily!O790)</f>
        <v>8721</v>
      </c>
      <c r="P13" s="3">
        <f>SUM(Daily!P139,Daily!P356,Daily!P573,Daily!P790)</f>
        <v>3102</v>
      </c>
      <c r="Q13" s="30">
        <f>SUM(Daily!Q139,Daily!Q356,Daily!Q573,Daily!Q790)</f>
        <v>3115</v>
      </c>
      <c r="R13" s="3">
        <f>SUM(Daily!R139,Daily!R356,Daily!R573,Daily!R790)</f>
        <v>5518</v>
      </c>
      <c r="S13" s="30">
        <f>SUM(Daily!S139,Daily!S356,Daily!S573,Daily!S790)</f>
        <v>4096</v>
      </c>
      <c r="T13" s="3">
        <f>SUM(Daily!T139,Daily!T356,Daily!T573,Daily!T790)</f>
        <v>856</v>
      </c>
      <c r="U13" s="30">
        <f>SUM(Daily!U139,Daily!U356,Daily!U573,Daily!U790)</f>
        <v>1769</v>
      </c>
      <c r="V13" s="3">
        <f>SUM(Daily!V139,Daily!V356,Daily!V573,Daily!V790)</f>
        <v>3149</v>
      </c>
      <c r="W13" s="30">
        <f>SUM(Daily!W139,Daily!W356,Daily!W573,Daily!W790)</f>
        <v>6717</v>
      </c>
      <c r="X13" s="3">
        <f>SUM(Daily!X139,Daily!X356,Daily!X573,Daily!X790)</f>
        <v>3563</v>
      </c>
      <c r="Y13" s="30">
        <f>SUM(Daily!Y139,Daily!Y356,Daily!Y573,Daily!Y790)</f>
        <v>3213</v>
      </c>
      <c r="Z13" s="3">
        <f>SUM(Daily!Z139,Daily!Z356,Daily!Z573,Daily!Z790)</f>
        <v>10772</v>
      </c>
      <c r="AA13" s="30">
        <f>SUM(Daily!AA139,Daily!AA356,Daily!AA573,Daily!AA790)</f>
        <v>8520</v>
      </c>
      <c r="AB13" s="10">
        <f t="shared" si="0"/>
        <v>59038</v>
      </c>
      <c r="AC13" s="7">
        <f t="shared" si="0"/>
        <v>60618</v>
      </c>
    </row>
    <row r="14" spans="1:29" x14ac:dyDescent="0.2">
      <c r="A14" s="92" t="s">
        <v>28</v>
      </c>
      <c r="B14" s="3">
        <f>SUM(Daily!B140,Daily!B357,Daily!B574,Daily!B791)</f>
        <v>10990</v>
      </c>
      <c r="C14" s="30">
        <f>SUM(Daily!C140,Daily!C357,Daily!C574,Daily!C791)</f>
        <v>5766</v>
      </c>
      <c r="D14" s="3">
        <f>SUM(Daily!D140,Daily!D357,Daily!D574,Daily!D791)</f>
        <v>4456</v>
      </c>
      <c r="E14" s="30">
        <f>SUM(Daily!E140,Daily!E357,Daily!E574,Daily!E791)</f>
        <v>3114</v>
      </c>
      <c r="F14" s="3">
        <f>SUM(Daily!F140,Daily!F357,Daily!F574,Daily!F791)</f>
        <v>1857</v>
      </c>
      <c r="G14" s="30">
        <f>SUM(Daily!G140,Daily!G357,Daily!G574,Daily!G791)</f>
        <v>1200</v>
      </c>
      <c r="H14" s="3">
        <f>SUM(Daily!H140,Daily!H357,Daily!H574,Daily!H791)</f>
        <v>6350</v>
      </c>
      <c r="I14" s="30">
        <f>SUM(Daily!I140,Daily!I357,Daily!I574,Daily!I791)</f>
        <v>7783</v>
      </c>
      <c r="J14" s="3">
        <f>SUM(Daily!J140,Daily!J357,Daily!J574,Daily!J791)</f>
        <v>709</v>
      </c>
      <c r="K14" s="30">
        <f>SUM(Daily!K140,Daily!K357,Daily!K574,Daily!K791)</f>
        <v>1818</v>
      </c>
      <c r="L14" s="3">
        <f>SUM(Daily!L140,Daily!L357,Daily!L574,Daily!L791)</f>
        <v>1029</v>
      </c>
      <c r="M14" s="30">
        <f>SUM(Daily!M140,Daily!M357,Daily!M574,Daily!M791)</f>
        <v>4204</v>
      </c>
      <c r="N14" s="3">
        <f>SUM(Daily!N140,Daily!N357,Daily!N574,Daily!N791)</f>
        <v>4571</v>
      </c>
      <c r="O14" s="30">
        <f>SUM(Daily!O140,Daily!O357,Daily!O574,Daily!O791)</f>
        <v>7509</v>
      </c>
      <c r="P14" s="3">
        <f>SUM(Daily!P140,Daily!P357,Daily!P574,Daily!P791)</f>
        <v>3213</v>
      </c>
      <c r="Q14" s="30">
        <f>SUM(Daily!Q140,Daily!Q357,Daily!Q574,Daily!Q791)</f>
        <v>3050</v>
      </c>
      <c r="R14" s="3">
        <f>SUM(Daily!R140,Daily!R357,Daily!R574,Daily!R791)</f>
        <v>5481</v>
      </c>
      <c r="S14" s="30">
        <f>SUM(Daily!S140,Daily!S357,Daily!S574,Daily!S791)</f>
        <v>3590</v>
      </c>
      <c r="T14" s="3">
        <f>SUM(Daily!T140,Daily!T357,Daily!T574,Daily!T791)</f>
        <v>1000</v>
      </c>
      <c r="U14" s="30">
        <f>SUM(Daily!U140,Daily!U357,Daily!U574,Daily!U791)</f>
        <v>1358</v>
      </c>
      <c r="V14" s="3">
        <f>SUM(Daily!V140,Daily!V357,Daily!V574,Daily!V791)</f>
        <v>3122</v>
      </c>
      <c r="W14" s="30">
        <f>SUM(Daily!W140,Daily!W357,Daily!W574,Daily!W791)</f>
        <v>5960</v>
      </c>
      <c r="X14" s="3">
        <f>SUM(Daily!X140,Daily!X357,Daily!X574,Daily!X791)</f>
        <v>3631</v>
      </c>
      <c r="Y14" s="30">
        <f>SUM(Daily!Y140,Daily!Y357,Daily!Y574,Daily!Y791)</f>
        <v>2414</v>
      </c>
      <c r="Z14" s="3">
        <f>SUM(Daily!Z140,Daily!Z357,Daily!Z574,Daily!Z791)</f>
        <v>9856</v>
      </c>
      <c r="AA14" s="30">
        <f>SUM(Daily!AA140,Daily!AA357,Daily!AA574,Daily!AA791)</f>
        <v>8721</v>
      </c>
      <c r="AB14" s="10">
        <f t="shared" si="0"/>
        <v>56265</v>
      </c>
      <c r="AC14" s="7">
        <f t="shared" si="0"/>
        <v>56487</v>
      </c>
    </row>
    <row r="15" spans="1:29" x14ac:dyDescent="0.2">
      <c r="A15" s="93" t="s">
        <v>29</v>
      </c>
      <c r="B15" s="3">
        <f>SUM(Daily!B141,Daily!B358,Daily!B575,Daily!B792)</f>
        <v>12014</v>
      </c>
      <c r="C15" s="30">
        <f>SUM(Daily!C141,Daily!C358,Daily!C575,Daily!C792)</f>
        <v>6394</v>
      </c>
      <c r="D15" s="3">
        <f>SUM(Daily!D141,Daily!D358,Daily!D575,Daily!D792)</f>
        <v>4613</v>
      </c>
      <c r="E15" s="30">
        <f>SUM(Daily!E141,Daily!E358,Daily!E575,Daily!E792)</f>
        <v>2970</v>
      </c>
      <c r="F15" s="3">
        <f>SUM(Daily!F141,Daily!F358,Daily!F575,Daily!F792)</f>
        <v>2009</v>
      </c>
      <c r="G15" s="30">
        <f>SUM(Daily!G141,Daily!G358,Daily!G575,Daily!G792)</f>
        <v>968</v>
      </c>
      <c r="H15" s="3">
        <f>SUM(Daily!H141,Daily!H358,Daily!H575,Daily!H792)</f>
        <v>7612</v>
      </c>
      <c r="I15" s="30">
        <f>SUM(Daily!I141,Daily!I358,Daily!I575,Daily!I792)</f>
        <v>8614</v>
      </c>
      <c r="J15" s="3">
        <f>SUM(Daily!J141,Daily!J358,Daily!J575,Daily!J792)</f>
        <v>810</v>
      </c>
      <c r="K15" s="30">
        <f>SUM(Daily!K141,Daily!K358,Daily!K575,Daily!K792)</f>
        <v>1601</v>
      </c>
      <c r="L15" s="3">
        <f>SUM(Daily!L141,Daily!L358,Daily!L575,Daily!L792)</f>
        <v>1142</v>
      </c>
      <c r="M15" s="30">
        <f>SUM(Daily!M141,Daily!M358,Daily!M575,Daily!M792)</f>
        <v>4683</v>
      </c>
      <c r="N15" s="3">
        <f>SUM(Daily!N141,Daily!N358,Daily!N575,Daily!N792)</f>
        <v>5105</v>
      </c>
      <c r="O15" s="30">
        <f>SUM(Daily!O141,Daily!O358,Daily!O575,Daily!O792)</f>
        <v>7301</v>
      </c>
      <c r="P15" s="3">
        <f>SUM(Daily!P141,Daily!P358,Daily!P575,Daily!P792)</f>
        <v>3405</v>
      </c>
      <c r="Q15" s="30">
        <f>SUM(Daily!Q141,Daily!Q358,Daily!Q575,Daily!Q792)</f>
        <v>2661</v>
      </c>
      <c r="R15" s="3">
        <f>SUM(Daily!R141,Daily!R358,Daily!R575,Daily!R792)</f>
        <v>5768</v>
      </c>
      <c r="S15" s="30">
        <f>SUM(Daily!S141,Daily!S358,Daily!S575,Daily!S792)</f>
        <v>3975</v>
      </c>
      <c r="T15" s="3">
        <f>SUM(Daily!T141,Daily!T358,Daily!T575,Daily!T792)</f>
        <v>1057</v>
      </c>
      <c r="U15" s="30">
        <f>SUM(Daily!U141,Daily!U358,Daily!U575,Daily!U792)</f>
        <v>1171</v>
      </c>
      <c r="V15" s="3">
        <f>SUM(Daily!V141,Daily!V358,Daily!V575,Daily!V792)</f>
        <v>3677</v>
      </c>
      <c r="W15" s="30">
        <f>SUM(Daily!W141,Daily!W358,Daily!W575,Daily!W792)</f>
        <v>6305</v>
      </c>
      <c r="X15" s="3">
        <f>SUM(Daily!X141,Daily!X358,Daily!X575,Daily!X792)</f>
        <v>3539</v>
      </c>
      <c r="Y15" s="30">
        <f>SUM(Daily!Y141,Daily!Y358,Daily!Y575,Daily!Y792)</f>
        <v>2017</v>
      </c>
      <c r="Z15" s="3">
        <f>SUM(Daily!Z141,Daily!Z358,Daily!Z575,Daily!Z792)</f>
        <v>11098</v>
      </c>
      <c r="AA15" s="30">
        <f>SUM(Daily!AA141,Daily!AA358,Daily!AA575,Daily!AA792)</f>
        <v>9370</v>
      </c>
      <c r="AB15" s="10">
        <f t="shared" si="0"/>
        <v>61849</v>
      </c>
      <c r="AC15" s="7">
        <f t="shared" si="0"/>
        <v>58030</v>
      </c>
    </row>
    <row r="16" spans="1:29" x14ac:dyDescent="0.2">
      <c r="A16" s="92" t="s">
        <v>31</v>
      </c>
      <c r="B16" s="3">
        <f>SUM(Daily!B142,Daily!B359,Daily!B576,Daily!B793)</f>
        <v>13304</v>
      </c>
      <c r="C16" s="30">
        <f>SUM(Daily!C142,Daily!C359,Daily!C576,Daily!C793)</f>
        <v>8198</v>
      </c>
      <c r="D16" s="3">
        <f>SUM(Daily!D142,Daily!D359,Daily!D576,Daily!D793)</f>
        <v>5335</v>
      </c>
      <c r="E16" s="30">
        <f>SUM(Daily!E142,Daily!E359,Daily!E576,Daily!E793)</f>
        <v>3189</v>
      </c>
      <c r="F16" s="3">
        <f>SUM(Daily!F142,Daily!F359,Daily!F576,Daily!F793)</f>
        <v>2380</v>
      </c>
      <c r="G16" s="30">
        <f>SUM(Daily!G142,Daily!G359,Daily!G576,Daily!G793)</f>
        <v>1321</v>
      </c>
      <c r="H16" s="3">
        <f>SUM(Daily!H142,Daily!H359,Daily!H576,Daily!H793)</f>
        <v>8627</v>
      </c>
      <c r="I16" s="30">
        <f>SUM(Daily!I142,Daily!I359,Daily!I576,Daily!I793)</f>
        <v>9691</v>
      </c>
      <c r="J16" s="3">
        <f>SUM(Daily!J142,Daily!J359,Daily!J576,Daily!J793)</f>
        <v>1260</v>
      </c>
      <c r="K16" s="30">
        <f>SUM(Daily!K142,Daily!K359,Daily!K576,Daily!K793)</f>
        <v>1667</v>
      </c>
      <c r="L16" s="3">
        <f>SUM(Daily!L142,Daily!L359,Daily!L576,Daily!L793)</f>
        <v>1914</v>
      </c>
      <c r="M16" s="30">
        <f>SUM(Daily!M142,Daily!M359,Daily!M576,Daily!M793)</f>
        <v>5425</v>
      </c>
      <c r="N16" s="3">
        <f>SUM(Daily!N142,Daily!N359,Daily!N576,Daily!N793)</f>
        <v>5878</v>
      </c>
      <c r="O16" s="30">
        <f>SUM(Daily!O142,Daily!O359,Daily!O576,Daily!O793)</f>
        <v>8491</v>
      </c>
      <c r="P16" s="3">
        <f>SUM(Daily!P142,Daily!P359,Daily!P576,Daily!P793)</f>
        <v>3892</v>
      </c>
      <c r="Q16" s="30">
        <f>SUM(Daily!Q142,Daily!Q359,Daily!Q576,Daily!Q793)</f>
        <v>3165</v>
      </c>
      <c r="R16" s="3">
        <f>SUM(Daily!R142,Daily!R359,Daily!R576,Daily!R793)</f>
        <v>6179</v>
      </c>
      <c r="S16" s="30">
        <f>SUM(Daily!S142,Daily!S359,Daily!S576,Daily!S793)</f>
        <v>4550</v>
      </c>
      <c r="T16" s="3">
        <f>SUM(Daily!T142,Daily!T359,Daily!T576,Daily!T793)</f>
        <v>1448</v>
      </c>
      <c r="U16" s="30">
        <f>SUM(Daily!U142,Daily!U359,Daily!U576,Daily!U793)</f>
        <v>1325</v>
      </c>
      <c r="V16" s="3">
        <f>SUM(Daily!V142,Daily!V359,Daily!V576,Daily!V793)</f>
        <v>4519</v>
      </c>
      <c r="W16" s="30">
        <f>SUM(Daily!W142,Daily!W359,Daily!W576,Daily!W793)</f>
        <v>7202</v>
      </c>
      <c r="X16" s="3">
        <f>SUM(Daily!X142,Daily!X359,Daily!X576,Daily!X793)</f>
        <v>4831</v>
      </c>
      <c r="Y16" s="30">
        <f>SUM(Daily!Y142,Daily!Y359,Daily!Y576,Daily!Y793)</f>
        <v>2233</v>
      </c>
      <c r="Z16" s="3">
        <f>SUM(Daily!Z142,Daily!Z359,Daily!Z576,Daily!Z793)</f>
        <v>12292</v>
      </c>
      <c r="AA16" s="30">
        <f>SUM(Daily!AA142,Daily!AA359,Daily!AA576,Daily!AA793)</f>
        <v>10697</v>
      </c>
      <c r="AB16" s="10">
        <f t="shared" si="0"/>
        <v>71859</v>
      </c>
      <c r="AC16" s="7">
        <f t="shared" si="0"/>
        <v>67154</v>
      </c>
    </row>
    <row r="17" spans="1:29" x14ac:dyDescent="0.2">
      <c r="A17" s="93" t="s">
        <v>33</v>
      </c>
      <c r="B17" s="3">
        <f>SUM(Daily!B143,Daily!B360,Daily!B577,Daily!B794)</f>
        <v>10857</v>
      </c>
      <c r="C17" s="30">
        <f>SUM(Daily!C143,Daily!C360,Daily!C577,Daily!C794)</f>
        <v>8908</v>
      </c>
      <c r="D17" s="3">
        <f>SUM(Daily!D143,Daily!D360,Daily!D577,Daily!D794)</f>
        <v>4450</v>
      </c>
      <c r="E17" s="30">
        <f>SUM(Daily!E143,Daily!E360,Daily!E577,Daily!E794)</f>
        <v>3796</v>
      </c>
      <c r="F17" s="3">
        <f>SUM(Daily!F143,Daily!F360,Daily!F577,Daily!F794)</f>
        <v>2214</v>
      </c>
      <c r="G17" s="30">
        <f>SUM(Daily!G143,Daily!G360,Daily!G577,Daily!G794)</f>
        <v>1495</v>
      </c>
      <c r="H17" s="3">
        <f>SUM(Daily!H143,Daily!H360,Daily!H577,Daily!H794)</f>
        <v>8142</v>
      </c>
      <c r="I17" s="30">
        <f>SUM(Daily!I143,Daily!I360,Daily!I577,Daily!I794)</f>
        <v>10199</v>
      </c>
      <c r="J17" s="3">
        <f>SUM(Daily!J143,Daily!J360,Daily!J577,Daily!J794)</f>
        <v>972</v>
      </c>
      <c r="K17" s="30">
        <f>SUM(Daily!K143,Daily!K360,Daily!K577,Daily!K794)</f>
        <v>1351</v>
      </c>
      <c r="L17" s="3">
        <f>SUM(Daily!L143,Daily!L360,Daily!L577,Daily!L794)</f>
        <v>1863</v>
      </c>
      <c r="M17" s="30">
        <f>SUM(Daily!M143,Daily!M360,Daily!M577,Daily!M794)</f>
        <v>5165</v>
      </c>
      <c r="N17" s="3">
        <f>SUM(Daily!N143,Daily!N360,Daily!N577,Daily!N794)</f>
        <v>5936</v>
      </c>
      <c r="O17" s="30">
        <f>SUM(Daily!O143,Daily!O360,Daily!O577,Daily!O794)</f>
        <v>8350</v>
      </c>
      <c r="P17" s="3">
        <f>SUM(Daily!P143,Daily!P360,Daily!P577,Daily!P794)</f>
        <v>3714</v>
      </c>
      <c r="Q17" s="30">
        <f>SUM(Daily!Q143,Daily!Q360,Daily!Q577,Daily!Q794)</f>
        <v>3536</v>
      </c>
      <c r="R17" s="3">
        <f>SUM(Daily!R143,Daily!R360,Daily!R577,Daily!R794)</f>
        <v>5933</v>
      </c>
      <c r="S17" s="30">
        <f>SUM(Daily!S143,Daily!S360,Daily!S577,Daily!S794)</f>
        <v>4969</v>
      </c>
      <c r="T17" s="3">
        <f>SUM(Daily!T143,Daily!T360,Daily!T577,Daily!T794)</f>
        <v>1464</v>
      </c>
      <c r="U17" s="30">
        <f>SUM(Daily!U143,Daily!U360,Daily!U577,Daily!U794)</f>
        <v>1314</v>
      </c>
      <c r="V17" s="3">
        <f>SUM(Daily!V143,Daily!V360,Daily!V577,Daily!V794)</f>
        <v>4976</v>
      </c>
      <c r="W17" s="30">
        <f>SUM(Daily!W143,Daily!W360,Daily!W577,Daily!W794)</f>
        <v>6852</v>
      </c>
      <c r="X17" s="3">
        <f>SUM(Daily!X143,Daily!X360,Daily!X577,Daily!X794)</f>
        <v>4368</v>
      </c>
      <c r="Y17" s="30">
        <f>SUM(Daily!Y143,Daily!Y360,Daily!Y577,Daily!Y794)</f>
        <v>2208</v>
      </c>
      <c r="Z17" s="3">
        <f>SUM(Daily!Z143,Daily!Z360,Daily!Z577,Daily!Z794)</f>
        <v>11771</v>
      </c>
      <c r="AA17" s="30">
        <f>SUM(Daily!AA143,Daily!AA360,Daily!AA577,Daily!AA794)</f>
        <v>11207</v>
      </c>
      <c r="AB17" s="10">
        <f t="shared" si="0"/>
        <v>66660</v>
      </c>
      <c r="AC17" s="7">
        <f t="shared" si="0"/>
        <v>69350</v>
      </c>
    </row>
    <row r="18" spans="1:29" x14ac:dyDescent="0.2">
      <c r="A18" s="92" t="s">
        <v>35</v>
      </c>
      <c r="B18" s="3">
        <f>SUM(Daily!B144,Daily!B361,Daily!B578,Daily!B795)</f>
        <v>9558</v>
      </c>
      <c r="C18" s="30">
        <f>SUM(Daily!C144,Daily!C361,Daily!C578,Daily!C795)</f>
        <v>9056</v>
      </c>
      <c r="D18" s="3">
        <f>SUM(Daily!D144,Daily!D361,Daily!D578,Daily!D795)</f>
        <v>4117</v>
      </c>
      <c r="E18" s="30">
        <f>SUM(Daily!E144,Daily!E361,Daily!E578,Daily!E795)</f>
        <v>3795</v>
      </c>
      <c r="F18" s="3">
        <f>SUM(Daily!F144,Daily!F361,Daily!F578,Daily!F795)</f>
        <v>2027</v>
      </c>
      <c r="G18" s="30">
        <f>SUM(Daily!G144,Daily!G361,Daily!G578,Daily!G795)</f>
        <v>1528</v>
      </c>
      <c r="H18" s="3">
        <f>SUM(Daily!H144,Daily!H361,Daily!H578,Daily!H795)</f>
        <v>8480</v>
      </c>
      <c r="I18" s="30">
        <f>SUM(Daily!I144,Daily!I361,Daily!I578,Daily!I795)</f>
        <v>10582</v>
      </c>
      <c r="J18" s="3">
        <f>SUM(Daily!J144,Daily!J361,Daily!J578,Daily!J795)</f>
        <v>1022</v>
      </c>
      <c r="K18" s="30">
        <f>SUM(Daily!K144,Daily!K361,Daily!K578,Daily!K795)</f>
        <v>1304</v>
      </c>
      <c r="L18" s="3">
        <f>SUM(Daily!L144,Daily!L361,Daily!L578,Daily!L795)</f>
        <v>1978</v>
      </c>
      <c r="M18" s="30">
        <f>SUM(Daily!M144,Daily!M361,Daily!M578,Daily!M795)</f>
        <v>4148</v>
      </c>
      <c r="N18" s="3">
        <f>SUM(Daily!N144,Daily!N361,Daily!N578,Daily!N795)</f>
        <v>6143</v>
      </c>
      <c r="O18" s="30">
        <f>SUM(Daily!O144,Daily!O361,Daily!O578,Daily!O795)</f>
        <v>7247</v>
      </c>
      <c r="P18" s="3">
        <f>SUM(Daily!P144,Daily!P361,Daily!P578,Daily!P795)</f>
        <v>3854</v>
      </c>
      <c r="Q18" s="30">
        <f>SUM(Daily!Q144,Daily!Q361,Daily!Q578,Daily!Q795)</f>
        <v>3143</v>
      </c>
      <c r="R18" s="3">
        <f>SUM(Daily!R144,Daily!R361,Daily!R578,Daily!R795)</f>
        <v>5820</v>
      </c>
      <c r="S18" s="30">
        <f>SUM(Daily!S144,Daily!S361,Daily!S578,Daily!S795)</f>
        <v>4734</v>
      </c>
      <c r="T18" s="3">
        <f>SUM(Daily!T144,Daily!T361,Daily!T578,Daily!T795)</f>
        <v>1644</v>
      </c>
      <c r="U18" s="30">
        <f>SUM(Daily!U144,Daily!U361,Daily!U578,Daily!U795)</f>
        <v>1081</v>
      </c>
      <c r="V18" s="3">
        <f>SUM(Daily!V144,Daily!V361,Daily!V578,Daily!V795)</f>
        <v>5419</v>
      </c>
      <c r="W18" s="30">
        <f>SUM(Daily!W144,Daily!W361,Daily!W578,Daily!W795)</f>
        <v>5630</v>
      </c>
      <c r="X18" s="3">
        <f>SUM(Daily!X144,Daily!X361,Daily!X578,Daily!X795)</f>
        <v>4538</v>
      </c>
      <c r="Y18" s="30">
        <f>SUM(Daily!Y144,Daily!Y361,Daily!Y578,Daily!Y795)</f>
        <v>2110</v>
      </c>
      <c r="Z18" s="3">
        <f>SUM(Daily!Z144,Daily!Z361,Daily!Z578,Daily!Z795)</f>
        <v>11745</v>
      </c>
      <c r="AA18" s="30">
        <f>SUM(Daily!AA144,Daily!AA361,Daily!AA578,Daily!AA795)</f>
        <v>11424</v>
      </c>
      <c r="AB18" s="10">
        <f t="shared" si="0"/>
        <v>66345</v>
      </c>
      <c r="AC18" s="7">
        <f t="shared" si="0"/>
        <v>65782</v>
      </c>
    </row>
    <row r="19" spans="1:29" x14ac:dyDescent="0.2">
      <c r="A19" s="93" t="s">
        <v>36</v>
      </c>
      <c r="B19" s="3">
        <f>SUM(Daily!B145,Daily!B362,Daily!B579,Daily!B796)</f>
        <v>9209</v>
      </c>
      <c r="C19" s="30">
        <f>SUM(Daily!C145,Daily!C362,Daily!C579,Daily!C796)</f>
        <v>9707</v>
      </c>
      <c r="D19" s="3">
        <f>SUM(Daily!D145,Daily!D362,Daily!D579,Daily!D796)</f>
        <v>4107</v>
      </c>
      <c r="E19" s="30">
        <f>SUM(Daily!E145,Daily!E362,Daily!E579,Daily!E796)</f>
        <v>3955</v>
      </c>
      <c r="F19" s="3">
        <f>SUM(Daily!F145,Daily!F362,Daily!F579,Daily!F796)</f>
        <v>2171</v>
      </c>
      <c r="G19" s="30">
        <f>SUM(Daily!G145,Daily!G362,Daily!G579,Daily!G796)</f>
        <v>1429</v>
      </c>
      <c r="H19" s="3">
        <f>SUM(Daily!H145,Daily!H362,Daily!H579,Daily!H796)</f>
        <v>8769</v>
      </c>
      <c r="I19" s="30">
        <f>SUM(Daily!I145,Daily!I362,Daily!I579,Daily!I796)</f>
        <v>12229</v>
      </c>
      <c r="J19" s="3">
        <f>SUM(Daily!J145,Daily!J362,Daily!J579,Daily!J796)</f>
        <v>1231</v>
      </c>
      <c r="K19" s="30">
        <f>SUM(Daily!K145,Daily!K362,Daily!K579,Daily!K796)</f>
        <v>1125</v>
      </c>
      <c r="L19" s="3">
        <f>SUM(Daily!L145,Daily!L362,Daily!L579,Daily!L796)</f>
        <v>2482</v>
      </c>
      <c r="M19" s="30">
        <f>SUM(Daily!M145,Daily!M362,Daily!M579,Daily!M796)</f>
        <v>3634</v>
      </c>
      <c r="N19" s="3">
        <f>SUM(Daily!N145,Daily!N362,Daily!N579,Daily!N796)</f>
        <v>6991</v>
      </c>
      <c r="O19" s="30">
        <f>SUM(Daily!O145,Daily!O362,Daily!O579,Daily!O796)</f>
        <v>7450</v>
      </c>
      <c r="P19" s="3">
        <f>SUM(Daily!P145,Daily!P362,Daily!P579,Daily!P796)</f>
        <v>3934</v>
      </c>
      <c r="Q19" s="30">
        <f>SUM(Daily!Q145,Daily!Q362,Daily!Q579,Daily!Q796)</f>
        <v>3463</v>
      </c>
      <c r="R19" s="3">
        <f>SUM(Daily!R145,Daily!R362,Daily!R579,Daily!R796)</f>
        <v>5679</v>
      </c>
      <c r="S19" s="30">
        <f>SUM(Daily!S145,Daily!S362,Daily!S579,Daily!S796)</f>
        <v>5416</v>
      </c>
      <c r="T19" s="3">
        <f>SUM(Daily!T145,Daily!T362,Daily!T579,Daily!T796)</f>
        <v>1928</v>
      </c>
      <c r="U19" s="30">
        <f>SUM(Daily!U145,Daily!U362,Daily!U579,Daily!U796)</f>
        <v>1010</v>
      </c>
      <c r="V19" s="3">
        <f>SUM(Daily!V145,Daily!V362,Daily!V579,Daily!V796)</f>
        <v>6346</v>
      </c>
      <c r="W19" s="30">
        <f>SUM(Daily!W145,Daily!W362,Daily!W579,Daily!W796)</f>
        <v>4976</v>
      </c>
      <c r="X19" s="3">
        <f>SUM(Daily!X145,Daily!X362,Daily!X579,Daily!X796)</f>
        <v>5282</v>
      </c>
      <c r="Y19" s="30">
        <f>SUM(Daily!Y145,Daily!Y362,Daily!Y579,Daily!Y796)</f>
        <v>1886</v>
      </c>
      <c r="Z19" s="3">
        <f>SUM(Daily!Z145,Daily!Z362,Daily!Z579,Daily!Z796)</f>
        <v>13021</v>
      </c>
      <c r="AA19" s="30">
        <f>SUM(Daily!AA145,Daily!AA362,Daily!AA579,Daily!AA796)</f>
        <v>12061</v>
      </c>
      <c r="AB19" s="10">
        <f t="shared" si="0"/>
        <v>71150</v>
      </c>
      <c r="AC19" s="7">
        <f t="shared" si="0"/>
        <v>68341</v>
      </c>
    </row>
    <row r="20" spans="1:29" x14ac:dyDescent="0.2">
      <c r="A20" s="92" t="s">
        <v>37</v>
      </c>
      <c r="B20" s="3">
        <f>SUM(Daily!B146,Daily!B363,Daily!B580,Daily!B797)</f>
        <v>10036</v>
      </c>
      <c r="C20" s="30">
        <f>SUM(Daily!C146,Daily!C363,Daily!C580,Daily!C797)</f>
        <v>10339</v>
      </c>
      <c r="D20" s="3">
        <f>SUM(Daily!D146,Daily!D363,Daily!D580,Daily!D797)</f>
        <v>4617</v>
      </c>
      <c r="E20" s="30">
        <f>SUM(Daily!E146,Daily!E363,Daily!E580,Daily!E797)</f>
        <v>5028</v>
      </c>
      <c r="F20" s="3">
        <f>SUM(Daily!F146,Daily!F363,Daily!F580,Daily!F797)</f>
        <v>2570</v>
      </c>
      <c r="G20" s="30">
        <f>SUM(Daily!G146,Daily!G363,Daily!G580,Daily!G797)</f>
        <v>1730</v>
      </c>
      <c r="H20" s="3">
        <f>SUM(Daily!H146,Daily!H363,Daily!H580,Daily!H797)</f>
        <v>9036</v>
      </c>
      <c r="I20" s="30">
        <f>SUM(Daily!I146,Daily!I363,Daily!I580,Daily!I797)</f>
        <v>13084</v>
      </c>
      <c r="J20" s="3">
        <f>SUM(Daily!J146,Daily!J363,Daily!J580,Daily!J797)</f>
        <v>1514</v>
      </c>
      <c r="K20" s="30">
        <f>SUM(Daily!K146,Daily!K363,Daily!K580,Daily!K797)</f>
        <v>1107</v>
      </c>
      <c r="L20" s="3">
        <f>SUM(Daily!L146,Daily!L363,Daily!L580,Daily!L797)</f>
        <v>2996</v>
      </c>
      <c r="M20" s="30">
        <f>SUM(Daily!M146,Daily!M363,Daily!M580,Daily!M797)</f>
        <v>3678</v>
      </c>
      <c r="N20" s="3">
        <f>SUM(Daily!N146,Daily!N363,Daily!N580,Daily!N797)</f>
        <v>7646</v>
      </c>
      <c r="O20" s="30">
        <f>SUM(Daily!O146,Daily!O363,Daily!O580,Daily!O797)</f>
        <v>7348</v>
      </c>
      <c r="P20" s="3">
        <f>SUM(Daily!P146,Daily!P363,Daily!P580,Daily!P797)</f>
        <v>3799</v>
      </c>
      <c r="Q20" s="30">
        <f>SUM(Daily!Q146,Daily!Q363,Daily!Q580,Daily!Q797)</f>
        <v>3611</v>
      </c>
      <c r="R20" s="3">
        <f>SUM(Daily!R146,Daily!R363,Daily!R580,Daily!R797)</f>
        <v>6195</v>
      </c>
      <c r="S20" s="30">
        <f>SUM(Daily!S146,Daily!S363,Daily!S580,Daily!S797)</f>
        <v>5920</v>
      </c>
      <c r="T20" s="3">
        <f>SUM(Daily!T146,Daily!T363,Daily!T580,Daily!T797)</f>
        <v>2485</v>
      </c>
      <c r="U20" s="30">
        <f>SUM(Daily!U146,Daily!U363,Daily!U580,Daily!U797)</f>
        <v>941</v>
      </c>
      <c r="V20" s="3">
        <f>SUM(Daily!V146,Daily!V363,Daily!V580,Daily!V797)</f>
        <v>7721</v>
      </c>
      <c r="W20" s="30">
        <f>SUM(Daily!W146,Daily!W363,Daily!W580,Daily!W797)</f>
        <v>4849</v>
      </c>
      <c r="X20" s="3">
        <f>SUM(Daily!X146,Daily!X363,Daily!X580,Daily!X797)</f>
        <v>6691</v>
      </c>
      <c r="Y20" s="30">
        <f>SUM(Daily!Y146,Daily!Y363,Daily!Y580,Daily!Y797)</f>
        <v>1967</v>
      </c>
      <c r="Z20" s="3">
        <f>SUM(Daily!Z146,Daily!Z363,Daily!Z580,Daily!Z797)</f>
        <v>14981</v>
      </c>
      <c r="AA20" s="30">
        <f>SUM(Daily!AA146,Daily!AA363,Daily!AA580,Daily!AA797)</f>
        <v>12996</v>
      </c>
      <c r="AB20" s="10">
        <f t="shared" si="0"/>
        <v>80287</v>
      </c>
      <c r="AC20" s="7">
        <f t="shared" si="0"/>
        <v>72598</v>
      </c>
    </row>
    <row r="21" spans="1:29" x14ac:dyDescent="0.2">
      <c r="A21" s="93" t="s">
        <v>30</v>
      </c>
      <c r="B21" s="3">
        <f>SUM(Daily!B147,Daily!B364,Daily!B581,Daily!B798)</f>
        <v>10308</v>
      </c>
      <c r="C21" s="30">
        <f>SUM(Daily!C147,Daily!C364,Daily!C581,Daily!C798)</f>
        <v>12338</v>
      </c>
      <c r="D21" s="3">
        <f>SUM(Daily!D147,Daily!D364,Daily!D581,Daily!D798)</f>
        <v>4965</v>
      </c>
      <c r="E21" s="30">
        <f>SUM(Daily!E147,Daily!E364,Daily!E581,Daily!E798)</f>
        <v>5222</v>
      </c>
      <c r="F21" s="3">
        <f>SUM(Daily!F147,Daily!F364,Daily!F581,Daily!F798)</f>
        <v>2729</v>
      </c>
      <c r="G21" s="30">
        <f>SUM(Daily!G147,Daily!G364,Daily!G581,Daily!G798)</f>
        <v>2146</v>
      </c>
      <c r="H21" s="3">
        <f>SUM(Daily!H147,Daily!H364,Daily!H581,Daily!H798)</f>
        <v>8948</v>
      </c>
      <c r="I21" s="30">
        <f>SUM(Daily!I147,Daily!I364,Daily!I581,Daily!I798)</f>
        <v>14121</v>
      </c>
      <c r="J21" s="3">
        <f>SUM(Daily!J147,Daily!J364,Daily!J581,Daily!J798)</f>
        <v>1639</v>
      </c>
      <c r="K21" s="30">
        <f>SUM(Daily!K147,Daily!K364,Daily!K581,Daily!K798)</f>
        <v>995</v>
      </c>
      <c r="L21" s="3">
        <f>SUM(Daily!L147,Daily!L364,Daily!L581,Daily!L798)</f>
        <v>3135</v>
      </c>
      <c r="M21" s="30">
        <f>SUM(Daily!M147,Daily!M364,Daily!M581,Daily!M798)</f>
        <v>3450</v>
      </c>
      <c r="N21" s="3">
        <f>SUM(Daily!N147,Daily!N364,Daily!N581,Daily!N798)</f>
        <v>7562</v>
      </c>
      <c r="O21" s="30">
        <f>SUM(Daily!O147,Daily!O364,Daily!O581,Daily!O798)</f>
        <v>7793</v>
      </c>
      <c r="P21" s="3">
        <f>SUM(Daily!P147,Daily!P364,Daily!P581,Daily!P798)</f>
        <v>4016</v>
      </c>
      <c r="Q21" s="30">
        <f>SUM(Daily!Q147,Daily!Q364,Daily!Q581,Daily!Q798)</f>
        <v>3905</v>
      </c>
      <c r="R21" s="3">
        <f>SUM(Daily!R147,Daily!R364,Daily!R581,Daily!R798)</f>
        <v>5296</v>
      </c>
      <c r="S21" s="30">
        <f>SUM(Daily!S147,Daily!S364,Daily!S581,Daily!S798)</f>
        <v>6113</v>
      </c>
      <c r="T21" s="3">
        <f>SUM(Daily!T147,Daily!T364,Daily!T581,Daily!T798)</f>
        <v>2054</v>
      </c>
      <c r="U21" s="30">
        <f>SUM(Daily!U147,Daily!U364,Daily!U581,Daily!U798)</f>
        <v>1025</v>
      </c>
      <c r="V21" s="3">
        <f>SUM(Daily!V147,Daily!V364,Daily!V581,Daily!V798)</f>
        <v>6534</v>
      </c>
      <c r="W21" s="30">
        <f>SUM(Daily!W147,Daily!W364,Daily!W581,Daily!W798)</f>
        <v>4758</v>
      </c>
      <c r="X21" s="3">
        <f>SUM(Daily!X147,Daily!X364,Daily!X581,Daily!X798)</f>
        <v>6976</v>
      </c>
      <c r="Y21" s="30">
        <f>SUM(Daily!Y147,Daily!Y364,Daily!Y581,Daily!Y798)</f>
        <v>2087</v>
      </c>
      <c r="Z21" s="3">
        <f>SUM(Daily!Z147,Daily!Z364,Daily!Z581,Daily!Z798)</f>
        <v>15109</v>
      </c>
      <c r="AA21" s="30">
        <f>SUM(Daily!AA147,Daily!AA364,Daily!AA581,Daily!AA798)</f>
        <v>14207</v>
      </c>
      <c r="AB21" s="10">
        <f t="shared" si="0"/>
        <v>79271</v>
      </c>
      <c r="AC21" s="7">
        <f t="shared" si="0"/>
        <v>78160</v>
      </c>
    </row>
    <row r="22" spans="1:29" x14ac:dyDescent="0.2">
      <c r="A22" s="92" t="s">
        <v>32</v>
      </c>
      <c r="B22" s="3">
        <f>SUM(Daily!B148,Daily!B365,Daily!B582,Daily!B799)</f>
        <v>9680</v>
      </c>
      <c r="C22" s="30">
        <f>SUM(Daily!C148,Daily!C365,Daily!C582,Daily!C799)</f>
        <v>12534</v>
      </c>
      <c r="D22" s="3">
        <f>SUM(Daily!D148,Daily!D365,Daily!D582,Daily!D799)</f>
        <v>4020</v>
      </c>
      <c r="E22" s="30">
        <f>SUM(Daily!E148,Daily!E365,Daily!E582,Daily!E799)</f>
        <v>5692</v>
      </c>
      <c r="F22" s="3">
        <f>SUM(Daily!F148,Daily!F365,Daily!F582,Daily!F799)</f>
        <v>2210</v>
      </c>
      <c r="G22" s="30">
        <f>SUM(Daily!G148,Daily!G365,Daily!G582,Daily!G799)</f>
        <v>1857</v>
      </c>
      <c r="H22" s="3">
        <f>SUM(Daily!H148,Daily!H365,Daily!H582,Daily!H799)</f>
        <v>8145</v>
      </c>
      <c r="I22" s="30">
        <f>SUM(Daily!I148,Daily!I365,Daily!I582,Daily!I799)</f>
        <v>14016</v>
      </c>
      <c r="J22" s="3">
        <f>SUM(Daily!J148,Daily!J365,Daily!J582,Daily!J799)</f>
        <v>1517</v>
      </c>
      <c r="K22" s="30">
        <f>SUM(Daily!K148,Daily!K365,Daily!K582,Daily!K799)</f>
        <v>924</v>
      </c>
      <c r="L22" s="3">
        <f>SUM(Daily!L148,Daily!L365,Daily!L582,Daily!L799)</f>
        <v>2681</v>
      </c>
      <c r="M22" s="30">
        <f>SUM(Daily!M148,Daily!M365,Daily!M582,Daily!M799)</f>
        <v>3339</v>
      </c>
      <c r="N22" s="3">
        <f>SUM(Daily!N148,Daily!N365,Daily!N582,Daily!N799)</f>
        <v>6848</v>
      </c>
      <c r="O22" s="30">
        <f>SUM(Daily!O148,Daily!O365,Daily!O582,Daily!O799)</f>
        <v>7656</v>
      </c>
      <c r="P22" s="3">
        <f>SUM(Daily!P148,Daily!P365,Daily!P582,Daily!P799)</f>
        <v>3430</v>
      </c>
      <c r="Q22" s="30">
        <f>SUM(Daily!Q148,Daily!Q365,Daily!Q582,Daily!Q799)</f>
        <v>4019</v>
      </c>
      <c r="R22" s="3">
        <f>SUM(Daily!R148,Daily!R365,Daily!R582,Daily!R799)</f>
        <v>4889</v>
      </c>
      <c r="S22" s="30">
        <f>SUM(Daily!S148,Daily!S365,Daily!S582,Daily!S799)</f>
        <v>6490</v>
      </c>
      <c r="T22" s="3">
        <f>SUM(Daily!T148,Daily!T365,Daily!T582,Daily!T799)</f>
        <v>1560</v>
      </c>
      <c r="U22" s="30">
        <f>SUM(Daily!U148,Daily!U365,Daily!U582,Daily!U799)</f>
        <v>1065</v>
      </c>
      <c r="V22" s="3">
        <f>SUM(Daily!V148,Daily!V365,Daily!V582,Daily!V799)</f>
        <v>6321</v>
      </c>
      <c r="W22" s="30">
        <f>SUM(Daily!W148,Daily!W365,Daily!W582,Daily!W799)</f>
        <v>4879</v>
      </c>
      <c r="X22" s="3">
        <f>SUM(Daily!X148,Daily!X365,Daily!X582,Daily!X799)</f>
        <v>5611</v>
      </c>
      <c r="Y22" s="30">
        <f>SUM(Daily!Y148,Daily!Y365,Daily!Y582,Daily!Y799)</f>
        <v>2335</v>
      </c>
      <c r="Z22" s="3">
        <f>SUM(Daily!Z148,Daily!Z365,Daily!Z582,Daily!Z799)</f>
        <v>12378</v>
      </c>
      <c r="AA22" s="30">
        <f>SUM(Daily!AA148,Daily!AA365,Daily!AA582,Daily!AA799)</f>
        <v>14231</v>
      </c>
      <c r="AB22" s="10">
        <f t="shared" si="0"/>
        <v>69290</v>
      </c>
      <c r="AC22" s="7">
        <f t="shared" si="0"/>
        <v>79037</v>
      </c>
    </row>
    <row r="23" spans="1:29" x14ac:dyDescent="0.2">
      <c r="A23" s="93" t="s">
        <v>34</v>
      </c>
      <c r="B23" s="3">
        <f>SUM(Daily!B149,Daily!B366,Daily!B583,Daily!B800)</f>
        <v>8990</v>
      </c>
      <c r="C23" s="30">
        <f>SUM(Daily!C149,Daily!C366,Daily!C583,Daily!C800)</f>
        <v>10590</v>
      </c>
      <c r="D23" s="3">
        <f>SUM(Daily!D149,Daily!D366,Daily!D583,Daily!D800)</f>
        <v>3023</v>
      </c>
      <c r="E23" s="30">
        <f>SUM(Daily!E149,Daily!E366,Daily!E583,Daily!E800)</f>
        <v>4631</v>
      </c>
      <c r="F23" s="3">
        <f>SUM(Daily!F149,Daily!F366,Daily!F583,Daily!F800)</f>
        <v>1762</v>
      </c>
      <c r="G23" s="30">
        <f>SUM(Daily!G149,Daily!G366,Daily!G583,Daily!G800)</f>
        <v>1570</v>
      </c>
      <c r="H23" s="3">
        <f>SUM(Daily!H149,Daily!H366,Daily!H583,Daily!H800)</f>
        <v>6868</v>
      </c>
      <c r="I23" s="30">
        <f>SUM(Daily!I149,Daily!I366,Daily!I583,Daily!I800)</f>
        <v>11672</v>
      </c>
      <c r="J23" s="3">
        <f>SUM(Daily!J149,Daily!J366,Daily!J583,Daily!J800)</f>
        <v>1046</v>
      </c>
      <c r="K23" s="30">
        <f>SUM(Daily!K149,Daily!K366,Daily!K583,Daily!K800)</f>
        <v>683</v>
      </c>
      <c r="L23" s="3">
        <f>SUM(Daily!L149,Daily!L366,Daily!L583,Daily!L800)</f>
        <v>2027</v>
      </c>
      <c r="M23" s="30">
        <f>SUM(Daily!M149,Daily!M366,Daily!M583,Daily!M800)</f>
        <v>2299</v>
      </c>
      <c r="N23" s="3">
        <f>SUM(Daily!N149,Daily!N366,Daily!N583,Daily!N800)</f>
        <v>5674</v>
      </c>
      <c r="O23" s="30">
        <f>SUM(Daily!O149,Daily!O366,Daily!O583,Daily!O800)</f>
        <v>6258</v>
      </c>
      <c r="P23" s="3">
        <f>SUM(Daily!P149,Daily!P366,Daily!P583,Daily!P800)</f>
        <v>2540</v>
      </c>
      <c r="Q23" s="30">
        <f>SUM(Daily!Q149,Daily!Q366,Daily!Q583,Daily!Q800)</f>
        <v>3773</v>
      </c>
      <c r="R23" s="3">
        <f>SUM(Daily!R149,Daily!R366,Daily!R583,Daily!R800)</f>
        <v>3771</v>
      </c>
      <c r="S23" s="30">
        <f>SUM(Daily!S149,Daily!S366,Daily!S583,Daily!S800)</f>
        <v>5620</v>
      </c>
      <c r="T23" s="3">
        <f>SUM(Daily!T149,Daily!T366,Daily!T583,Daily!T800)</f>
        <v>1035</v>
      </c>
      <c r="U23" s="30">
        <f>SUM(Daily!U149,Daily!U366,Daily!U583,Daily!U800)</f>
        <v>891</v>
      </c>
      <c r="V23" s="3">
        <f>SUM(Daily!V149,Daily!V366,Daily!V583,Daily!V800)</f>
        <v>6387</v>
      </c>
      <c r="W23" s="30">
        <f>SUM(Daily!W149,Daily!W366,Daily!W583,Daily!W800)</f>
        <v>3492</v>
      </c>
      <c r="X23" s="3">
        <f>SUM(Daily!X149,Daily!X366,Daily!X583,Daily!X800)</f>
        <v>4092</v>
      </c>
      <c r="Y23" s="30">
        <f>SUM(Daily!Y149,Daily!Y366,Daily!Y583,Daily!Y800)</f>
        <v>1689</v>
      </c>
      <c r="Z23" s="3">
        <f>SUM(Daily!Z149,Daily!Z366,Daily!Z583,Daily!Z800)</f>
        <v>9837</v>
      </c>
      <c r="AA23" s="30">
        <f>SUM(Daily!AA149,Daily!AA366,Daily!AA583,Daily!AA800)</f>
        <v>11727</v>
      </c>
      <c r="AB23" s="10">
        <f t="shared" si="0"/>
        <v>57052</v>
      </c>
      <c r="AC23" s="7">
        <f t="shared" si="0"/>
        <v>64895</v>
      </c>
    </row>
    <row r="24" spans="1:29" x14ac:dyDescent="0.2">
      <c r="A24" s="92" t="s">
        <v>38</v>
      </c>
      <c r="B24" s="3">
        <f>SUM(Daily!B150,Daily!B367,Daily!B584,Daily!B801)</f>
        <v>7952</v>
      </c>
      <c r="C24" s="30">
        <f>SUM(Daily!C150,Daily!C367,Daily!C584,Daily!C801)</f>
        <v>6785</v>
      </c>
      <c r="D24" s="3">
        <f>SUM(Daily!D150,Daily!D367,Daily!D584,Daily!D801)</f>
        <v>2363</v>
      </c>
      <c r="E24" s="30">
        <f>SUM(Daily!E150,Daily!E367,Daily!E584,Daily!E801)</f>
        <v>3250</v>
      </c>
      <c r="F24" s="3">
        <f>SUM(Daily!F150,Daily!F367,Daily!F584,Daily!F801)</f>
        <v>1207</v>
      </c>
      <c r="G24" s="30">
        <f>SUM(Daily!G150,Daily!G367,Daily!G584,Daily!G801)</f>
        <v>1130</v>
      </c>
      <c r="H24" s="3">
        <f>SUM(Daily!H150,Daily!H367,Daily!H584,Daily!H801)</f>
        <v>5495</v>
      </c>
      <c r="I24" s="30">
        <f>SUM(Daily!I150,Daily!I367,Daily!I584,Daily!I801)</f>
        <v>8629</v>
      </c>
      <c r="J24" s="3">
        <f>SUM(Daily!J150,Daily!J367,Daily!J584,Daily!J801)</f>
        <v>789</v>
      </c>
      <c r="K24" s="30">
        <f>SUM(Daily!K150,Daily!K367,Daily!K584,Daily!K801)</f>
        <v>464</v>
      </c>
      <c r="L24" s="3">
        <f>SUM(Daily!L150,Daily!L367,Daily!L584,Daily!L801)</f>
        <v>1540</v>
      </c>
      <c r="M24" s="30">
        <f>SUM(Daily!M150,Daily!M367,Daily!M584,Daily!M801)</f>
        <v>1885</v>
      </c>
      <c r="N24" s="3">
        <f>SUM(Daily!N150,Daily!N367,Daily!N584,Daily!N801)</f>
        <v>4418</v>
      </c>
      <c r="O24" s="30">
        <f>SUM(Daily!O150,Daily!O367,Daily!O584,Daily!O801)</f>
        <v>4716</v>
      </c>
      <c r="P24" s="3">
        <f>SUM(Daily!P150,Daily!P367,Daily!P584,Daily!P801)</f>
        <v>2015</v>
      </c>
      <c r="Q24" s="30">
        <f>SUM(Daily!Q150,Daily!Q367,Daily!Q584,Daily!Q801)</f>
        <v>3370</v>
      </c>
      <c r="R24" s="3">
        <f>SUM(Daily!R150,Daily!R367,Daily!R584,Daily!R801)</f>
        <v>2823</v>
      </c>
      <c r="S24" s="30">
        <f>SUM(Daily!S150,Daily!S367,Daily!S584,Daily!S801)</f>
        <v>4582</v>
      </c>
      <c r="T24" s="3">
        <f>SUM(Daily!T150,Daily!T367,Daily!T584,Daily!T801)</f>
        <v>762</v>
      </c>
      <c r="U24" s="30">
        <f>SUM(Daily!U150,Daily!U367,Daily!U584,Daily!U801)</f>
        <v>820</v>
      </c>
      <c r="V24" s="3">
        <f>SUM(Daily!V150,Daily!V367,Daily!V584,Daily!V801)</f>
        <v>4758</v>
      </c>
      <c r="W24" s="30">
        <f>SUM(Daily!W150,Daily!W367,Daily!W584,Daily!W801)</f>
        <v>3204</v>
      </c>
      <c r="X24" s="3">
        <f>SUM(Daily!X150,Daily!X367,Daily!X584,Daily!X801)</f>
        <v>3230</v>
      </c>
      <c r="Y24" s="30">
        <f>SUM(Daily!Y150,Daily!Y367,Daily!Y584,Daily!Y801)</f>
        <v>1726</v>
      </c>
      <c r="Z24" s="3">
        <f>SUM(Daily!Z150,Daily!Z367,Daily!Z584,Daily!Z801)</f>
        <v>7977</v>
      </c>
      <c r="AA24" s="30">
        <f>SUM(Daily!AA150,Daily!AA367,Daily!AA584,Daily!AA801)</f>
        <v>9696</v>
      </c>
      <c r="AB24" s="10">
        <f t="shared" si="0"/>
        <v>45329</v>
      </c>
      <c r="AC24" s="7">
        <f t="shared" si="0"/>
        <v>50257</v>
      </c>
    </row>
    <row r="25" spans="1:29" x14ac:dyDescent="0.2">
      <c r="A25" s="93" t="s">
        <v>39</v>
      </c>
      <c r="B25" s="3">
        <f>SUM(Daily!B151,Daily!B368,Daily!B585,Daily!B802)</f>
        <v>1150</v>
      </c>
      <c r="C25" s="30">
        <f>SUM(Daily!C151,Daily!C368,Daily!C585,Daily!C802)</f>
        <v>5323</v>
      </c>
      <c r="D25" s="3">
        <f>SUM(Daily!D151,Daily!D368,Daily!D585,Daily!D802)</f>
        <v>472</v>
      </c>
      <c r="E25" s="30">
        <f>SUM(Daily!E151,Daily!E368,Daily!E585,Daily!E802)</f>
        <v>2727</v>
      </c>
      <c r="F25" s="3">
        <f>SUM(Daily!F151,Daily!F368,Daily!F585,Daily!F802)</f>
        <v>279</v>
      </c>
      <c r="G25" s="30">
        <f>SUM(Daily!G151,Daily!G368,Daily!G585,Daily!G802)</f>
        <v>1044</v>
      </c>
      <c r="H25" s="3">
        <f>SUM(Daily!H151,Daily!H368,Daily!H585,Daily!H802)</f>
        <v>1808</v>
      </c>
      <c r="I25" s="30">
        <f>SUM(Daily!I151,Daily!I368,Daily!I585,Daily!I802)</f>
        <v>6682</v>
      </c>
      <c r="J25" s="3">
        <f>SUM(Daily!J151,Daily!J368,Daily!J585,Daily!J802)</f>
        <v>406</v>
      </c>
      <c r="K25" s="30">
        <f>SUM(Daily!K151,Daily!K368,Daily!K585,Daily!K802)</f>
        <v>335</v>
      </c>
      <c r="L25" s="3">
        <f>SUM(Daily!L151,Daily!L368,Daily!L585,Daily!L802)</f>
        <v>958</v>
      </c>
      <c r="M25" s="30">
        <f>SUM(Daily!M151,Daily!M368,Daily!M585,Daily!M802)</f>
        <v>1051</v>
      </c>
      <c r="N25" s="3">
        <f>SUM(Daily!N151,Daily!N368,Daily!N585,Daily!N802)</f>
        <v>2476</v>
      </c>
      <c r="O25" s="30">
        <f>SUM(Daily!O151,Daily!O368,Daily!O585,Daily!O802)</f>
        <v>3192</v>
      </c>
      <c r="P25" s="3">
        <f>SUM(Daily!P151,Daily!P368,Daily!P585,Daily!P802)</f>
        <v>1390</v>
      </c>
      <c r="Q25" s="30">
        <f>SUM(Daily!Q151,Daily!Q368,Daily!Q585,Daily!Q802)</f>
        <v>2175</v>
      </c>
      <c r="R25" s="3">
        <f>SUM(Daily!R151,Daily!R368,Daily!R585,Daily!R802)</f>
        <v>1787</v>
      </c>
      <c r="S25" s="30">
        <f>SUM(Daily!S151,Daily!S368,Daily!S585,Daily!S802)</f>
        <v>2768</v>
      </c>
      <c r="T25" s="3">
        <f>SUM(Daily!T151,Daily!T368,Daily!T585,Daily!T802)</f>
        <v>596</v>
      </c>
      <c r="U25" s="30">
        <f>SUM(Daily!U151,Daily!U368,Daily!U585,Daily!U802)</f>
        <v>581</v>
      </c>
      <c r="V25" s="3">
        <f>SUM(Daily!V151,Daily!V368,Daily!V585,Daily!V802)</f>
        <v>4597</v>
      </c>
      <c r="W25" s="30">
        <f>SUM(Daily!W151,Daily!W368,Daily!W585,Daily!W802)</f>
        <v>2004</v>
      </c>
      <c r="X25" s="3">
        <f>SUM(Daily!X151,Daily!X368,Daily!X585,Daily!X802)</f>
        <v>1992</v>
      </c>
      <c r="Y25" s="30">
        <f>SUM(Daily!Y151,Daily!Y368,Daily!Y585,Daily!Y802)</f>
        <v>1396</v>
      </c>
      <c r="Z25" s="3">
        <f>SUM(Daily!Z151,Daily!Z368,Daily!Z585,Daily!Z802)</f>
        <v>5137</v>
      </c>
      <c r="AA25" s="30">
        <f>SUM(Daily!AA151,Daily!AA368,Daily!AA585,Daily!AA802)</f>
        <v>7328</v>
      </c>
      <c r="AB25" s="10">
        <f t="shared" si="0"/>
        <v>23048</v>
      </c>
      <c r="AC25" s="7">
        <f t="shared" si="0"/>
        <v>36606</v>
      </c>
    </row>
    <row r="26" spans="1:29" x14ac:dyDescent="0.2">
      <c r="A26" s="92" t="s">
        <v>40</v>
      </c>
      <c r="B26" s="3">
        <f>SUM(Daily!B152,Daily!B369,Daily!B586,Daily!B803)</f>
        <v>0</v>
      </c>
      <c r="C26" s="30">
        <f>SUM(Daily!C152,Daily!C369,Daily!C586,Daily!C803)</f>
        <v>3420</v>
      </c>
      <c r="D26" s="3">
        <f>SUM(Daily!D152,Daily!D369,Daily!D586,Daily!D803)</f>
        <v>16</v>
      </c>
      <c r="E26" s="30">
        <f>SUM(Daily!E152,Daily!E369,Daily!E586,Daily!E803)</f>
        <v>1226</v>
      </c>
      <c r="F26" s="3">
        <f>SUM(Daily!F152,Daily!F369,Daily!F586,Daily!F803)</f>
        <v>18</v>
      </c>
      <c r="G26" s="30">
        <f>SUM(Daily!G152,Daily!G369,Daily!G586,Daily!G803)</f>
        <v>458</v>
      </c>
      <c r="H26" s="3">
        <f>SUM(Daily!H152,Daily!H369,Daily!H586,Daily!H803)</f>
        <v>125</v>
      </c>
      <c r="I26" s="30">
        <f>SUM(Daily!I152,Daily!I369,Daily!I586,Daily!I803)</f>
        <v>2560</v>
      </c>
      <c r="J26" s="3">
        <f>SUM(Daily!J152,Daily!J369,Daily!J586,Daily!J803)</f>
        <v>172</v>
      </c>
      <c r="K26" s="30">
        <f>SUM(Daily!K152,Daily!K369,Daily!K586,Daily!K803)</f>
        <v>137</v>
      </c>
      <c r="L26" s="3">
        <f>SUM(Daily!L152,Daily!L369,Daily!L586,Daily!L803)</f>
        <v>154</v>
      </c>
      <c r="M26" s="30">
        <f>SUM(Daily!M152,Daily!M369,Daily!M586,Daily!M803)</f>
        <v>159</v>
      </c>
      <c r="N26" s="3">
        <f>SUM(Daily!N152,Daily!N369,Daily!N586,Daily!N803)</f>
        <v>620</v>
      </c>
      <c r="O26" s="30">
        <f>SUM(Daily!O152,Daily!O369,Daily!O586,Daily!O803)</f>
        <v>518</v>
      </c>
      <c r="P26" s="3">
        <f>SUM(Daily!P152,Daily!P369,Daily!P586,Daily!P803)</f>
        <v>230</v>
      </c>
      <c r="Q26" s="30">
        <f>SUM(Daily!Q152,Daily!Q369,Daily!Q586,Daily!Q803)</f>
        <v>285</v>
      </c>
      <c r="R26" s="3">
        <f>SUM(Daily!R152,Daily!R369,Daily!R586,Daily!R803)</f>
        <v>288</v>
      </c>
      <c r="S26" s="30">
        <f>SUM(Daily!S152,Daily!S369,Daily!S586,Daily!S803)</f>
        <v>208</v>
      </c>
      <c r="T26" s="3">
        <f>SUM(Daily!T152,Daily!T369,Daily!T586,Daily!T803)</f>
        <v>57</v>
      </c>
      <c r="U26" s="30">
        <f>SUM(Daily!U152,Daily!U369,Daily!U586,Daily!U803)</f>
        <v>26</v>
      </c>
      <c r="V26" s="3">
        <f>SUM(Daily!V152,Daily!V369,Daily!V586,Daily!V803)</f>
        <v>438</v>
      </c>
      <c r="W26" s="30">
        <f>SUM(Daily!W152,Daily!W369,Daily!W586,Daily!W803)</f>
        <v>51</v>
      </c>
      <c r="X26" s="3">
        <f>SUM(Daily!X152,Daily!X369,Daily!X586,Daily!X803)</f>
        <v>152</v>
      </c>
      <c r="Y26" s="30">
        <f>SUM(Daily!Y152,Daily!Y369,Daily!Y586,Daily!Y803)</f>
        <v>36</v>
      </c>
      <c r="Z26" s="3">
        <f>SUM(Daily!Z152,Daily!Z369,Daily!Z586,Daily!Z803)</f>
        <v>38</v>
      </c>
      <c r="AA26" s="30">
        <f>SUM(Daily!AA152,Daily!AA369,Daily!AA586,Daily!AA803)</f>
        <v>354</v>
      </c>
      <c r="AB26" s="10">
        <f t="shared" si="0"/>
        <v>2308</v>
      </c>
      <c r="AC26" s="7">
        <f t="shared" si="0"/>
        <v>9438</v>
      </c>
    </row>
    <row r="27" spans="1:29" x14ac:dyDescent="0.2">
      <c r="A27" s="93" t="s">
        <v>41</v>
      </c>
      <c r="B27" s="3">
        <f>SUM(Daily!B153,Daily!B370,Daily!B587,Daily!B804)</f>
        <v>0</v>
      </c>
      <c r="C27" s="30">
        <f>SUM(Daily!C153,Daily!C370,Daily!C587,Daily!C804)</f>
        <v>3</v>
      </c>
      <c r="D27" s="3">
        <f>SUM(Daily!D153,Daily!D370,Daily!D587,Daily!D804)</f>
        <v>0</v>
      </c>
      <c r="E27" s="30">
        <f>SUM(Daily!E153,Daily!E370,Daily!E587,Daily!E804)</f>
        <v>0</v>
      </c>
      <c r="F27" s="3">
        <f>SUM(Daily!F153,Daily!F370,Daily!F587,Daily!F804)</f>
        <v>0</v>
      </c>
      <c r="G27" s="30">
        <f>SUM(Daily!G153,Daily!G370,Daily!G587,Daily!G804)</f>
        <v>0</v>
      </c>
      <c r="H27" s="3">
        <f>SUM(Daily!H153,Daily!H370,Daily!H587,Daily!H804)</f>
        <v>0</v>
      </c>
      <c r="I27" s="30">
        <f>SUM(Daily!I153,Daily!I370,Daily!I587,Daily!I804)</f>
        <v>0</v>
      </c>
      <c r="J27" s="3">
        <f>SUM(Daily!J153,Daily!J370,Daily!J587,Daily!J804)</f>
        <v>0</v>
      </c>
      <c r="K27" s="30">
        <f>SUM(Daily!K153,Daily!K370,Daily!K587,Daily!K804)</f>
        <v>0</v>
      </c>
      <c r="L27" s="3">
        <f>SUM(Daily!L153,Daily!L370,Daily!L587,Daily!L804)</f>
        <v>0</v>
      </c>
      <c r="M27" s="30">
        <f>SUM(Daily!M153,Daily!M370,Daily!M587,Daily!M804)</f>
        <v>0</v>
      </c>
      <c r="N27" s="3">
        <f>SUM(Daily!N153,Daily!N370,Daily!N587,Daily!N804)</f>
        <v>0</v>
      </c>
      <c r="O27" s="30">
        <f>SUM(Daily!O153,Daily!O370,Daily!O587,Daily!O804)</f>
        <v>0</v>
      </c>
      <c r="P27" s="3">
        <f>SUM(Daily!P153,Daily!P370,Daily!P587,Daily!P804)</f>
        <v>0</v>
      </c>
      <c r="Q27" s="30">
        <f>SUM(Daily!Q153,Daily!Q370,Daily!Q587,Daily!Q804)</f>
        <v>0</v>
      </c>
      <c r="R27" s="3">
        <f>SUM(Daily!R153,Daily!R370,Daily!R587,Daily!R804)</f>
        <v>0</v>
      </c>
      <c r="S27" s="30">
        <f>SUM(Daily!S153,Daily!S370,Daily!S587,Daily!S804)</f>
        <v>0</v>
      </c>
      <c r="T27" s="3">
        <f>SUM(Daily!T153,Daily!T370,Daily!T587,Daily!T804)</f>
        <v>0</v>
      </c>
      <c r="U27" s="30">
        <f>SUM(Daily!U153,Daily!U370,Daily!U587,Daily!U804)</f>
        <v>0</v>
      </c>
      <c r="V27" s="3">
        <f>SUM(Daily!V153,Daily!V370,Daily!V587,Daily!V804)</f>
        <v>0</v>
      </c>
      <c r="W27" s="30">
        <f>SUM(Daily!W153,Daily!W370,Daily!W587,Daily!W804)</f>
        <v>0</v>
      </c>
      <c r="X27" s="3">
        <f>SUM(Daily!X153,Daily!X370,Daily!X587,Daily!X804)</f>
        <v>0</v>
      </c>
      <c r="Y27" s="30">
        <f>SUM(Daily!Y153,Daily!Y370,Daily!Y587,Daily!Y804)</f>
        <v>0</v>
      </c>
      <c r="Z27" s="3">
        <f>SUM(Daily!Z153,Daily!Z370,Daily!Z587,Daily!Z804)</f>
        <v>0</v>
      </c>
      <c r="AA27" s="30">
        <f>SUM(Daily!AA153,Daily!AA370,Daily!AA587,Daily!AA804)</f>
        <v>0</v>
      </c>
      <c r="AB27" s="10">
        <f t="shared" si="0"/>
        <v>0</v>
      </c>
      <c r="AC27" s="7">
        <f t="shared" si="0"/>
        <v>3</v>
      </c>
    </row>
    <row r="28" spans="1:29" x14ac:dyDescent="0.2">
      <c r="A28" s="92" t="s">
        <v>42</v>
      </c>
      <c r="B28" s="3">
        <f>SUM(Daily!B154,Daily!B371,Daily!B588,Daily!B805)</f>
        <v>0</v>
      </c>
      <c r="C28" s="30">
        <f>SUM(Daily!C154,Daily!C371,Daily!C588,Daily!C805)</f>
        <v>0</v>
      </c>
      <c r="D28" s="3">
        <f>SUM(Daily!D154,Daily!D371,Daily!D588,Daily!D805)</f>
        <v>0</v>
      </c>
      <c r="E28" s="30">
        <f>SUM(Daily!E154,Daily!E371,Daily!E588,Daily!E805)</f>
        <v>0</v>
      </c>
      <c r="F28" s="3">
        <f>SUM(Daily!F154,Daily!F371,Daily!F588,Daily!F805)</f>
        <v>0</v>
      </c>
      <c r="G28" s="30">
        <f>SUM(Daily!G154,Daily!G371,Daily!G588,Daily!G805)</f>
        <v>0</v>
      </c>
      <c r="H28" s="3">
        <f>SUM(Daily!H154,Daily!H371,Daily!H588,Daily!H805)</f>
        <v>0</v>
      </c>
      <c r="I28" s="30">
        <f>SUM(Daily!I154,Daily!I371,Daily!I588,Daily!I805)</f>
        <v>0</v>
      </c>
      <c r="J28" s="3">
        <f>SUM(Daily!J154,Daily!J371,Daily!J588,Daily!J805)</f>
        <v>0</v>
      </c>
      <c r="K28" s="30">
        <f>SUM(Daily!K154,Daily!K371,Daily!K588,Daily!K805)</f>
        <v>0</v>
      </c>
      <c r="L28" s="3">
        <f>SUM(Daily!L154,Daily!L371,Daily!L588,Daily!L805)</f>
        <v>0</v>
      </c>
      <c r="M28" s="30">
        <f>SUM(Daily!M154,Daily!M371,Daily!M588,Daily!M805)</f>
        <v>0</v>
      </c>
      <c r="N28" s="3">
        <f>SUM(Daily!N154,Daily!N371,Daily!N588,Daily!N805)</f>
        <v>0</v>
      </c>
      <c r="O28" s="30">
        <f>SUM(Daily!O154,Daily!O371,Daily!O588,Daily!O805)</f>
        <v>0</v>
      </c>
      <c r="P28" s="3">
        <f>SUM(Daily!P154,Daily!P371,Daily!P588,Daily!P805)</f>
        <v>0</v>
      </c>
      <c r="Q28" s="30">
        <f>SUM(Daily!Q154,Daily!Q371,Daily!Q588,Daily!Q805)</f>
        <v>0</v>
      </c>
      <c r="R28" s="3">
        <f>SUM(Daily!R154,Daily!R371,Daily!R588,Daily!R805)</f>
        <v>0</v>
      </c>
      <c r="S28" s="30">
        <f>SUM(Daily!S154,Daily!S371,Daily!S588,Daily!S805)</f>
        <v>0</v>
      </c>
      <c r="T28" s="3">
        <f>SUM(Daily!T154,Daily!T371,Daily!T588,Daily!T805)</f>
        <v>0</v>
      </c>
      <c r="U28" s="30">
        <f>SUM(Daily!U154,Daily!U371,Daily!U588,Daily!U805)</f>
        <v>0</v>
      </c>
      <c r="V28" s="3">
        <f>SUM(Daily!V154,Daily!V371,Daily!V588,Daily!V805)</f>
        <v>0</v>
      </c>
      <c r="W28" s="30">
        <f>SUM(Daily!W154,Daily!W371,Daily!W588,Daily!W805)</f>
        <v>0</v>
      </c>
      <c r="X28" s="3">
        <f>SUM(Daily!X154,Daily!X371,Daily!X588,Daily!X805)</f>
        <v>0</v>
      </c>
      <c r="Y28" s="30">
        <f>SUM(Daily!Y154,Daily!Y371,Daily!Y588,Daily!Y805)</f>
        <v>0</v>
      </c>
      <c r="Z28" s="3">
        <f>SUM(Daily!Z154,Daily!Z371,Daily!Z588,Daily!Z805)</f>
        <v>0</v>
      </c>
      <c r="AA28" s="30">
        <f>SUM(Daily!AA154,Daily!AA371,Daily!AA588,Daily!AA805)</f>
        <v>0</v>
      </c>
      <c r="AB28" s="10">
        <f t="shared" si="0"/>
        <v>0</v>
      </c>
      <c r="AC28" s="7">
        <f t="shared" si="0"/>
        <v>0</v>
      </c>
    </row>
    <row r="29" spans="1:29" x14ac:dyDescent="0.2">
      <c r="A29" s="93" t="s">
        <v>43</v>
      </c>
      <c r="B29" s="3">
        <f>SUM(Daily!B155,Daily!B372,Daily!B589,Daily!B806)</f>
        <v>0</v>
      </c>
      <c r="C29" s="30">
        <f>SUM(Daily!C155,Daily!C372,Daily!C589,Daily!C806)</f>
        <v>0</v>
      </c>
      <c r="D29" s="3">
        <f>SUM(Daily!D155,Daily!D372,Daily!D589,Daily!D806)</f>
        <v>0</v>
      </c>
      <c r="E29" s="30">
        <f>SUM(Daily!E155,Daily!E372,Daily!E589,Daily!E806)</f>
        <v>0</v>
      </c>
      <c r="F29" s="3">
        <f>SUM(Daily!F155,Daily!F372,Daily!F589,Daily!F806)</f>
        <v>0</v>
      </c>
      <c r="G29" s="30">
        <f>SUM(Daily!G155,Daily!G372,Daily!G589,Daily!G806)</f>
        <v>0</v>
      </c>
      <c r="H29" s="3">
        <f>SUM(Daily!H155,Daily!H372,Daily!H589,Daily!H806)</f>
        <v>0</v>
      </c>
      <c r="I29" s="30">
        <f>SUM(Daily!I155,Daily!I372,Daily!I589,Daily!I806)</f>
        <v>0</v>
      </c>
      <c r="J29" s="3">
        <f>SUM(Daily!J155,Daily!J372,Daily!J589,Daily!J806)</f>
        <v>0</v>
      </c>
      <c r="K29" s="30">
        <f>SUM(Daily!K155,Daily!K372,Daily!K589,Daily!K806)</f>
        <v>0</v>
      </c>
      <c r="L29" s="3">
        <f>SUM(Daily!L155,Daily!L372,Daily!L589,Daily!L806)</f>
        <v>0</v>
      </c>
      <c r="M29" s="30">
        <f>SUM(Daily!M155,Daily!M372,Daily!M589,Daily!M806)</f>
        <v>0</v>
      </c>
      <c r="N29" s="3">
        <f>SUM(Daily!N155,Daily!N372,Daily!N589,Daily!N806)</f>
        <v>0</v>
      </c>
      <c r="O29" s="30">
        <f>SUM(Daily!O155,Daily!O372,Daily!O589,Daily!O806)</f>
        <v>0</v>
      </c>
      <c r="P29" s="3">
        <f>SUM(Daily!P155,Daily!P372,Daily!P589,Daily!P806)</f>
        <v>0</v>
      </c>
      <c r="Q29" s="30">
        <f>SUM(Daily!Q155,Daily!Q372,Daily!Q589,Daily!Q806)</f>
        <v>0</v>
      </c>
      <c r="R29" s="3">
        <f>SUM(Daily!R155,Daily!R372,Daily!R589,Daily!R806)</f>
        <v>0</v>
      </c>
      <c r="S29" s="30">
        <f>SUM(Daily!S155,Daily!S372,Daily!S589,Daily!S806)</f>
        <v>0</v>
      </c>
      <c r="T29" s="3">
        <f>SUM(Daily!T155,Daily!T372,Daily!T589,Daily!T806)</f>
        <v>0</v>
      </c>
      <c r="U29" s="30">
        <f>SUM(Daily!U155,Daily!U372,Daily!U589,Daily!U806)</f>
        <v>0</v>
      </c>
      <c r="V29" s="3">
        <f>SUM(Daily!V155,Daily!V372,Daily!V589,Daily!V806)</f>
        <v>0</v>
      </c>
      <c r="W29" s="30">
        <f>SUM(Daily!W155,Daily!W372,Daily!W589,Daily!W806)</f>
        <v>0</v>
      </c>
      <c r="X29" s="3">
        <f>SUM(Daily!X155,Daily!X372,Daily!X589,Daily!X806)</f>
        <v>0</v>
      </c>
      <c r="Y29" s="30">
        <f>SUM(Daily!Y155,Daily!Y372,Daily!Y589,Daily!Y806)</f>
        <v>0</v>
      </c>
      <c r="Z29" s="3">
        <f>SUM(Daily!Z155,Daily!Z372,Daily!Z589,Daily!Z806)</f>
        <v>0</v>
      </c>
      <c r="AA29" s="30">
        <f>SUM(Daily!AA155,Daily!AA372,Daily!AA589,Daily!AA806)</f>
        <v>0</v>
      </c>
      <c r="AB29" s="10">
        <f t="shared" si="0"/>
        <v>0</v>
      </c>
      <c r="AC29" s="7">
        <f t="shared" si="0"/>
        <v>0</v>
      </c>
    </row>
    <row r="30" spans="1:29" ht="13.5" thickBot="1" x14ac:dyDescent="0.25">
      <c r="A30" s="88" t="s">
        <v>44</v>
      </c>
      <c r="B30" s="15">
        <f>SUM(Daily!B156,Daily!B373,Daily!B590,Daily!B807)</f>
        <v>0</v>
      </c>
      <c r="C30" s="41">
        <f>SUM(Daily!C156,Daily!C373,Daily!C590,Daily!C807)</f>
        <v>0</v>
      </c>
      <c r="D30" s="15">
        <f>SUM(Daily!D156,Daily!D373,Daily!D590,Daily!D807)</f>
        <v>0</v>
      </c>
      <c r="E30" s="41">
        <f>SUM(Daily!E156,Daily!E373,Daily!E590,Daily!E807)</f>
        <v>0</v>
      </c>
      <c r="F30" s="15">
        <f>SUM(Daily!F156,Daily!F373,Daily!F590,Daily!F807)</f>
        <v>0</v>
      </c>
      <c r="G30" s="41">
        <f>SUM(Daily!G156,Daily!G373,Daily!G590,Daily!G807)</f>
        <v>0</v>
      </c>
      <c r="H30" s="15">
        <f>SUM(Daily!H156,Daily!H373,Daily!H590,Daily!H807)</f>
        <v>0</v>
      </c>
      <c r="I30" s="41">
        <f>SUM(Daily!I156,Daily!I373,Daily!I590,Daily!I807)</f>
        <v>0</v>
      </c>
      <c r="J30" s="15">
        <f>SUM(Daily!J156,Daily!J373,Daily!J590,Daily!J807)</f>
        <v>0</v>
      </c>
      <c r="K30" s="41">
        <f>SUM(Daily!K156,Daily!K373,Daily!K590,Daily!K807)</f>
        <v>0</v>
      </c>
      <c r="L30" s="15">
        <f>SUM(Daily!L156,Daily!L373,Daily!L590,Daily!L807)</f>
        <v>0</v>
      </c>
      <c r="M30" s="41">
        <f>SUM(Daily!M156,Daily!M373,Daily!M590,Daily!M807)</f>
        <v>0</v>
      </c>
      <c r="N30" s="15">
        <f>SUM(Daily!N156,Daily!N373,Daily!N590,Daily!N807)</f>
        <v>0</v>
      </c>
      <c r="O30" s="41">
        <f>SUM(Daily!O156,Daily!O373,Daily!O590,Daily!O807)</f>
        <v>0</v>
      </c>
      <c r="P30" s="15">
        <f>SUM(Daily!P156,Daily!P373,Daily!P590,Daily!P807)</f>
        <v>0</v>
      </c>
      <c r="Q30" s="41">
        <f>SUM(Daily!Q156,Daily!Q373,Daily!Q590,Daily!Q807)</f>
        <v>0</v>
      </c>
      <c r="R30" s="15">
        <f>SUM(Daily!R156,Daily!R373,Daily!R590,Daily!R807)</f>
        <v>0</v>
      </c>
      <c r="S30" s="41">
        <f>SUM(Daily!S156,Daily!S373,Daily!S590,Daily!S807)</f>
        <v>0</v>
      </c>
      <c r="T30" s="15">
        <f>SUM(Daily!T156,Daily!T373,Daily!T590,Daily!T807)</f>
        <v>0</v>
      </c>
      <c r="U30" s="41">
        <f>SUM(Daily!U156,Daily!U373,Daily!U590,Daily!U807)</f>
        <v>0</v>
      </c>
      <c r="V30" s="15">
        <f>SUM(Daily!V156,Daily!V373,Daily!V590,Daily!V807)</f>
        <v>0</v>
      </c>
      <c r="W30" s="41">
        <f>SUM(Daily!W156,Daily!W373,Daily!W590,Daily!W807)</f>
        <v>0</v>
      </c>
      <c r="X30" s="15">
        <f>SUM(Daily!X156,Daily!X373,Daily!X590,Daily!X807)</f>
        <v>0</v>
      </c>
      <c r="Y30" s="41">
        <f>SUM(Daily!Y156,Daily!Y373,Daily!Y590,Daily!Y807)</f>
        <v>0</v>
      </c>
      <c r="Z30" s="15">
        <f>SUM(Daily!Z156,Daily!Z373,Daily!Z590,Daily!Z807)</f>
        <v>0</v>
      </c>
      <c r="AA30" s="41">
        <f>SUM(Daily!AA156,Daily!AA373,Daily!AA590,Daily!AA807)</f>
        <v>0</v>
      </c>
      <c r="AB30" s="11">
        <f t="shared" si="0"/>
        <v>0</v>
      </c>
      <c r="AC30" s="12">
        <f t="shared" si="0"/>
        <v>0</v>
      </c>
    </row>
    <row r="31" spans="1:29" ht="14.25" thickTop="1" thickBot="1" x14ac:dyDescent="0.25">
      <c r="A31" s="54" t="s">
        <v>26</v>
      </c>
      <c r="B31" s="55">
        <f>SUM(B7:B30)</f>
        <v>170921</v>
      </c>
      <c r="C31" s="55">
        <f t="shared" ref="C31:AA31" si="1">SUM(C7:C30)</f>
        <v>124573</v>
      </c>
      <c r="D31" s="55">
        <f t="shared" si="1"/>
        <v>67000</v>
      </c>
      <c r="E31" s="55">
        <f t="shared" si="1"/>
        <v>59481</v>
      </c>
      <c r="F31" s="55">
        <f t="shared" si="1"/>
        <v>31183</v>
      </c>
      <c r="G31" s="55">
        <f t="shared" si="1"/>
        <v>22803</v>
      </c>
      <c r="H31" s="55">
        <f t="shared" si="1"/>
        <v>113178</v>
      </c>
      <c r="I31" s="55">
        <f t="shared" si="1"/>
        <v>156411</v>
      </c>
      <c r="J31" s="55">
        <f t="shared" si="1"/>
        <v>15381</v>
      </c>
      <c r="K31" s="55">
        <f t="shared" si="1"/>
        <v>20378</v>
      </c>
      <c r="L31" s="55">
        <f t="shared" si="1"/>
        <v>27581</v>
      </c>
      <c r="M31" s="55">
        <f t="shared" si="1"/>
        <v>59346</v>
      </c>
      <c r="N31" s="55">
        <f t="shared" si="1"/>
        <v>88464</v>
      </c>
      <c r="O31" s="55">
        <f t="shared" si="1"/>
        <v>112648</v>
      </c>
      <c r="P31" s="55">
        <f t="shared" si="1"/>
        <v>51860</v>
      </c>
      <c r="Q31" s="55">
        <f t="shared" si="1"/>
        <v>53018</v>
      </c>
      <c r="R31" s="55">
        <f t="shared" si="1"/>
        <v>80190</v>
      </c>
      <c r="S31" s="55">
        <f t="shared" si="1"/>
        <v>75116</v>
      </c>
      <c r="T31" s="55">
        <f t="shared" si="1"/>
        <v>20781</v>
      </c>
      <c r="U31" s="55">
        <f t="shared" si="1"/>
        <v>20986</v>
      </c>
      <c r="V31" s="55">
        <f t="shared" si="1"/>
        <v>77641</v>
      </c>
      <c r="W31" s="55">
        <f t="shared" si="1"/>
        <v>81807</v>
      </c>
      <c r="X31" s="55">
        <f t="shared" si="1"/>
        <v>70070</v>
      </c>
      <c r="Y31" s="55">
        <f t="shared" si="1"/>
        <v>37041</v>
      </c>
      <c r="Z31" s="55">
        <f t="shared" si="1"/>
        <v>177481</v>
      </c>
      <c r="AA31" s="55">
        <f t="shared" si="1"/>
        <v>166553</v>
      </c>
      <c r="AB31" s="55">
        <f>SUM(AB7:AB30)</f>
        <v>991731</v>
      </c>
      <c r="AC31" s="1">
        <f>SUM(AC7:AC30)</f>
        <v>990161</v>
      </c>
    </row>
    <row r="32" spans="1:29" ht="15.75" thickTop="1" x14ac:dyDescent="0.2">
      <c r="AB32" s="180" t="str">
        <f>IF(AB31='Daily Total'!D46,"Correct","Wrong")</f>
        <v>Correct</v>
      </c>
      <c r="AC32" s="180" t="str">
        <f>IF(AC31='Daily Total'!E46,"Correct","Wrong")</f>
        <v>Correct</v>
      </c>
    </row>
    <row r="35" spans="1:29" x14ac:dyDescent="0.2">
      <c r="A35" s="45" t="s">
        <v>52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3" t="s">
        <v>2</v>
      </c>
      <c r="B37" s="307" t="s">
        <v>3</v>
      </c>
      <c r="C37" s="308"/>
      <c r="D37" s="307" t="s">
        <v>4</v>
      </c>
      <c r="E37" s="308"/>
      <c r="F37" s="307" t="s">
        <v>5</v>
      </c>
      <c r="G37" s="308"/>
      <c r="H37" s="307" t="s">
        <v>6</v>
      </c>
      <c r="I37" s="308"/>
      <c r="J37" s="307" t="s">
        <v>7</v>
      </c>
      <c r="K37" s="308"/>
      <c r="L37" s="307" t="s">
        <v>8</v>
      </c>
      <c r="M37" s="308"/>
      <c r="N37" s="307" t="s">
        <v>9</v>
      </c>
      <c r="O37" s="308"/>
      <c r="P37" s="307" t="s">
        <v>10</v>
      </c>
      <c r="Q37" s="308"/>
      <c r="R37" s="307" t="s">
        <v>11</v>
      </c>
      <c r="S37" s="308"/>
      <c r="T37" s="307" t="s">
        <v>12</v>
      </c>
      <c r="U37" s="308"/>
      <c r="V37" s="307" t="s">
        <v>13</v>
      </c>
      <c r="W37" s="308"/>
      <c r="X37" s="307" t="s">
        <v>14</v>
      </c>
      <c r="Y37" s="308"/>
      <c r="Z37" s="307" t="s">
        <v>15</v>
      </c>
      <c r="AA37" s="308"/>
      <c r="AB37" s="307" t="s">
        <v>47</v>
      </c>
      <c r="AC37" s="308"/>
    </row>
    <row r="38" spans="1:29" ht="15" thickTop="1" thickBot="1" x14ac:dyDescent="0.3">
      <c r="A38" s="314"/>
      <c r="B38" s="24" t="s">
        <v>17</v>
      </c>
      <c r="C38" s="25" t="s">
        <v>18</v>
      </c>
      <c r="D38" s="26" t="s">
        <v>17</v>
      </c>
      <c r="E38" s="27" t="s">
        <v>18</v>
      </c>
      <c r="F38" s="28" t="s">
        <v>17</v>
      </c>
      <c r="G38" s="25" t="s">
        <v>18</v>
      </c>
      <c r="H38" s="26" t="s">
        <v>17</v>
      </c>
      <c r="I38" s="27" t="s">
        <v>18</v>
      </c>
      <c r="J38" s="28" t="s">
        <v>17</v>
      </c>
      <c r="K38" s="25" t="s">
        <v>18</v>
      </c>
      <c r="L38" s="26" t="s">
        <v>17</v>
      </c>
      <c r="M38" s="28" t="s">
        <v>18</v>
      </c>
      <c r="N38" s="24" t="s">
        <v>17</v>
      </c>
      <c r="O38" s="29" t="s">
        <v>18</v>
      </c>
      <c r="P38" s="28" t="s">
        <v>17</v>
      </c>
      <c r="Q38" s="25" t="s">
        <v>18</v>
      </c>
      <c r="R38" s="26" t="s">
        <v>17</v>
      </c>
      <c r="S38" s="27" t="s">
        <v>18</v>
      </c>
      <c r="T38" s="28" t="s">
        <v>17</v>
      </c>
      <c r="U38" s="25" t="s">
        <v>18</v>
      </c>
      <c r="V38" s="26" t="s">
        <v>17</v>
      </c>
      <c r="W38" s="27" t="s">
        <v>18</v>
      </c>
      <c r="X38" s="28" t="s">
        <v>17</v>
      </c>
      <c r="Y38" s="25" t="s">
        <v>18</v>
      </c>
      <c r="Z38" s="26" t="s">
        <v>17</v>
      </c>
      <c r="AA38" s="28" t="s">
        <v>18</v>
      </c>
      <c r="AB38" s="24" t="s">
        <v>17</v>
      </c>
      <c r="AC38" s="29" t="s">
        <v>18</v>
      </c>
    </row>
    <row r="39" spans="1:29" ht="13.5" thickTop="1" x14ac:dyDescent="0.2">
      <c r="A39" s="87" t="s">
        <v>19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8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8" t="s">
        <v>21</v>
      </c>
      <c r="B40" s="3">
        <f t="shared" ref="B40:AA49" si="3">+B8/$B$65</f>
        <v>279.25</v>
      </c>
      <c r="C40" s="30">
        <f t="shared" si="3"/>
        <v>0</v>
      </c>
      <c r="D40" s="3">
        <f t="shared" si="3"/>
        <v>103.75</v>
      </c>
      <c r="E40" s="30">
        <f t="shared" si="3"/>
        <v>0</v>
      </c>
      <c r="F40" s="3">
        <f t="shared" si="3"/>
        <v>42.25</v>
      </c>
      <c r="G40" s="30">
        <f t="shared" si="3"/>
        <v>0</v>
      </c>
      <c r="H40" s="3">
        <f t="shared" si="3"/>
        <v>173.5</v>
      </c>
      <c r="I40" s="30">
        <f t="shared" si="3"/>
        <v>8</v>
      </c>
      <c r="J40" s="3">
        <f t="shared" si="3"/>
        <v>5</v>
      </c>
      <c r="K40" s="30">
        <f t="shared" si="3"/>
        <v>2.75</v>
      </c>
      <c r="L40" s="3">
        <f t="shared" si="3"/>
        <v>3.5</v>
      </c>
      <c r="M40" s="30">
        <f t="shared" si="3"/>
        <v>5.5</v>
      </c>
      <c r="N40" s="3">
        <f t="shared" si="3"/>
        <v>27.75</v>
      </c>
      <c r="O40" s="30">
        <f t="shared" si="3"/>
        <v>11</v>
      </c>
      <c r="P40" s="3">
        <f t="shared" si="3"/>
        <v>14</v>
      </c>
      <c r="Q40" s="30">
        <f t="shared" si="3"/>
        <v>4.5</v>
      </c>
      <c r="R40" s="3">
        <f t="shared" si="3"/>
        <v>11.25</v>
      </c>
      <c r="S40" s="30">
        <f t="shared" si="3"/>
        <v>9.25</v>
      </c>
      <c r="T40" s="3">
        <f t="shared" si="3"/>
        <v>0.75</v>
      </c>
      <c r="U40" s="30">
        <f t="shared" si="3"/>
        <v>0</v>
      </c>
      <c r="V40" s="3">
        <f t="shared" si="3"/>
        <v>2.25</v>
      </c>
      <c r="W40" s="30">
        <f t="shared" si="3"/>
        <v>0</v>
      </c>
      <c r="X40" s="3">
        <f t="shared" si="3"/>
        <v>1.25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">
        <f>B40+D40+F40+H40+J40+L40+N40+P40+R40+T40+V40+X40+Z40</f>
        <v>664.5</v>
      </c>
      <c r="AC40" s="14">
        <f t="shared" ref="AC40:AC62" si="4">C40+E40+G40+I40+K40+M40+O40+Q40+S40+U40+W40+Y40+AA40</f>
        <v>41</v>
      </c>
    </row>
    <row r="41" spans="1:29" x14ac:dyDescent="0.2">
      <c r="A41" s="89" t="s">
        <v>23</v>
      </c>
      <c r="B41" s="3">
        <f t="shared" si="3"/>
        <v>1558.75</v>
      </c>
      <c r="C41" s="30">
        <f t="shared" si="3"/>
        <v>25.75</v>
      </c>
      <c r="D41" s="3">
        <f t="shared" si="3"/>
        <v>547.5</v>
      </c>
      <c r="E41" s="30">
        <f t="shared" si="3"/>
        <v>50.25</v>
      </c>
      <c r="F41" s="3">
        <f t="shared" si="3"/>
        <v>197.75</v>
      </c>
      <c r="G41" s="30">
        <f t="shared" si="3"/>
        <v>16.75</v>
      </c>
      <c r="H41" s="3">
        <f t="shared" si="3"/>
        <v>835</v>
      </c>
      <c r="I41" s="30">
        <f t="shared" si="3"/>
        <v>204.5</v>
      </c>
      <c r="J41" s="3">
        <f t="shared" si="3"/>
        <v>44</v>
      </c>
      <c r="K41" s="30">
        <f t="shared" si="3"/>
        <v>41.25</v>
      </c>
      <c r="L41" s="3">
        <f t="shared" si="3"/>
        <v>45.75</v>
      </c>
      <c r="M41" s="30">
        <f t="shared" si="3"/>
        <v>222.5</v>
      </c>
      <c r="N41" s="3">
        <f t="shared" si="3"/>
        <v>314.25</v>
      </c>
      <c r="O41" s="30">
        <f t="shared" si="3"/>
        <v>339</v>
      </c>
      <c r="P41" s="3">
        <f t="shared" si="3"/>
        <v>173</v>
      </c>
      <c r="Q41" s="30">
        <f t="shared" si="3"/>
        <v>198.25</v>
      </c>
      <c r="R41" s="3">
        <f t="shared" si="3"/>
        <v>295.75</v>
      </c>
      <c r="S41" s="30">
        <f t="shared" si="3"/>
        <v>309.25</v>
      </c>
      <c r="T41" s="3">
        <f t="shared" si="3"/>
        <v>44.25</v>
      </c>
      <c r="U41" s="30">
        <f t="shared" si="3"/>
        <v>175.25</v>
      </c>
      <c r="V41" s="3">
        <f t="shared" si="3"/>
        <v>197.75</v>
      </c>
      <c r="W41" s="30">
        <f t="shared" si="3"/>
        <v>366.25</v>
      </c>
      <c r="X41" s="3">
        <f t="shared" si="3"/>
        <v>241.75</v>
      </c>
      <c r="Y41" s="30">
        <f t="shared" si="3"/>
        <v>243.25</v>
      </c>
      <c r="Z41" s="3">
        <f t="shared" si="3"/>
        <v>774</v>
      </c>
      <c r="AA41" s="30">
        <f t="shared" si="3"/>
        <v>495.25</v>
      </c>
      <c r="AB41" s="10">
        <f t="shared" ref="AB41:AB62" si="5">B41+D41+F41+H41+J41+L41+N41+P41+R41+T41+V41+X41+Z41</f>
        <v>5269.5</v>
      </c>
      <c r="AC41" s="14">
        <f t="shared" si="4"/>
        <v>2687.5</v>
      </c>
    </row>
    <row r="42" spans="1:29" x14ac:dyDescent="0.2">
      <c r="A42" s="88" t="s">
        <v>25</v>
      </c>
      <c r="B42" s="3">
        <f t="shared" si="3"/>
        <v>2453</v>
      </c>
      <c r="C42" s="30">
        <f t="shared" si="3"/>
        <v>445.75</v>
      </c>
      <c r="D42" s="3">
        <f t="shared" si="3"/>
        <v>963.5</v>
      </c>
      <c r="E42" s="30">
        <f t="shared" si="3"/>
        <v>349</v>
      </c>
      <c r="F42" s="3">
        <f t="shared" si="3"/>
        <v>324.5</v>
      </c>
      <c r="G42" s="30">
        <f t="shared" si="3"/>
        <v>140</v>
      </c>
      <c r="H42" s="3">
        <f t="shared" si="3"/>
        <v>989.5</v>
      </c>
      <c r="I42" s="30">
        <f t="shared" si="3"/>
        <v>1008.25</v>
      </c>
      <c r="J42" s="3">
        <f t="shared" si="3"/>
        <v>69.25</v>
      </c>
      <c r="K42" s="30">
        <f t="shared" si="3"/>
        <v>180</v>
      </c>
      <c r="L42" s="3">
        <f t="shared" si="3"/>
        <v>182.75</v>
      </c>
      <c r="M42" s="30">
        <f t="shared" si="3"/>
        <v>453.25</v>
      </c>
      <c r="N42" s="3">
        <f t="shared" si="3"/>
        <v>727.75</v>
      </c>
      <c r="O42" s="30">
        <f t="shared" si="3"/>
        <v>1001.25</v>
      </c>
      <c r="P42" s="3">
        <f t="shared" si="3"/>
        <v>587.25</v>
      </c>
      <c r="Q42" s="30">
        <f t="shared" si="3"/>
        <v>549.5</v>
      </c>
      <c r="R42" s="3">
        <f t="shared" si="3"/>
        <v>803</v>
      </c>
      <c r="S42" s="30">
        <f t="shared" si="3"/>
        <v>763</v>
      </c>
      <c r="T42" s="3">
        <f t="shared" si="3"/>
        <v>183</v>
      </c>
      <c r="U42" s="30">
        <f t="shared" si="3"/>
        <v>361.5</v>
      </c>
      <c r="V42" s="3">
        <f t="shared" si="3"/>
        <v>592.75</v>
      </c>
      <c r="W42" s="30">
        <f t="shared" si="3"/>
        <v>910.75</v>
      </c>
      <c r="X42" s="3">
        <f t="shared" si="3"/>
        <v>765.25</v>
      </c>
      <c r="Y42" s="30">
        <f t="shared" si="3"/>
        <v>557.25</v>
      </c>
      <c r="Z42" s="3">
        <f t="shared" si="3"/>
        <v>1788</v>
      </c>
      <c r="AA42" s="30">
        <f t="shared" si="3"/>
        <v>1363.25</v>
      </c>
      <c r="AB42" s="10">
        <f t="shared" si="5"/>
        <v>10429.5</v>
      </c>
      <c r="AC42" s="14">
        <f t="shared" si="4"/>
        <v>8082.75</v>
      </c>
    </row>
    <row r="43" spans="1:29" x14ac:dyDescent="0.2">
      <c r="A43" s="89" t="s">
        <v>20</v>
      </c>
      <c r="B43" s="3">
        <f t="shared" si="3"/>
        <v>3242.75</v>
      </c>
      <c r="C43" s="30">
        <f t="shared" si="3"/>
        <v>925.25</v>
      </c>
      <c r="D43" s="3">
        <f t="shared" si="3"/>
        <v>1095.5</v>
      </c>
      <c r="E43" s="30">
        <f t="shared" si="3"/>
        <v>786.75</v>
      </c>
      <c r="F43" s="3">
        <f t="shared" si="3"/>
        <v>433.75</v>
      </c>
      <c r="G43" s="30">
        <f t="shared" si="3"/>
        <v>354.25</v>
      </c>
      <c r="H43" s="3">
        <f t="shared" si="3"/>
        <v>1258</v>
      </c>
      <c r="I43" s="30">
        <f t="shared" si="3"/>
        <v>1574.5</v>
      </c>
      <c r="J43" s="3">
        <f t="shared" si="3"/>
        <v>136.25</v>
      </c>
      <c r="K43" s="30">
        <f t="shared" si="3"/>
        <v>461.75</v>
      </c>
      <c r="L43" s="3">
        <f t="shared" si="3"/>
        <v>241.5</v>
      </c>
      <c r="M43" s="30">
        <f t="shared" si="3"/>
        <v>926.25</v>
      </c>
      <c r="N43" s="3">
        <f t="shared" si="3"/>
        <v>1162.25</v>
      </c>
      <c r="O43" s="30">
        <f t="shared" si="3"/>
        <v>1677</v>
      </c>
      <c r="P43" s="3">
        <f t="shared" si="3"/>
        <v>794</v>
      </c>
      <c r="Q43" s="30">
        <f t="shared" si="3"/>
        <v>829.25</v>
      </c>
      <c r="R43" s="3">
        <f t="shared" si="3"/>
        <v>1223.5</v>
      </c>
      <c r="S43" s="30">
        <f t="shared" si="3"/>
        <v>974</v>
      </c>
      <c r="T43" s="3">
        <f t="shared" si="3"/>
        <v>245.25</v>
      </c>
      <c r="U43" s="30">
        <f t="shared" si="3"/>
        <v>545.5</v>
      </c>
      <c r="V43" s="3">
        <f t="shared" si="3"/>
        <v>851.5</v>
      </c>
      <c r="W43" s="30">
        <f t="shared" si="3"/>
        <v>1090</v>
      </c>
      <c r="X43" s="3">
        <f t="shared" si="3"/>
        <v>945</v>
      </c>
      <c r="Y43" s="30">
        <f t="shared" si="3"/>
        <v>778.75</v>
      </c>
      <c r="Z43" s="3">
        <f t="shared" si="3"/>
        <v>2588</v>
      </c>
      <c r="AA43" s="30">
        <f t="shared" si="3"/>
        <v>2005.75</v>
      </c>
      <c r="AB43" s="10">
        <f t="shared" si="5"/>
        <v>14217.25</v>
      </c>
      <c r="AC43" s="14">
        <f t="shared" si="4"/>
        <v>12929</v>
      </c>
    </row>
    <row r="44" spans="1:29" x14ac:dyDescent="0.2">
      <c r="A44" s="88" t="s">
        <v>22</v>
      </c>
      <c r="B44" s="3">
        <f t="shared" si="3"/>
        <v>3426.75</v>
      </c>
      <c r="C44" s="30">
        <f t="shared" si="3"/>
        <v>1100.75</v>
      </c>
      <c r="D44" s="3">
        <f t="shared" si="3"/>
        <v>1224</v>
      </c>
      <c r="E44" s="30">
        <f t="shared" si="3"/>
        <v>811.25</v>
      </c>
      <c r="F44" s="3">
        <f t="shared" si="3"/>
        <v>469</v>
      </c>
      <c r="G44" s="30">
        <f t="shared" si="3"/>
        <v>383.5</v>
      </c>
      <c r="H44" s="3">
        <f t="shared" si="3"/>
        <v>1403.75</v>
      </c>
      <c r="I44" s="30">
        <f t="shared" si="3"/>
        <v>1872</v>
      </c>
      <c r="J44" s="3">
        <f t="shared" si="3"/>
        <v>157.5</v>
      </c>
      <c r="K44" s="30">
        <f t="shared" si="3"/>
        <v>480.75</v>
      </c>
      <c r="L44" s="3">
        <f t="shared" si="3"/>
        <v>216</v>
      </c>
      <c r="M44" s="30">
        <f t="shared" si="3"/>
        <v>1219.5</v>
      </c>
      <c r="N44" s="3">
        <f t="shared" si="3"/>
        <v>1228.75</v>
      </c>
      <c r="O44" s="30">
        <f t="shared" si="3"/>
        <v>1996.25</v>
      </c>
      <c r="P44" s="3">
        <f t="shared" si="3"/>
        <v>763.25</v>
      </c>
      <c r="Q44" s="30">
        <f t="shared" si="3"/>
        <v>855.25</v>
      </c>
      <c r="R44" s="3">
        <f t="shared" si="3"/>
        <v>1357.25</v>
      </c>
      <c r="S44" s="30">
        <f t="shared" si="3"/>
        <v>965.75</v>
      </c>
      <c r="T44" s="3">
        <f t="shared" si="3"/>
        <v>235.5</v>
      </c>
      <c r="U44" s="30">
        <f t="shared" si="3"/>
        <v>570</v>
      </c>
      <c r="V44" s="3">
        <f t="shared" si="3"/>
        <v>775</v>
      </c>
      <c r="W44" s="30">
        <f t="shared" si="3"/>
        <v>1365</v>
      </c>
      <c r="X44" s="3">
        <f t="shared" si="3"/>
        <v>940.25</v>
      </c>
      <c r="Y44" s="30">
        <f t="shared" si="3"/>
        <v>851.75</v>
      </c>
      <c r="Z44" s="3">
        <f t="shared" si="3"/>
        <v>2717.25</v>
      </c>
      <c r="AA44" s="30">
        <f t="shared" si="3"/>
        <v>2139.25</v>
      </c>
      <c r="AB44" s="10">
        <f t="shared" si="5"/>
        <v>14914.25</v>
      </c>
      <c r="AC44" s="14">
        <f t="shared" si="4"/>
        <v>14611</v>
      </c>
    </row>
    <row r="45" spans="1:29" x14ac:dyDescent="0.2">
      <c r="A45" s="89" t="s">
        <v>24</v>
      </c>
      <c r="B45" s="3">
        <f t="shared" si="3"/>
        <v>3257.75</v>
      </c>
      <c r="C45" s="30">
        <f t="shared" si="3"/>
        <v>1305.5</v>
      </c>
      <c r="D45" s="3">
        <f t="shared" si="3"/>
        <v>1177.25</v>
      </c>
      <c r="E45" s="30">
        <f t="shared" si="3"/>
        <v>724.25</v>
      </c>
      <c r="F45" s="3">
        <f t="shared" si="3"/>
        <v>470.25</v>
      </c>
      <c r="G45" s="30">
        <f t="shared" si="3"/>
        <v>337.25</v>
      </c>
      <c r="H45" s="3">
        <f t="shared" si="3"/>
        <v>1533.5</v>
      </c>
      <c r="I45" s="30">
        <f t="shared" si="3"/>
        <v>1970</v>
      </c>
      <c r="J45" s="3">
        <f t="shared" si="3"/>
        <v>161.5</v>
      </c>
      <c r="K45" s="30">
        <f t="shared" si="3"/>
        <v>550.25</v>
      </c>
      <c r="L45" s="3">
        <f t="shared" si="3"/>
        <v>231</v>
      </c>
      <c r="M45" s="30">
        <f t="shared" si="3"/>
        <v>1229.5</v>
      </c>
      <c r="N45" s="3">
        <f t="shared" si="3"/>
        <v>1188.25</v>
      </c>
      <c r="O45" s="30">
        <f t="shared" si="3"/>
        <v>2180.25</v>
      </c>
      <c r="P45" s="3">
        <f t="shared" si="3"/>
        <v>775.5</v>
      </c>
      <c r="Q45" s="30">
        <f t="shared" si="3"/>
        <v>778.75</v>
      </c>
      <c r="R45" s="3">
        <f t="shared" si="3"/>
        <v>1379.5</v>
      </c>
      <c r="S45" s="30">
        <f t="shared" si="3"/>
        <v>1024</v>
      </c>
      <c r="T45" s="3">
        <f t="shared" si="3"/>
        <v>214</v>
      </c>
      <c r="U45" s="30">
        <f t="shared" si="3"/>
        <v>442.25</v>
      </c>
      <c r="V45" s="3">
        <f t="shared" si="3"/>
        <v>787.25</v>
      </c>
      <c r="W45" s="30">
        <f t="shared" si="3"/>
        <v>1679.25</v>
      </c>
      <c r="X45" s="3">
        <f t="shared" si="3"/>
        <v>890.75</v>
      </c>
      <c r="Y45" s="30">
        <f t="shared" si="3"/>
        <v>803.25</v>
      </c>
      <c r="Z45" s="3">
        <f t="shared" si="3"/>
        <v>2693</v>
      </c>
      <c r="AA45" s="30">
        <f t="shared" si="3"/>
        <v>2130</v>
      </c>
      <c r="AB45" s="10">
        <f t="shared" si="5"/>
        <v>14759.5</v>
      </c>
      <c r="AC45" s="14">
        <f t="shared" si="4"/>
        <v>15154.5</v>
      </c>
    </row>
    <row r="46" spans="1:29" x14ac:dyDescent="0.2">
      <c r="A46" s="88" t="s">
        <v>28</v>
      </c>
      <c r="B46" s="3">
        <f t="shared" si="3"/>
        <v>2747.5</v>
      </c>
      <c r="C46" s="30">
        <f t="shared" si="3"/>
        <v>1441.5</v>
      </c>
      <c r="D46" s="3">
        <f t="shared" si="3"/>
        <v>1114</v>
      </c>
      <c r="E46" s="30">
        <f t="shared" si="3"/>
        <v>778.5</v>
      </c>
      <c r="F46" s="3">
        <f t="shared" si="3"/>
        <v>464.25</v>
      </c>
      <c r="G46" s="30">
        <f t="shared" si="3"/>
        <v>300</v>
      </c>
      <c r="H46" s="3">
        <f t="shared" si="3"/>
        <v>1587.5</v>
      </c>
      <c r="I46" s="30">
        <f t="shared" si="3"/>
        <v>1945.75</v>
      </c>
      <c r="J46" s="3">
        <f t="shared" si="3"/>
        <v>177.25</v>
      </c>
      <c r="K46" s="30">
        <f t="shared" si="3"/>
        <v>454.5</v>
      </c>
      <c r="L46" s="3">
        <f t="shared" si="3"/>
        <v>257.25</v>
      </c>
      <c r="M46" s="30">
        <f t="shared" si="3"/>
        <v>1051</v>
      </c>
      <c r="N46" s="3">
        <f t="shared" si="3"/>
        <v>1142.75</v>
      </c>
      <c r="O46" s="30">
        <f t="shared" si="3"/>
        <v>1877.25</v>
      </c>
      <c r="P46" s="3">
        <f t="shared" si="3"/>
        <v>803.25</v>
      </c>
      <c r="Q46" s="30">
        <f t="shared" si="3"/>
        <v>762.5</v>
      </c>
      <c r="R46" s="3">
        <f t="shared" si="3"/>
        <v>1370.25</v>
      </c>
      <c r="S46" s="30">
        <f t="shared" si="3"/>
        <v>897.5</v>
      </c>
      <c r="T46" s="3">
        <f t="shared" si="3"/>
        <v>250</v>
      </c>
      <c r="U46" s="30">
        <f t="shared" si="3"/>
        <v>339.5</v>
      </c>
      <c r="V46" s="3">
        <f t="shared" si="3"/>
        <v>780.5</v>
      </c>
      <c r="W46" s="30">
        <f t="shared" si="3"/>
        <v>1490</v>
      </c>
      <c r="X46" s="3">
        <f t="shared" si="3"/>
        <v>907.75</v>
      </c>
      <c r="Y46" s="30">
        <f t="shared" si="3"/>
        <v>603.5</v>
      </c>
      <c r="Z46" s="3">
        <f t="shared" si="3"/>
        <v>2464</v>
      </c>
      <c r="AA46" s="30">
        <f t="shared" si="3"/>
        <v>2180.25</v>
      </c>
      <c r="AB46" s="10">
        <f t="shared" si="5"/>
        <v>14066.25</v>
      </c>
      <c r="AC46" s="14">
        <f t="shared" si="4"/>
        <v>14121.75</v>
      </c>
    </row>
    <row r="47" spans="1:29" x14ac:dyDescent="0.2">
      <c r="A47" s="89" t="s">
        <v>29</v>
      </c>
      <c r="B47" s="3">
        <f t="shared" si="3"/>
        <v>3003.5</v>
      </c>
      <c r="C47" s="30">
        <f t="shared" si="3"/>
        <v>1598.5</v>
      </c>
      <c r="D47" s="3">
        <f t="shared" si="3"/>
        <v>1153.25</v>
      </c>
      <c r="E47" s="30">
        <f t="shared" si="3"/>
        <v>742.5</v>
      </c>
      <c r="F47" s="3">
        <f t="shared" si="3"/>
        <v>502.25</v>
      </c>
      <c r="G47" s="30">
        <f t="shared" si="3"/>
        <v>242</v>
      </c>
      <c r="H47" s="3">
        <f t="shared" si="3"/>
        <v>1903</v>
      </c>
      <c r="I47" s="30">
        <f t="shared" si="3"/>
        <v>2153.5</v>
      </c>
      <c r="J47" s="3">
        <f t="shared" si="3"/>
        <v>202.5</v>
      </c>
      <c r="K47" s="30">
        <f t="shared" si="3"/>
        <v>400.25</v>
      </c>
      <c r="L47" s="3">
        <f t="shared" si="3"/>
        <v>285.5</v>
      </c>
      <c r="M47" s="30">
        <f t="shared" si="3"/>
        <v>1170.75</v>
      </c>
      <c r="N47" s="3">
        <f t="shared" si="3"/>
        <v>1276.25</v>
      </c>
      <c r="O47" s="30">
        <f t="shared" si="3"/>
        <v>1825.25</v>
      </c>
      <c r="P47" s="3">
        <f t="shared" si="3"/>
        <v>851.25</v>
      </c>
      <c r="Q47" s="30">
        <f t="shared" si="3"/>
        <v>665.25</v>
      </c>
      <c r="R47" s="3">
        <f t="shared" si="3"/>
        <v>1442</v>
      </c>
      <c r="S47" s="30">
        <f t="shared" si="3"/>
        <v>993.75</v>
      </c>
      <c r="T47" s="3">
        <f t="shared" si="3"/>
        <v>264.25</v>
      </c>
      <c r="U47" s="30">
        <f t="shared" si="3"/>
        <v>292.75</v>
      </c>
      <c r="V47" s="3">
        <f t="shared" si="3"/>
        <v>919.25</v>
      </c>
      <c r="W47" s="30">
        <f t="shared" si="3"/>
        <v>1576.25</v>
      </c>
      <c r="X47" s="3">
        <f t="shared" si="3"/>
        <v>884.75</v>
      </c>
      <c r="Y47" s="30">
        <f t="shared" si="3"/>
        <v>504.25</v>
      </c>
      <c r="Z47" s="3">
        <f t="shared" si="3"/>
        <v>2774.5</v>
      </c>
      <c r="AA47" s="30">
        <f t="shared" si="3"/>
        <v>2342.5</v>
      </c>
      <c r="AB47" s="10">
        <f t="shared" si="5"/>
        <v>15462.25</v>
      </c>
      <c r="AC47" s="14">
        <f t="shared" si="4"/>
        <v>14507.5</v>
      </c>
    </row>
    <row r="48" spans="1:29" x14ac:dyDescent="0.2">
      <c r="A48" s="88" t="s">
        <v>31</v>
      </c>
      <c r="B48" s="3">
        <f t="shared" si="3"/>
        <v>3326</v>
      </c>
      <c r="C48" s="30">
        <f t="shared" si="3"/>
        <v>2049.5</v>
      </c>
      <c r="D48" s="3">
        <f t="shared" si="3"/>
        <v>1333.75</v>
      </c>
      <c r="E48" s="30">
        <f t="shared" si="3"/>
        <v>797.25</v>
      </c>
      <c r="F48" s="3">
        <f t="shared" si="3"/>
        <v>595</v>
      </c>
      <c r="G48" s="30">
        <f t="shared" si="3"/>
        <v>330.25</v>
      </c>
      <c r="H48" s="3">
        <f t="shared" si="3"/>
        <v>2156.75</v>
      </c>
      <c r="I48" s="30">
        <f t="shared" si="3"/>
        <v>2422.75</v>
      </c>
      <c r="J48" s="3">
        <f t="shared" si="3"/>
        <v>315</v>
      </c>
      <c r="K48" s="30">
        <f t="shared" si="3"/>
        <v>416.75</v>
      </c>
      <c r="L48" s="3">
        <f t="shared" si="3"/>
        <v>478.5</v>
      </c>
      <c r="M48" s="30">
        <f t="shared" si="3"/>
        <v>1356.25</v>
      </c>
      <c r="N48" s="3">
        <f t="shared" si="3"/>
        <v>1469.5</v>
      </c>
      <c r="O48" s="30">
        <f t="shared" si="3"/>
        <v>2122.75</v>
      </c>
      <c r="P48" s="3">
        <f t="shared" si="3"/>
        <v>973</v>
      </c>
      <c r="Q48" s="30">
        <f t="shared" si="3"/>
        <v>791.25</v>
      </c>
      <c r="R48" s="3">
        <f t="shared" si="3"/>
        <v>1544.75</v>
      </c>
      <c r="S48" s="30">
        <f t="shared" si="3"/>
        <v>1137.5</v>
      </c>
      <c r="T48" s="3">
        <f t="shared" si="3"/>
        <v>362</v>
      </c>
      <c r="U48" s="30">
        <f t="shared" si="3"/>
        <v>331.25</v>
      </c>
      <c r="V48" s="3">
        <f t="shared" si="3"/>
        <v>1129.75</v>
      </c>
      <c r="W48" s="30">
        <f t="shared" si="3"/>
        <v>1800.5</v>
      </c>
      <c r="X48" s="3">
        <f t="shared" si="3"/>
        <v>1207.75</v>
      </c>
      <c r="Y48" s="30">
        <f t="shared" si="3"/>
        <v>558.25</v>
      </c>
      <c r="Z48" s="3">
        <f t="shared" si="3"/>
        <v>3073</v>
      </c>
      <c r="AA48" s="30">
        <f t="shared" si="3"/>
        <v>2674.25</v>
      </c>
      <c r="AB48" s="10">
        <f t="shared" si="5"/>
        <v>17964.75</v>
      </c>
      <c r="AC48" s="14">
        <f t="shared" si="4"/>
        <v>16788.5</v>
      </c>
    </row>
    <row r="49" spans="1:29" x14ac:dyDescent="0.2">
      <c r="A49" s="89" t="s">
        <v>33</v>
      </c>
      <c r="B49" s="3">
        <f t="shared" si="3"/>
        <v>2714.25</v>
      </c>
      <c r="C49" s="30">
        <f t="shared" si="3"/>
        <v>2227</v>
      </c>
      <c r="D49" s="3">
        <f t="shared" si="3"/>
        <v>1112.5</v>
      </c>
      <c r="E49" s="30">
        <f t="shared" si="3"/>
        <v>949</v>
      </c>
      <c r="F49" s="3">
        <f t="shared" si="3"/>
        <v>553.5</v>
      </c>
      <c r="G49" s="30">
        <f t="shared" si="3"/>
        <v>373.75</v>
      </c>
      <c r="H49" s="3">
        <f t="shared" si="3"/>
        <v>2035.5</v>
      </c>
      <c r="I49" s="30">
        <f t="shared" si="3"/>
        <v>2549.75</v>
      </c>
      <c r="J49" s="3">
        <f t="shared" si="3"/>
        <v>243</v>
      </c>
      <c r="K49" s="30">
        <f t="shared" si="3"/>
        <v>337.75</v>
      </c>
      <c r="L49" s="3">
        <f t="shared" si="3"/>
        <v>465.75</v>
      </c>
      <c r="M49" s="30">
        <f t="shared" si="3"/>
        <v>1291.25</v>
      </c>
      <c r="N49" s="3">
        <f t="shared" si="3"/>
        <v>1484</v>
      </c>
      <c r="O49" s="30">
        <f t="shared" si="3"/>
        <v>2087.5</v>
      </c>
      <c r="P49" s="3">
        <f t="shared" si="3"/>
        <v>928.5</v>
      </c>
      <c r="Q49" s="30">
        <f t="shared" si="3"/>
        <v>884</v>
      </c>
      <c r="R49" s="3">
        <f t="shared" si="3"/>
        <v>1483.25</v>
      </c>
      <c r="S49" s="30">
        <f t="shared" si="3"/>
        <v>1242.25</v>
      </c>
      <c r="T49" s="3">
        <f t="shared" si="3"/>
        <v>366</v>
      </c>
      <c r="U49" s="30">
        <f t="shared" si="3"/>
        <v>328.5</v>
      </c>
      <c r="V49" s="3">
        <f t="shared" si="3"/>
        <v>1244</v>
      </c>
      <c r="W49" s="30">
        <f>+W17/$B$65</f>
        <v>1713</v>
      </c>
      <c r="X49" s="3">
        <f>+X17/$B$65</f>
        <v>1092</v>
      </c>
      <c r="Y49" s="30">
        <f>+Y17/$B$65</f>
        <v>552</v>
      </c>
      <c r="Z49" s="3">
        <f>+Z17/$B$65</f>
        <v>2942.75</v>
      </c>
      <c r="AA49" s="30">
        <f>+AA17/$B$65</f>
        <v>2801.75</v>
      </c>
      <c r="AB49" s="10">
        <f t="shared" si="5"/>
        <v>16665</v>
      </c>
      <c r="AC49" s="14">
        <f t="shared" si="4"/>
        <v>17337.5</v>
      </c>
    </row>
    <row r="50" spans="1:29" x14ac:dyDescent="0.2">
      <c r="A50" s="88" t="s">
        <v>35</v>
      </c>
      <c r="B50" s="3">
        <f t="shared" ref="B50:AA59" si="6">+B18/$B$65</f>
        <v>2389.5</v>
      </c>
      <c r="C50" s="30">
        <f t="shared" si="6"/>
        <v>2264</v>
      </c>
      <c r="D50" s="3">
        <f t="shared" si="6"/>
        <v>1029.25</v>
      </c>
      <c r="E50" s="30">
        <f t="shared" si="6"/>
        <v>948.75</v>
      </c>
      <c r="F50" s="3">
        <f t="shared" si="6"/>
        <v>506.75</v>
      </c>
      <c r="G50" s="30">
        <f t="shared" si="6"/>
        <v>382</v>
      </c>
      <c r="H50" s="3">
        <f t="shared" si="6"/>
        <v>2120</v>
      </c>
      <c r="I50" s="30">
        <f t="shared" si="6"/>
        <v>2645.5</v>
      </c>
      <c r="J50" s="3">
        <f t="shared" si="6"/>
        <v>255.5</v>
      </c>
      <c r="K50" s="30">
        <f t="shared" si="6"/>
        <v>326</v>
      </c>
      <c r="L50" s="3">
        <f t="shared" si="6"/>
        <v>494.5</v>
      </c>
      <c r="M50" s="30">
        <f t="shared" si="6"/>
        <v>1037</v>
      </c>
      <c r="N50" s="3">
        <f t="shared" si="6"/>
        <v>1535.75</v>
      </c>
      <c r="O50" s="30">
        <f t="shared" si="6"/>
        <v>1811.75</v>
      </c>
      <c r="P50" s="3">
        <f t="shared" si="6"/>
        <v>963.5</v>
      </c>
      <c r="Q50" s="30">
        <f t="shared" si="6"/>
        <v>785.75</v>
      </c>
      <c r="R50" s="3">
        <f t="shared" si="6"/>
        <v>1455</v>
      </c>
      <c r="S50" s="30">
        <f t="shared" si="6"/>
        <v>1183.5</v>
      </c>
      <c r="T50" s="3">
        <f t="shared" si="6"/>
        <v>411</v>
      </c>
      <c r="U50" s="30">
        <f t="shared" si="6"/>
        <v>270.25</v>
      </c>
      <c r="V50" s="3">
        <f t="shared" si="6"/>
        <v>1354.75</v>
      </c>
      <c r="W50" s="30">
        <f t="shared" si="6"/>
        <v>1407.5</v>
      </c>
      <c r="X50" s="3">
        <f t="shared" si="6"/>
        <v>1134.5</v>
      </c>
      <c r="Y50" s="30">
        <f t="shared" si="6"/>
        <v>527.5</v>
      </c>
      <c r="Z50" s="3">
        <f t="shared" si="6"/>
        <v>2936.25</v>
      </c>
      <c r="AA50" s="30">
        <f t="shared" si="6"/>
        <v>2856</v>
      </c>
      <c r="AB50" s="10">
        <f t="shared" si="5"/>
        <v>16586.25</v>
      </c>
      <c r="AC50" s="14">
        <f t="shared" si="4"/>
        <v>16445.5</v>
      </c>
    </row>
    <row r="51" spans="1:29" x14ac:dyDescent="0.2">
      <c r="A51" s="89" t="s">
        <v>36</v>
      </c>
      <c r="B51" s="3">
        <f t="shared" si="6"/>
        <v>2302.25</v>
      </c>
      <c r="C51" s="30">
        <f t="shared" si="6"/>
        <v>2426.75</v>
      </c>
      <c r="D51" s="3">
        <f t="shared" si="6"/>
        <v>1026.75</v>
      </c>
      <c r="E51" s="30">
        <f t="shared" si="6"/>
        <v>988.75</v>
      </c>
      <c r="F51" s="3">
        <f t="shared" si="6"/>
        <v>542.75</v>
      </c>
      <c r="G51" s="30">
        <f t="shared" si="6"/>
        <v>357.25</v>
      </c>
      <c r="H51" s="3">
        <f t="shared" si="6"/>
        <v>2192.25</v>
      </c>
      <c r="I51" s="30">
        <f t="shared" si="6"/>
        <v>3057.25</v>
      </c>
      <c r="J51" s="3">
        <f t="shared" si="6"/>
        <v>307.75</v>
      </c>
      <c r="K51" s="30">
        <f t="shared" si="6"/>
        <v>281.25</v>
      </c>
      <c r="L51" s="3">
        <f t="shared" si="6"/>
        <v>620.5</v>
      </c>
      <c r="M51" s="30">
        <f t="shared" si="6"/>
        <v>908.5</v>
      </c>
      <c r="N51" s="3">
        <f t="shared" si="6"/>
        <v>1747.75</v>
      </c>
      <c r="O51" s="30">
        <f t="shared" si="6"/>
        <v>1862.5</v>
      </c>
      <c r="P51" s="3">
        <f t="shared" si="6"/>
        <v>983.5</v>
      </c>
      <c r="Q51" s="30">
        <f t="shared" si="6"/>
        <v>865.75</v>
      </c>
      <c r="R51" s="3">
        <f t="shared" si="6"/>
        <v>1419.75</v>
      </c>
      <c r="S51" s="30">
        <f t="shared" si="6"/>
        <v>1354</v>
      </c>
      <c r="T51" s="3">
        <f t="shared" si="6"/>
        <v>482</v>
      </c>
      <c r="U51" s="30">
        <f t="shared" si="6"/>
        <v>252.5</v>
      </c>
      <c r="V51" s="3">
        <f t="shared" si="6"/>
        <v>1586.5</v>
      </c>
      <c r="W51" s="30">
        <f t="shared" si="6"/>
        <v>1244</v>
      </c>
      <c r="X51" s="3">
        <f t="shared" si="6"/>
        <v>1320.5</v>
      </c>
      <c r="Y51" s="30">
        <f t="shared" si="6"/>
        <v>471.5</v>
      </c>
      <c r="Z51" s="3">
        <f t="shared" si="6"/>
        <v>3255.25</v>
      </c>
      <c r="AA51" s="30">
        <f t="shared" si="6"/>
        <v>3015.25</v>
      </c>
      <c r="AB51" s="10">
        <f t="shared" si="5"/>
        <v>17787.5</v>
      </c>
      <c r="AC51" s="14">
        <f t="shared" si="4"/>
        <v>17085.25</v>
      </c>
    </row>
    <row r="52" spans="1:29" x14ac:dyDescent="0.2">
      <c r="A52" s="88" t="s">
        <v>37</v>
      </c>
      <c r="B52" s="3">
        <f t="shared" si="6"/>
        <v>2509</v>
      </c>
      <c r="C52" s="30">
        <f t="shared" si="6"/>
        <v>2584.75</v>
      </c>
      <c r="D52" s="3">
        <f t="shared" si="6"/>
        <v>1154.25</v>
      </c>
      <c r="E52" s="30">
        <f t="shared" si="6"/>
        <v>1257</v>
      </c>
      <c r="F52" s="3">
        <f t="shared" si="6"/>
        <v>642.5</v>
      </c>
      <c r="G52" s="30">
        <f t="shared" si="6"/>
        <v>432.5</v>
      </c>
      <c r="H52" s="3">
        <f t="shared" si="6"/>
        <v>2259</v>
      </c>
      <c r="I52" s="30">
        <f t="shared" si="6"/>
        <v>3271</v>
      </c>
      <c r="J52" s="3">
        <f t="shared" si="6"/>
        <v>378.5</v>
      </c>
      <c r="K52" s="30">
        <f t="shared" si="6"/>
        <v>276.75</v>
      </c>
      <c r="L52" s="3">
        <f t="shared" si="6"/>
        <v>749</v>
      </c>
      <c r="M52" s="30">
        <f t="shared" si="6"/>
        <v>919.5</v>
      </c>
      <c r="N52" s="3">
        <f t="shared" si="6"/>
        <v>1911.5</v>
      </c>
      <c r="O52" s="30">
        <f t="shared" si="6"/>
        <v>1837</v>
      </c>
      <c r="P52" s="3">
        <f t="shared" si="6"/>
        <v>949.75</v>
      </c>
      <c r="Q52" s="30">
        <f t="shared" si="6"/>
        <v>902.75</v>
      </c>
      <c r="R52" s="3">
        <f t="shared" si="6"/>
        <v>1548.75</v>
      </c>
      <c r="S52" s="30">
        <f t="shared" si="6"/>
        <v>1480</v>
      </c>
      <c r="T52" s="3">
        <f t="shared" si="6"/>
        <v>621.25</v>
      </c>
      <c r="U52" s="30">
        <f t="shared" si="6"/>
        <v>235.25</v>
      </c>
      <c r="V52" s="3">
        <f t="shared" si="6"/>
        <v>1930.25</v>
      </c>
      <c r="W52" s="30">
        <f t="shared" si="6"/>
        <v>1212.25</v>
      </c>
      <c r="X52" s="3">
        <f t="shared" si="6"/>
        <v>1672.75</v>
      </c>
      <c r="Y52" s="30">
        <f t="shared" si="6"/>
        <v>491.75</v>
      </c>
      <c r="Z52" s="3">
        <f t="shared" si="6"/>
        <v>3745.25</v>
      </c>
      <c r="AA52" s="30">
        <f t="shared" si="6"/>
        <v>3249</v>
      </c>
      <c r="AB52" s="10">
        <f t="shared" si="5"/>
        <v>20071.75</v>
      </c>
      <c r="AC52" s="14">
        <f t="shared" si="4"/>
        <v>18149.5</v>
      </c>
    </row>
    <row r="53" spans="1:29" x14ac:dyDescent="0.2">
      <c r="A53" s="89" t="s">
        <v>30</v>
      </c>
      <c r="B53" s="3">
        <f t="shared" si="6"/>
        <v>2577</v>
      </c>
      <c r="C53" s="30">
        <f t="shared" si="6"/>
        <v>3084.5</v>
      </c>
      <c r="D53" s="3">
        <f t="shared" si="6"/>
        <v>1241.25</v>
      </c>
      <c r="E53" s="30">
        <f t="shared" si="6"/>
        <v>1305.5</v>
      </c>
      <c r="F53" s="3">
        <f t="shared" si="6"/>
        <v>682.25</v>
      </c>
      <c r="G53" s="30">
        <f t="shared" si="6"/>
        <v>536.5</v>
      </c>
      <c r="H53" s="3">
        <f t="shared" si="6"/>
        <v>2237</v>
      </c>
      <c r="I53" s="30">
        <f t="shared" si="6"/>
        <v>3530.25</v>
      </c>
      <c r="J53" s="3">
        <f t="shared" si="6"/>
        <v>409.75</v>
      </c>
      <c r="K53" s="30">
        <f t="shared" si="6"/>
        <v>248.75</v>
      </c>
      <c r="L53" s="3">
        <f t="shared" si="6"/>
        <v>783.75</v>
      </c>
      <c r="M53" s="30">
        <f t="shared" si="6"/>
        <v>862.5</v>
      </c>
      <c r="N53" s="3">
        <f t="shared" si="6"/>
        <v>1890.5</v>
      </c>
      <c r="O53" s="30">
        <f t="shared" si="6"/>
        <v>1948.25</v>
      </c>
      <c r="P53" s="3">
        <f t="shared" si="6"/>
        <v>1004</v>
      </c>
      <c r="Q53" s="30">
        <f t="shared" si="6"/>
        <v>976.25</v>
      </c>
      <c r="R53" s="3">
        <f t="shared" si="6"/>
        <v>1324</v>
      </c>
      <c r="S53" s="30">
        <f t="shared" si="6"/>
        <v>1528.25</v>
      </c>
      <c r="T53" s="3">
        <f t="shared" si="6"/>
        <v>513.5</v>
      </c>
      <c r="U53" s="30">
        <f t="shared" si="6"/>
        <v>256.25</v>
      </c>
      <c r="V53" s="3">
        <f t="shared" si="6"/>
        <v>1633.5</v>
      </c>
      <c r="W53" s="30">
        <f t="shared" si="6"/>
        <v>1189.5</v>
      </c>
      <c r="X53" s="3">
        <f t="shared" si="6"/>
        <v>1744</v>
      </c>
      <c r="Y53" s="30">
        <f t="shared" si="6"/>
        <v>521.75</v>
      </c>
      <c r="Z53" s="3">
        <f t="shared" si="6"/>
        <v>3777.25</v>
      </c>
      <c r="AA53" s="30">
        <f t="shared" si="6"/>
        <v>3551.75</v>
      </c>
      <c r="AB53" s="10">
        <f t="shared" si="5"/>
        <v>19817.75</v>
      </c>
      <c r="AC53" s="14">
        <f t="shared" si="4"/>
        <v>19540</v>
      </c>
    </row>
    <row r="54" spans="1:29" x14ac:dyDescent="0.2">
      <c r="A54" s="88" t="s">
        <v>32</v>
      </c>
      <c r="B54" s="3">
        <f t="shared" si="6"/>
        <v>2420</v>
      </c>
      <c r="C54" s="30">
        <f t="shared" si="6"/>
        <v>3133.5</v>
      </c>
      <c r="D54" s="3">
        <f t="shared" si="6"/>
        <v>1005</v>
      </c>
      <c r="E54" s="30">
        <f t="shared" si="6"/>
        <v>1423</v>
      </c>
      <c r="F54" s="3">
        <f t="shared" si="6"/>
        <v>552.5</v>
      </c>
      <c r="G54" s="30">
        <f t="shared" si="6"/>
        <v>464.25</v>
      </c>
      <c r="H54" s="3">
        <f t="shared" si="6"/>
        <v>2036.25</v>
      </c>
      <c r="I54" s="30">
        <f t="shared" si="6"/>
        <v>3504</v>
      </c>
      <c r="J54" s="3">
        <f t="shared" si="6"/>
        <v>379.25</v>
      </c>
      <c r="K54" s="30">
        <f t="shared" si="6"/>
        <v>231</v>
      </c>
      <c r="L54" s="3">
        <f t="shared" si="6"/>
        <v>670.25</v>
      </c>
      <c r="M54" s="30">
        <f t="shared" si="6"/>
        <v>834.75</v>
      </c>
      <c r="N54" s="3">
        <f t="shared" si="6"/>
        <v>1712</v>
      </c>
      <c r="O54" s="30">
        <f t="shared" si="6"/>
        <v>1914</v>
      </c>
      <c r="P54" s="3">
        <f t="shared" si="6"/>
        <v>857.5</v>
      </c>
      <c r="Q54" s="30">
        <f t="shared" si="6"/>
        <v>1004.75</v>
      </c>
      <c r="R54" s="3">
        <f t="shared" si="6"/>
        <v>1222.25</v>
      </c>
      <c r="S54" s="30">
        <f t="shared" si="6"/>
        <v>1622.5</v>
      </c>
      <c r="T54" s="3">
        <f t="shared" si="6"/>
        <v>390</v>
      </c>
      <c r="U54" s="30">
        <f t="shared" si="6"/>
        <v>266.25</v>
      </c>
      <c r="V54" s="3">
        <f t="shared" si="6"/>
        <v>1580.25</v>
      </c>
      <c r="W54" s="30">
        <f t="shared" si="6"/>
        <v>1219.75</v>
      </c>
      <c r="X54" s="3">
        <f t="shared" si="6"/>
        <v>1402.75</v>
      </c>
      <c r="Y54" s="30">
        <f t="shared" si="6"/>
        <v>583.75</v>
      </c>
      <c r="Z54" s="3">
        <f t="shared" si="6"/>
        <v>3094.5</v>
      </c>
      <c r="AA54" s="30">
        <f t="shared" si="6"/>
        <v>3557.75</v>
      </c>
      <c r="AB54" s="10">
        <f t="shared" si="5"/>
        <v>17322.5</v>
      </c>
      <c r="AC54" s="14">
        <f t="shared" si="4"/>
        <v>19759.25</v>
      </c>
    </row>
    <row r="55" spans="1:29" x14ac:dyDescent="0.2">
      <c r="A55" s="89" t="s">
        <v>34</v>
      </c>
      <c r="B55" s="3">
        <f t="shared" si="6"/>
        <v>2247.5</v>
      </c>
      <c r="C55" s="30">
        <f t="shared" si="6"/>
        <v>2647.5</v>
      </c>
      <c r="D55" s="3">
        <f t="shared" si="6"/>
        <v>755.75</v>
      </c>
      <c r="E55" s="30">
        <f t="shared" si="6"/>
        <v>1157.75</v>
      </c>
      <c r="F55" s="3">
        <f t="shared" si="6"/>
        <v>440.5</v>
      </c>
      <c r="G55" s="30">
        <f t="shared" si="6"/>
        <v>392.5</v>
      </c>
      <c r="H55" s="3">
        <f t="shared" si="6"/>
        <v>1717</v>
      </c>
      <c r="I55" s="30">
        <f t="shared" si="6"/>
        <v>2918</v>
      </c>
      <c r="J55" s="3">
        <f t="shared" si="6"/>
        <v>261.5</v>
      </c>
      <c r="K55" s="30">
        <f t="shared" si="6"/>
        <v>170.75</v>
      </c>
      <c r="L55" s="3">
        <f t="shared" si="6"/>
        <v>506.75</v>
      </c>
      <c r="M55" s="30">
        <f t="shared" si="6"/>
        <v>574.75</v>
      </c>
      <c r="N55" s="3">
        <f t="shared" si="6"/>
        <v>1418.5</v>
      </c>
      <c r="O55" s="30">
        <f t="shared" si="6"/>
        <v>1564.5</v>
      </c>
      <c r="P55" s="3">
        <f t="shared" si="6"/>
        <v>635</v>
      </c>
      <c r="Q55" s="30">
        <f t="shared" si="6"/>
        <v>943.25</v>
      </c>
      <c r="R55" s="3">
        <f t="shared" si="6"/>
        <v>942.75</v>
      </c>
      <c r="S55" s="30">
        <f t="shared" si="6"/>
        <v>1405</v>
      </c>
      <c r="T55" s="3">
        <f t="shared" si="6"/>
        <v>258.75</v>
      </c>
      <c r="U55" s="30">
        <f t="shared" si="6"/>
        <v>222.75</v>
      </c>
      <c r="V55" s="3">
        <f t="shared" si="6"/>
        <v>1596.75</v>
      </c>
      <c r="W55" s="30">
        <f t="shared" si="6"/>
        <v>873</v>
      </c>
      <c r="X55" s="3">
        <f t="shared" si="6"/>
        <v>1023</v>
      </c>
      <c r="Y55" s="30">
        <f t="shared" si="6"/>
        <v>422.25</v>
      </c>
      <c r="Z55" s="3">
        <f t="shared" si="6"/>
        <v>2459.25</v>
      </c>
      <c r="AA55" s="30">
        <f t="shared" si="6"/>
        <v>2931.75</v>
      </c>
      <c r="AB55" s="10">
        <f t="shared" si="5"/>
        <v>14263</v>
      </c>
      <c r="AC55" s="14">
        <f t="shared" si="4"/>
        <v>16223.75</v>
      </c>
    </row>
    <row r="56" spans="1:29" x14ac:dyDescent="0.2">
      <c r="A56" s="88" t="s">
        <v>38</v>
      </c>
      <c r="B56" s="3">
        <f t="shared" si="6"/>
        <v>1988</v>
      </c>
      <c r="C56" s="30">
        <f t="shared" si="6"/>
        <v>1696.25</v>
      </c>
      <c r="D56" s="3">
        <f t="shared" si="6"/>
        <v>590.75</v>
      </c>
      <c r="E56" s="30">
        <f t="shared" si="6"/>
        <v>812.5</v>
      </c>
      <c r="F56" s="3">
        <f t="shared" si="6"/>
        <v>301.75</v>
      </c>
      <c r="G56" s="30">
        <f t="shared" si="6"/>
        <v>282.5</v>
      </c>
      <c r="H56" s="3">
        <f t="shared" si="6"/>
        <v>1373.75</v>
      </c>
      <c r="I56" s="30">
        <f t="shared" si="6"/>
        <v>2157.25</v>
      </c>
      <c r="J56" s="3">
        <f t="shared" si="6"/>
        <v>197.25</v>
      </c>
      <c r="K56" s="30">
        <f t="shared" si="6"/>
        <v>116</v>
      </c>
      <c r="L56" s="3">
        <f t="shared" si="6"/>
        <v>385</v>
      </c>
      <c r="M56" s="30">
        <f t="shared" si="6"/>
        <v>471.25</v>
      </c>
      <c r="N56" s="3">
        <f t="shared" si="6"/>
        <v>1104.5</v>
      </c>
      <c r="O56" s="30">
        <f t="shared" si="6"/>
        <v>1179</v>
      </c>
      <c r="P56" s="3">
        <f t="shared" si="6"/>
        <v>503.75</v>
      </c>
      <c r="Q56" s="30">
        <f t="shared" si="6"/>
        <v>842.5</v>
      </c>
      <c r="R56" s="3">
        <f t="shared" si="6"/>
        <v>705.75</v>
      </c>
      <c r="S56" s="30">
        <f t="shared" si="6"/>
        <v>1145.5</v>
      </c>
      <c r="T56" s="3">
        <f t="shared" si="6"/>
        <v>190.5</v>
      </c>
      <c r="U56" s="30">
        <f t="shared" si="6"/>
        <v>205</v>
      </c>
      <c r="V56" s="3">
        <f t="shared" si="6"/>
        <v>1189.5</v>
      </c>
      <c r="W56" s="30">
        <f t="shared" si="6"/>
        <v>801</v>
      </c>
      <c r="X56" s="3">
        <f t="shared" si="6"/>
        <v>807.5</v>
      </c>
      <c r="Y56" s="30">
        <f t="shared" si="6"/>
        <v>431.5</v>
      </c>
      <c r="Z56" s="3">
        <f t="shared" si="6"/>
        <v>1994.25</v>
      </c>
      <c r="AA56" s="30">
        <f t="shared" si="6"/>
        <v>2424</v>
      </c>
      <c r="AB56" s="10">
        <f t="shared" si="5"/>
        <v>11332.25</v>
      </c>
      <c r="AC56" s="14">
        <f t="shared" si="4"/>
        <v>12564.25</v>
      </c>
    </row>
    <row r="57" spans="1:29" x14ac:dyDescent="0.2">
      <c r="A57" s="89" t="s">
        <v>39</v>
      </c>
      <c r="B57" s="3">
        <f t="shared" si="6"/>
        <v>287.5</v>
      </c>
      <c r="C57" s="30">
        <f t="shared" si="6"/>
        <v>1330.75</v>
      </c>
      <c r="D57" s="3">
        <f t="shared" si="6"/>
        <v>118</v>
      </c>
      <c r="E57" s="30">
        <f t="shared" si="6"/>
        <v>681.75</v>
      </c>
      <c r="F57" s="3">
        <f t="shared" si="6"/>
        <v>69.75</v>
      </c>
      <c r="G57" s="30">
        <f t="shared" si="6"/>
        <v>261</v>
      </c>
      <c r="H57" s="3">
        <f t="shared" si="6"/>
        <v>452</v>
      </c>
      <c r="I57" s="30">
        <f t="shared" si="6"/>
        <v>1670.5</v>
      </c>
      <c r="J57" s="3">
        <f t="shared" si="6"/>
        <v>101.5</v>
      </c>
      <c r="K57" s="30">
        <f t="shared" si="6"/>
        <v>83.75</v>
      </c>
      <c r="L57" s="3">
        <f t="shared" si="6"/>
        <v>239.5</v>
      </c>
      <c r="M57" s="30">
        <f t="shared" si="6"/>
        <v>262.75</v>
      </c>
      <c r="N57" s="3">
        <f t="shared" si="6"/>
        <v>619</v>
      </c>
      <c r="O57" s="30">
        <f t="shared" si="6"/>
        <v>798</v>
      </c>
      <c r="P57" s="3">
        <f t="shared" si="6"/>
        <v>347.5</v>
      </c>
      <c r="Q57" s="30">
        <f t="shared" si="6"/>
        <v>543.75</v>
      </c>
      <c r="R57" s="3">
        <f t="shared" si="6"/>
        <v>446.75</v>
      </c>
      <c r="S57" s="30">
        <f t="shared" si="6"/>
        <v>692</v>
      </c>
      <c r="T57" s="3">
        <f t="shared" si="6"/>
        <v>149</v>
      </c>
      <c r="U57" s="30">
        <f t="shared" si="6"/>
        <v>145.25</v>
      </c>
      <c r="V57" s="3">
        <f t="shared" si="6"/>
        <v>1149.25</v>
      </c>
      <c r="W57" s="30">
        <f t="shared" si="6"/>
        <v>501</v>
      </c>
      <c r="X57" s="3">
        <f t="shared" si="6"/>
        <v>498</v>
      </c>
      <c r="Y57" s="30">
        <f t="shared" si="6"/>
        <v>349</v>
      </c>
      <c r="Z57" s="3">
        <f t="shared" si="6"/>
        <v>1284.25</v>
      </c>
      <c r="AA57" s="30">
        <f t="shared" si="6"/>
        <v>1832</v>
      </c>
      <c r="AB57" s="10">
        <f t="shared" si="5"/>
        <v>5762</v>
      </c>
      <c r="AC57" s="14">
        <f t="shared" si="4"/>
        <v>9151.5</v>
      </c>
    </row>
    <row r="58" spans="1:29" x14ac:dyDescent="0.2">
      <c r="A58" s="88" t="s">
        <v>40</v>
      </c>
      <c r="B58" s="3">
        <f t="shared" si="6"/>
        <v>0</v>
      </c>
      <c r="C58" s="30">
        <f t="shared" si="6"/>
        <v>855</v>
      </c>
      <c r="D58" s="3">
        <f t="shared" si="6"/>
        <v>4</v>
      </c>
      <c r="E58" s="30">
        <f t="shared" si="6"/>
        <v>306.5</v>
      </c>
      <c r="F58" s="3">
        <f t="shared" si="6"/>
        <v>4.5</v>
      </c>
      <c r="G58" s="30">
        <f t="shared" si="6"/>
        <v>114.5</v>
      </c>
      <c r="H58" s="3">
        <f t="shared" si="6"/>
        <v>31.25</v>
      </c>
      <c r="I58" s="30">
        <f t="shared" si="6"/>
        <v>640</v>
      </c>
      <c r="J58" s="3">
        <f t="shared" si="6"/>
        <v>43</v>
      </c>
      <c r="K58" s="30">
        <f t="shared" si="6"/>
        <v>34.25</v>
      </c>
      <c r="L58" s="3">
        <f t="shared" si="6"/>
        <v>38.5</v>
      </c>
      <c r="M58" s="30">
        <f t="shared" si="6"/>
        <v>39.75</v>
      </c>
      <c r="N58" s="3">
        <f t="shared" si="6"/>
        <v>155</v>
      </c>
      <c r="O58" s="30">
        <f t="shared" si="6"/>
        <v>129.5</v>
      </c>
      <c r="P58" s="3">
        <f t="shared" si="6"/>
        <v>57.5</v>
      </c>
      <c r="Q58" s="30">
        <f t="shared" si="6"/>
        <v>71.25</v>
      </c>
      <c r="R58" s="3">
        <f t="shared" si="6"/>
        <v>72</v>
      </c>
      <c r="S58" s="30">
        <f t="shared" si="6"/>
        <v>52</v>
      </c>
      <c r="T58" s="3">
        <f t="shared" si="6"/>
        <v>14.25</v>
      </c>
      <c r="U58" s="30">
        <f t="shared" si="6"/>
        <v>6.5</v>
      </c>
      <c r="V58" s="3">
        <f t="shared" si="6"/>
        <v>109.5</v>
      </c>
      <c r="W58" s="30">
        <f t="shared" si="6"/>
        <v>12.75</v>
      </c>
      <c r="X58" s="3">
        <f t="shared" si="6"/>
        <v>38</v>
      </c>
      <c r="Y58" s="30">
        <f t="shared" si="6"/>
        <v>9</v>
      </c>
      <c r="Z58" s="3">
        <f t="shared" si="6"/>
        <v>9.5</v>
      </c>
      <c r="AA58" s="30">
        <f t="shared" si="6"/>
        <v>88.5</v>
      </c>
      <c r="AB58" s="10">
        <f t="shared" si="5"/>
        <v>577</v>
      </c>
      <c r="AC58" s="14">
        <f t="shared" si="4"/>
        <v>2359.5</v>
      </c>
    </row>
    <row r="59" spans="1:29" x14ac:dyDescent="0.2">
      <c r="A59" s="89" t="s">
        <v>41</v>
      </c>
      <c r="B59" s="3">
        <f t="shared" si="6"/>
        <v>0</v>
      </c>
      <c r="C59" s="30">
        <f t="shared" si="6"/>
        <v>0.75</v>
      </c>
      <c r="D59" s="3">
        <f t="shared" si="6"/>
        <v>0</v>
      </c>
      <c r="E59" s="30">
        <f t="shared" si="6"/>
        <v>0</v>
      </c>
      <c r="F59" s="3">
        <f t="shared" si="6"/>
        <v>0</v>
      </c>
      <c r="G59" s="30">
        <f t="shared" si="6"/>
        <v>0</v>
      </c>
      <c r="H59" s="3">
        <f t="shared" si="6"/>
        <v>0</v>
      </c>
      <c r="I59" s="30">
        <f t="shared" si="6"/>
        <v>0</v>
      </c>
      <c r="J59" s="3">
        <f t="shared" si="6"/>
        <v>0</v>
      </c>
      <c r="K59" s="30">
        <f t="shared" si="6"/>
        <v>0</v>
      </c>
      <c r="L59" s="3">
        <f t="shared" si="6"/>
        <v>0</v>
      </c>
      <c r="M59" s="30">
        <f t="shared" si="6"/>
        <v>0</v>
      </c>
      <c r="N59" s="3">
        <f t="shared" si="6"/>
        <v>0</v>
      </c>
      <c r="O59" s="30">
        <f t="shared" si="6"/>
        <v>0</v>
      </c>
      <c r="P59" s="3">
        <f t="shared" si="6"/>
        <v>0</v>
      </c>
      <c r="Q59" s="30">
        <f t="shared" si="6"/>
        <v>0</v>
      </c>
      <c r="R59" s="3">
        <f t="shared" si="6"/>
        <v>0</v>
      </c>
      <c r="S59" s="30">
        <f t="shared" si="6"/>
        <v>0</v>
      </c>
      <c r="T59" s="3">
        <f t="shared" si="6"/>
        <v>0</v>
      </c>
      <c r="U59" s="30">
        <f t="shared" si="6"/>
        <v>0</v>
      </c>
      <c r="V59" s="3">
        <f t="shared" si="6"/>
        <v>0</v>
      </c>
      <c r="W59" s="30">
        <f>+W27/$B$65</f>
        <v>0</v>
      </c>
      <c r="X59" s="3">
        <f>+X27/$B$65</f>
        <v>0</v>
      </c>
      <c r="Y59" s="30">
        <f>+Y27/$B$65</f>
        <v>0</v>
      </c>
      <c r="Z59" s="3">
        <f>+Z27/$B$65</f>
        <v>0</v>
      </c>
      <c r="AA59" s="30">
        <f>+AA27/$B$65</f>
        <v>0</v>
      </c>
      <c r="AB59" s="10">
        <f t="shared" si="5"/>
        <v>0</v>
      </c>
      <c r="AC59" s="14">
        <f t="shared" si="4"/>
        <v>0.75</v>
      </c>
    </row>
    <row r="60" spans="1:29" x14ac:dyDescent="0.2">
      <c r="A60" s="88" t="s">
        <v>42</v>
      </c>
      <c r="B60" s="3">
        <f t="shared" ref="B60:AA62" si="7">B28/5</f>
        <v>0</v>
      </c>
      <c r="C60" s="30">
        <f t="shared" si="7"/>
        <v>0</v>
      </c>
      <c r="D60" s="3">
        <f t="shared" si="7"/>
        <v>0</v>
      </c>
      <c r="E60" s="30">
        <f t="shared" si="7"/>
        <v>0</v>
      </c>
      <c r="F60" s="3">
        <f t="shared" si="7"/>
        <v>0</v>
      </c>
      <c r="G60" s="30">
        <f t="shared" si="7"/>
        <v>0</v>
      </c>
      <c r="H60" s="3">
        <f t="shared" si="7"/>
        <v>0</v>
      </c>
      <c r="I60" s="30">
        <f t="shared" si="7"/>
        <v>0</v>
      </c>
      <c r="J60" s="3">
        <f t="shared" si="7"/>
        <v>0</v>
      </c>
      <c r="K60" s="30">
        <f t="shared" si="7"/>
        <v>0</v>
      </c>
      <c r="L60" s="3">
        <f t="shared" si="7"/>
        <v>0</v>
      </c>
      <c r="M60" s="30">
        <f t="shared" si="7"/>
        <v>0</v>
      </c>
      <c r="N60" s="3">
        <f t="shared" si="7"/>
        <v>0</v>
      </c>
      <c r="O60" s="30">
        <f t="shared" si="7"/>
        <v>0</v>
      </c>
      <c r="P60" s="3">
        <f t="shared" si="7"/>
        <v>0</v>
      </c>
      <c r="Q60" s="30">
        <f t="shared" si="7"/>
        <v>0</v>
      </c>
      <c r="R60" s="3">
        <f t="shared" si="7"/>
        <v>0</v>
      </c>
      <c r="S60" s="30">
        <f t="shared" si="7"/>
        <v>0</v>
      </c>
      <c r="T60" s="3">
        <f t="shared" si="7"/>
        <v>0</v>
      </c>
      <c r="U60" s="30">
        <f t="shared" si="7"/>
        <v>0</v>
      </c>
      <c r="V60" s="3">
        <f t="shared" si="7"/>
        <v>0</v>
      </c>
      <c r="W60" s="30">
        <f t="shared" si="7"/>
        <v>0</v>
      </c>
      <c r="X60" s="3">
        <f t="shared" si="7"/>
        <v>0</v>
      </c>
      <c r="Y60" s="30">
        <f t="shared" si="7"/>
        <v>0</v>
      </c>
      <c r="Z60" s="3">
        <f t="shared" si="7"/>
        <v>0</v>
      </c>
      <c r="AA60" s="30">
        <f t="shared" si="7"/>
        <v>0</v>
      </c>
      <c r="AB60" s="10">
        <f t="shared" si="5"/>
        <v>0</v>
      </c>
      <c r="AC60" s="14">
        <f t="shared" si="4"/>
        <v>0</v>
      </c>
    </row>
    <row r="61" spans="1:29" x14ac:dyDescent="0.2">
      <c r="A61" s="89" t="s">
        <v>43</v>
      </c>
      <c r="B61" s="3">
        <f t="shared" si="7"/>
        <v>0</v>
      </c>
      <c r="C61" s="30">
        <f t="shared" si="7"/>
        <v>0</v>
      </c>
      <c r="D61" s="3">
        <f t="shared" si="7"/>
        <v>0</v>
      </c>
      <c r="E61" s="30">
        <f t="shared" si="7"/>
        <v>0</v>
      </c>
      <c r="F61" s="3">
        <f t="shared" si="7"/>
        <v>0</v>
      </c>
      <c r="G61" s="30">
        <f t="shared" si="7"/>
        <v>0</v>
      </c>
      <c r="H61" s="3">
        <f t="shared" si="7"/>
        <v>0</v>
      </c>
      <c r="I61" s="30">
        <f t="shared" si="7"/>
        <v>0</v>
      </c>
      <c r="J61" s="3">
        <f t="shared" si="7"/>
        <v>0</v>
      </c>
      <c r="K61" s="30">
        <f t="shared" si="7"/>
        <v>0</v>
      </c>
      <c r="L61" s="3">
        <f t="shared" si="7"/>
        <v>0</v>
      </c>
      <c r="M61" s="30">
        <f t="shared" si="7"/>
        <v>0</v>
      </c>
      <c r="N61" s="3">
        <f t="shared" si="7"/>
        <v>0</v>
      </c>
      <c r="O61" s="30">
        <f t="shared" si="7"/>
        <v>0</v>
      </c>
      <c r="P61" s="3">
        <f t="shared" si="7"/>
        <v>0</v>
      </c>
      <c r="Q61" s="30">
        <f t="shared" si="7"/>
        <v>0</v>
      </c>
      <c r="R61" s="3">
        <f t="shared" si="7"/>
        <v>0</v>
      </c>
      <c r="S61" s="30">
        <f t="shared" si="7"/>
        <v>0</v>
      </c>
      <c r="T61" s="3">
        <f t="shared" si="7"/>
        <v>0</v>
      </c>
      <c r="U61" s="30">
        <f t="shared" si="7"/>
        <v>0</v>
      </c>
      <c r="V61" s="3">
        <f t="shared" si="7"/>
        <v>0</v>
      </c>
      <c r="W61" s="30">
        <f t="shared" si="7"/>
        <v>0</v>
      </c>
      <c r="X61" s="3">
        <f t="shared" si="7"/>
        <v>0</v>
      </c>
      <c r="Y61" s="30">
        <f t="shared" si="7"/>
        <v>0</v>
      </c>
      <c r="Z61" s="3">
        <f t="shared" si="7"/>
        <v>0</v>
      </c>
      <c r="AA61" s="30">
        <f t="shared" si="7"/>
        <v>0</v>
      </c>
      <c r="AB61" s="10">
        <f t="shared" si="5"/>
        <v>0</v>
      </c>
      <c r="AC61" s="14">
        <f t="shared" si="4"/>
        <v>0</v>
      </c>
    </row>
    <row r="62" spans="1:29" ht="13.5" thickBot="1" x14ac:dyDescent="0.25">
      <c r="A62" s="88" t="s">
        <v>44</v>
      </c>
      <c r="B62" s="15">
        <f t="shared" si="7"/>
        <v>0</v>
      </c>
      <c r="C62" s="41">
        <f t="shared" si="7"/>
        <v>0</v>
      </c>
      <c r="D62" s="15">
        <f t="shared" si="7"/>
        <v>0</v>
      </c>
      <c r="E62" s="41">
        <f t="shared" si="7"/>
        <v>0</v>
      </c>
      <c r="F62" s="15">
        <f t="shared" si="7"/>
        <v>0</v>
      </c>
      <c r="G62" s="41">
        <f t="shared" si="7"/>
        <v>0</v>
      </c>
      <c r="H62" s="15">
        <f t="shared" si="7"/>
        <v>0</v>
      </c>
      <c r="I62" s="41">
        <f t="shared" si="7"/>
        <v>0</v>
      </c>
      <c r="J62" s="15">
        <f t="shared" si="7"/>
        <v>0</v>
      </c>
      <c r="K62" s="41">
        <f t="shared" si="7"/>
        <v>0</v>
      </c>
      <c r="L62" s="15">
        <f t="shared" si="7"/>
        <v>0</v>
      </c>
      <c r="M62" s="41">
        <f t="shared" si="7"/>
        <v>0</v>
      </c>
      <c r="N62" s="15">
        <f t="shared" si="7"/>
        <v>0</v>
      </c>
      <c r="O62" s="41">
        <f t="shared" si="7"/>
        <v>0</v>
      </c>
      <c r="P62" s="15">
        <f t="shared" si="7"/>
        <v>0</v>
      </c>
      <c r="Q62" s="41">
        <f t="shared" si="7"/>
        <v>0</v>
      </c>
      <c r="R62" s="15">
        <f t="shared" si="7"/>
        <v>0</v>
      </c>
      <c r="S62" s="41">
        <f t="shared" si="7"/>
        <v>0</v>
      </c>
      <c r="T62" s="15">
        <f t="shared" si="7"/>
        <v>0</v>
      </c>
      <c r="U62" s="41">
        <f t="shared" si="7"/>
        <v>0</v>
      </c>
      <c r="V62" s="15">
        <f t="shared" si="7"/>
        <v>0</v>
      </c>
      <c r="W62" s="41">
        <f t="shared" si="7"/>
        <v>0</v>
      </c>
      <c r="X62" s="15">
        <f t="shared" si="7"/>
        <v>0</v>
      </c>
      <c r="Y62" s="41">
        <f t="shared" si="7"/>
        <v>0</v>
      </c>
      <c r="Z62" s="15">
        <f t="shared" si="7"/>
        <v>0</v>
      </c>
      <c r="AA62" s="41">
        <f t="shared" si="7"/>
        <v>0</v>
      </c>
      <c r="AB62" s="11">
        <f t="shared" si="5"/>
        <v>0</v>
      </c>
      <c r="AC62" s="107">
        <f t="shared" si="4"/>
        <v>0</v>
      </c>
    </row>
    <row r="63" spans="1:29" s="90" customFormat="1" ht="14.25" thickTop="1" thickBot="1" x14ac:dyDescent="0.25">
      <c r="A63" s="9" t="s">
        <v>47</v>
      </c>
      <c r="B63" s="13">
        <f>SUM(B39:B62)</f>
        <v>42730.25</v>
      </c>
      <c r="C63" s="43">
        <f>SUM(C39:C62)</f>
        <v>31143.25</v>
      </c>
      <c r="D63" s="13">
        <f t="shared" ref="D63:AC63" si="8">SUM(D39:D62)</f>
        <v>16750</v>
      </c>
      <c r="E63" s="43">
        <f t="shared" si="8"/>
        <v>14870.25</v>
      </c>
      <c r="F63" s="13">
        <f t="shared" si="8"/>
        <v>7795.75</v>
      </c>
      <c r="G63" s="43">
        <f t="shared" si="8"/>
        <v>5700.75</v>
      </c>
      <c r="H63" s="13">
        <f t="shared" si="8"/>
        <v>28294.5</v>
      </c>
      <c r="I63" s="43">
        <f t="shared" si="8"/>
        <v>39102.75</v>
      </c>
      <c r="J63" s="13">
        <f t="shared" si="8"/>
        <v>3845.25</v>
      </c>
      <c r="K63" s="43">
        <f t="shared" si="8"/>
        <v>5094.5</v>
      </c>
      <c r="L63" s="13">
        <f t="shared" si="8"/>
        <v>6895.25</v>
      </c>
      <c r="M63" s="43">
        <f t="shared" si="8"/>
        <v>14836.5</v>
      </c>
      <c r="N63" s="13">
        <f t="shared" si="8"/>
        <v>22116</v>
      </c>
      <c r="O63" s="43">
        <f t="shared" si="8"/>
        <v>28162</v>
      </c>
      <c r="P63" s="13">
        <f t="shared" si="8"/>
        <v>12965</v>
      </c>
      <c r="Q63" s="43">
        <f t="shared" si="8"/>
        <v>13254.5</v>
      </c>
      <c r="R63" s="13">
        <f t="shared" si="8"/>
        <v>20047.5</v>
      </c>
      <c r="S63" s="43">
        <f t="shared" si="8"/>
        <v>18779</v>
      </c>
      <c r="T63" s="13">
        <f t="shared" si="8"/>
        <v>5195.25</v>
      </c>
      <c r="U63" s="43">
        <f t="shared" si="8"/>
        <v>5246.5</v>
      </c>
      <c r="V63" s="13">
        <f t="shared" si="8"/>
        <v>19410.25</v>
      </c>
      <c r="W63" s="43">
        <f t="shared" si="8"/>
        <v>20451.75</v>
      </c>
      <c r="X63" s="13">
        <f t="shared" si="8"/>
        <v>17517.5</v>
      </c>
      <c r="Y63" s="43">
        <f t="shared" si="8"/>
        <v>9260.25</v>
      </c>
      <c r="Z63" s="13">
        <f t="shared" si="8"/>
        <v>44370.25</v>
      </c>
      <c r="AA63" s="43">
        <f t="shared" si="8"/>
        <v>41638.25</v>
      </c>
      <c r="AB63" s="13">
        <f t="shared" si="8"/>
        <v>247932.75</v>
      </c>
      <c r="AC63" s="43">
        <f t="shared" si="8"/>
        <v>247540.25</v>
      </c>
    </row>
    <row r="64" spans="1:29" ht="15.75" thickTop="1" x14ac:dyDescent="0.2">
      <c r="AB64" s="180" t="str">
        <f>IF(AB63='Daily Total'!D47,"Correct","Wrong")</f>
        <v>Correct</v>
      </c>
      <c r="AC64" s="180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5" t="s">
        <v>53</v>
      </c>
      <c r="B67" s="16"/>
      <c r="C67" s="16"/>
      <c r="AB67" s="45"/>
      <c r="AC67" s="45"/>
    </row>
    <row r="68" spans="1:31" s="8" customFormat="1" ht="13.5" thickBot="1" x14ac:dyDescent="0.25">
      <c r="A68" s="45"/>
      <c r="B68" s="16"/>
      <c r="C68" s="16"/>
      <c r="AB68" s="45"/>
      <c r="AC68" s="45"/>
    </row>
    <row r="69" spans="1:31" s="8" customFormat="1" ht="14.25" thickTop="1" thickBot="1" x14ac:dyDescent="0.25">
      <c r="A69" s="313" t="s">
        <v>2</v>
      </c>
      <c r="B69" s="307" t="s">
        <v>3</v>
      </c>
      <c r="C69" s="308"/>
      <c r="D69" s="307" t="s">
        <v>4</v>
      </c>
      <c r="E69" s="308"/>
      <c r="F69" s="307" t="s">
        <v>5</v>
      </c>
      <c r="G69" s="308"/>
      <c r="H69" s="307" t="s">
        <v>6</v>
      </c>
      <c r="I69" s="308"/>
      <c r="J69" s="307" t="s">
        <v>7</v>
      </c>
      <c r="K69" s="308"/>
      <c r="L69" s="307" t="s">
        <v>8</v>
      </c>
      <c r="M69" s="308"/>
      <c r="N69" s="307" t="s">
        <v>9</v>
      </c>
      <c r="O69" s="308"/>
      <c r="P69" s="307" t="s">
        <v>10</v>
      </c>
      <c r="Q69" s="308"/>
      <c r="R69" s="307" t="s">
        <v>11</v>
      </c>
      <c r="S69" s="308"/>
      <c r="T69" s="307" t="s">
        <v>12</v>
      </c>
      <c r="U69" s="308"/>
      <c r="V69" s="307" t="s">
        <v>13</v>
      </c>
      <c r="W69" s="308"/>
      <c r="X69" s="307" t="s">
        <v>14</v>
      </c>
      <c r="Y69" s="308"/>
      <c r="Z69" s="307" t="s">
        <v>15</v>
      </c>
      <c r="AA69" s="308"/>
      <c r="AB69" s="307" t="s">
        <v>50</v>
      </c>
      <c r="AC69" s="308"/>
    </row>
    <row r="70" spans="1:31" s="68" customFormat="1" ht="15" thickTop="1" thickBot="1" x14ac:dyDescent="0.3">
      <c r="A70" s="314"/>
      <c r="B70" s="62" t="s">
        <v>17</v>
      </c>
      <c r="C70" s="63" t="s">
        <v>18</v>
      </c>
      <c r="D70" s="64" t="s">
        <v>17</v>
      </c>
      <c r="E70" s="65" t="s">
        <v>18</v>
      </c>
      <c r="F70" s="66" t="s">
        <v>17</v>
      </c>
      <c r="G70" s="63" t="s">
        <v>18</v>
      </c>
      <c r="H70" s="64" t="s">
        <v>17</v>
      </c>
      <c r="I70" s="65" t="s">
        <v>18</v>
      </c>
      <c r="J70" s="66" t="s">
        <v>17</v>
      </c>
      <c r="K70" s="63" t="s">
        <v>18</v>
      </c>
      <c r="L70" s="64" t="s">
        <v>17</v>
      </c>
      <c r="M70" s="66" t="s">
        <v>18</v>
      </c>
      <c r="N70" s="62" t="s">
        <v>17</v>
      </c>
      <c r="O70" s="67" t="s">
        <v>18</v>
      </c>
      <c r="P70" s="66" t="s">
        <v>17</v>
      </c>
      <c r="Q70" s="63" t="s">
        <v>18</v>
      </c>
      <c r="R70" s="64" t="s">
        <v>17</v>
      </c>
      <c r="S70" s="65" t="s">
        <v>18</v>
      </c>
      <c r="T70" s="66" t="s">
        <v>17</v>
      </c>
      <c r="U70" s="63" t="s">
        <v>18</v>
      </c>
      <c r="V70" s="64" t="s">
        <v>17</v>
      </c>
      <c r="W70" s="65" t="s">
        <v>18</v>
      </c>
      <c r="X70" s="66" t="s">
        <v>17</v>
      </c>
      <c r="Y70" s="63" t="s">
        <v>18</v>
      </c>
      <c r="Z70" s="64" t="s">
        <v>17</v>
      </c>
      <c r="AA70" s="66" t="s">
        <v>18</v>
      </c>
      <c r="AB70" s="62" t="s">
        <v>17</v>
      </c>
      <c r="AC70" s="67" t="s">
        <v>18</v>
      </c>
    </row>
    <row r="71" spans="1:31" s="8" customFormat="1" ht="13.5" thickTop="1" x14ac:dyDescent="0.2">
      <c r="A71" s="87" t="s">
        <v>19</v>
      </c>
      <c r="B71" s="60">
        <f>B7/B31</f>
        <v>0</v>
      </c>
      <c r="C71" s="61">
        <f t="shared" ref="C71:AC71" si="9">C7/C31</f>
        <v>0</v>
      </c>
      <c r="D71" s="60">
        <f t="shared" si="9"/>
        <v>0</v>
      </c>
      <c r="E71" s="61">
        <f t="shared" si="9"/>
        <v>0</v>
      </c>
      <c r="F71" s="60">
        <f t="shared" si="9"/>
        <v>0</v>
      </c>
      <c r="G71" s="61">
        <f t="shared" si="9"/>
        <v>0</v>
      </c>
      <c r="H71" s="60">
        <f t="shared" si="9"/>
        <v>0</v>
      </c>
      <c r="I71" s="61">
        <f t="shared" si="9"/>
        <v>0</v>
      </c>
      <c r="J71" s="60">
        <f t="shared" si="9"/>
        <v>0</v>
      </c>
      <c r="K71" s="61">
        <f t="shared" si="9"/>
        <v>0</v>
      </c>
      <c r="L71" s="60">
        <f t="shared" si="9"/>
        <v>0</v>
      </c>
      <c r="M71" s="61">
        <f t="shared" si="9"/>
        <v>0</v>
      </c>
      <c r="N71" s="60">
        <f t="shared" si="9"/>
        <v>0</v>
      </c>
      <c r="O71" s="61">
        <f t="shared" si="9"/>
        <v>0</v>
      </c>
      <c r="P71" s="60">
        <f t="shared" si="9"/>
        <v>0</v>
      </c>
      <c r="Q71" s="61">
        <f t="shared" si="9"/>
        <v>0</v>
      </c>
      <c r="R71" s="60">
        <f t="shared" si="9"/>
        <v>0</v>
      </c>
      <c r="S71" s="61">
        <f t="shared" si="9"/>
        <v>0</v>
      </c>
      <c r="T71" s="60">
        <f t="shared" si="9"/>
        <v>0</v>
      </c>
      <c r="U71" s="61">
        <f t="shared" si="9"/>
        <v>0</v>
      </c>
      <c r="V71" s="60">
        <f t="shared" si="9"/>
        <v>0</v>
      </c>
      <c r="W71" s="61">
        <f t="shared" si="9"/>
        <v>0</v>
      </c>
      <c r="X71" s="60">
        <f t="shared" si="9"/>
        <v>0</v>
      </c>
      <c r="Y71" s="61">
        <f t="shared" si="9"/>
        <v>0</v>
      </c>
      <c r="Z71" s="60">
        <f t="shared" si="9"/>
        <v>0</v>
      </c>
      <c r="AA71" s="60">
        <f t="shared" si="9"/>
        <v>0</v>
      </c>
      <c r="AB71" s="100">
        <f t="shared" si="9"/>
        <v>0</v>
      </c>
      <c r="AC71" s="101">
        <f t="shared" si="9"/>
        <v>0</v>
      </c>
      <c r="AD71" s="16"/>
      <c r="AE71" s="16"/>
    </row>
    <row r="72" spans="1:31" s="8" customFormat="1" x14ac:dyDescent="0.2">
      <c r="A72" s="88" t="s">
        <v>21</v>
      </c>
      <c r="B72" s="83">
        <f>B8/B31</f>
        <v>6.535182920764564E-3</v>
      </c>
      <c r="C72" s="84">
        <f t="shared" ref="C72:AC72" si="10">C8/C31</f>
        <v>0</v>
      </c>
      <c r="D72" s="83">
        <f t="shared" si="10"/>
        <v>6.1940298507462688E-3</v>
      </c>
      <c r="E72" s="84">
        <f t="shared" si="10"/>
        <v>0</v>
      </c>
      <c r="F72" s="83">
        <f t="shared" si="10"/>
        <v>5.4196196645608184E-3</v>
      </c>
      <c r="G72" s="84">
        <f t="shared" si="10"/>
        <v>0</v>
      </c>
      <c r="H72" s="83">
        <f t="shared" si="10"/>
        <v>6.1319337680467937E-3</v>
      </c>
      <c r="I72" s="84">
        <f t="shared" si="10"/>
        <v>2.0458919129728729E-4</v>
      </c>
      <c r="J72" s="83">
        <f t="shared" si="10"/>
        <v>1.3003055718093751E-3</v>
      </c>
      <c r="K72" s="84">
        <f t="shared" si="10"/>
        <v>5.3979782117970362E-4</v>
      </c>
      <c r="L72" s="83">
        <f t="shared" si="10"/>
        <v>5.075958087088938E-4</v>
      </c>
      <c r="M72" s="84">
        <f t="shared" si="10"/>
        <v>3.7070737707680382E-4</v>
      </c>
      <c r="N72" s="83">
        <f t="shared" si="10"/>
        <v>1.2547476939772111E-3</v>
      </c>
      <c r="O72" s="84">
        <f t="shared" si="10"/>
        <v>3.9059725871742066E-4</v>
      </c>
      <c r="P72" s="83">
        <f t="shared" si="10"/>
        <v>1.0798303123794833E-3</v>
      </c>
      <c r="Q72" s="84">
        <f t="shared" si="10"/>
        <v>3.3950733713078576E-4</v>
      </c>
      <c r="R72" s="83">
        <f t="shared" si="10"/>
        <v>5.6116722783389455E-4</v>
      </c>
      <c r="S72" s="84">
        <f t="shared" si="10"/>
        <v>4.9257148942968214E-4</v>
      </c>
      <c r="T72" s="83">
        <f t="shared" si="10"/>
        <v>1.4436263894903998E-4</v>
      </c>
      <c r="U72" s="84">
        <f t="shared" si="10"/>
        <v>0</v>
      </c>
      <c r="V72" s="83">
        <f t="shared" si="10"/>
        <v>1.1591813603637254E-4</v>
      </c>
      <c r="W72" s="84">
        <f t="shared" si="10"/>
        <v>0</v>
      </c>
      <c r="X72" s="83">
        <f t="shared" si="10"/>
        <v>7.135721421435707E-5</v>
      </c>
      <c r="Y72" s="84">
        <f t="shared" si="10"/>
        <v>0</v>
      </c>
      <c r="Z72" s="83">
        <f t="shared" si="10"/>
        <v>0</v>
      </c>
      <c r="AA72" s="83">
        <f t="shared" si="10"/>
        <v>0</v>
      </c>
      <c r="AB72" s="102">
        <f t="shared" si="10"/>
        <v>2.6801622617423477E-3</v>
      </c>
      <c r="AC72" s="103">
        <f t="shared" si="10"/>
        <v>1.6562962992887014E-4</v>
      </c>
      <c r="AD72" s="16"/>
      <c r="AE72" s="16"/>
    </row>
    <row r="73" spans="1:31" s="8" customFormat="1" x14ac:dyDescent="0.2">
      <c r="A73" s="89" t="s">
        <v>23</v>
      </c>
      <c r="B73" s="83">
        <f>B9/B31</f>
        <v>3.6478841102029591E-2</v>
      </c>
      <c r="C73" s="84">
        <f t="shared" ref="C73:AC73" si="11">C9/C31</f>
        <v>8.2682443226060219E-4</v>
      </c>
      <c r="D73" s="83">
        <f t="shared" si="11"/>
        <v>3.2686567164179108E-2</v>
      </c>
      <c r="E73" s="84">
        <f t="shared" si="11"/>
        <v>3.379230342462299E-3</v>
      </c>
      <c r="F73" s="83">
        <f t="shared" si="11"/>
        <v>2.5366385530577559E-2</v>
      </c>
      <c r="G73" s="84">
        <f t="shared" si="11"/>
        <v>2.9382098846642986E-3</v>
      </c>
      <c r="H73" s="83">
        <f t="shared" si="11"/>
        <v>2.9511035713654599E-2</v>
      </c>
      <c r="I73" s="84">
        <f t="shared" si="11"/>
        <v>5.2298112025369057E-3</v>
      </c>
      <c r="J73" s="83">
        <f t="shared" si="11"/>
        <v>1.1442689031922502E-2</v>
      </c>
      <c r="K73" s="84">
        <f t="shared" si="11"/>
        <v>8.0969673176955539E-3</v>
      </c>
      <c r="L73" s="83">
        <f t="shared" si="11"/>
        <v>6.6350023566948265E-3</v>
      </c>
      <c r="M73" s="84">
        <f t="shared" si="11"/>
        <v>1.4996798436288882E-2</v>
      </c>
      <c r="N73" s="83">
        <f t="shared" si="11"/>
        <v>1.4209169831795985E-2</v>
      </c>
      <c r="O73" s="84">
        <f t="shared" si="11"/>
        <v>1.2037497336836872E-2</v>
      </c>
      <c r="P73" s="83">
        <f t="shared" si="11"/>
        <v>1.3343617431546471E-2</v>
      </c>
      <c r="Q73" s="84">
        <f t="shared" si="11"/>
        <v>1.4957184352484063E-2</v>
      </c>
      <c r="R73" s="83">
        <f t="shared" si="11"/>
        <v>1.4752462900611048E-2</v>
      </c>
      <c r="S73" s="84">
        <f t="shared" si="11"/>
        <v>1.6467863038500452E-2</v>
      </c>
      <c r="T73" s="83">
        <f t="shared" si="11"/>
        <v>8.5173956979933598E-3</v>
      </c>
      <c r="U73" s="84">
        <f t="shared" si="11"/>
        <v>3.3403221195082433E-2</v>
      </c>
      <c r="V73" s="83">
        <f t="shared" si="11"/>
        <v>1.0187916178307853E-2</v>
      </c>
      <c r="W73" s="84">
        <f t="shared" si="11"/>
        <v>1.7908002982629848E-2</v>
      </c>
      <c r="X73" s="83">
        <f t="shared" si="11"/>
        <v>1.3800485229056657E-2</v>
      </c>
      <c r="Y73" s="84">
        <f t="shared" si="11"/>
        <v>2.6268189303744499E-2</v>
      </c>
      <c r="Z73" s="83">
        <f t="shared" si="11"/>
        <v>1.7444120779125653E-2</v>
      </c>
      <c r="AA73" s="83">
        <f t="shared" si="11"/>
        <v>1.189411178423685E-2</v>
      </c>
      <c r="AB73" s="102">
        <f t="shared" si="11"/>
        <v>2.1253747235893603E-2</v>
      </c>
      <c r="AC73" s="103">
        <f t="shared" si="11"/>
        <v>1.0856820254483866E-2</v>
      </c>
      <c r="AD73" s="16"/>
      <c r="AE73" s="16"/>
    </row>
    <row r="74" spans="1:31" s="8" customFormat="1" x14ac:dyDescent="0.2">
      <c r="A74" s="88" t="s">
        <v>25</v>
      </c>
      <c r="B74" s="83">
        <f>B10/B31</f>
        <v>5.7406638154469024E-2</v>
      </c>
      <c r="C74" s="84">
        <f t="shared" ref="C74:AC74" si="12">C10/C31</f>
        <v>1.4312892841948095E-2</v>
      </c>
      <c r="D74" s="83">
        <f t="shared" si="12"/>
        <v>5.7522388059701494E-2</v>
      </c>
      <c r="E74" s="84">
        <f t="shared" si="12"/>
        <v>2.3469679393419748E-2</v>
      </c>
      <c r="F74" s="83">
        <f t="shared" si="12"/>
        <v>4.1625244524260016E-2</v>
      </c>
      <c r="G74" s="84">
        <f t="shared" si="12"/>
        <v>2.4558172170328466E-2</v>
      </c>
      <c r="H74" s="83">
        <f t="shared" si="12"/>
        <v>3.4971460884624217E-2</v>
      </c>
      <c r="I74" s="84">
        <f t="shared" si="12"/>
        <v>2.5784631515686236E-2</v>
      </c>
      <c r="J74" s="83">
        <f t="shared" si="12"/>
        <v>1.8009232169559845E-2</v>
      </c>
      <c r="K74" s="84">
        <f t="shared" si="12"/>
        <v>3.5332221022671507E-2</v>
      </c>
      <c r="L74" s="83">
        <f t="shared" si="12"/>
        <v>2.6503752583300098E-2</v>
      </c>
      <c r="M74" s="84">
        <f t="shared" si="12"/>
        <v>3.0549657938192969E-2</v>
      </c>
      <c r="N74" s="83">
        <f t="shared" si="12"/>
        <v>3.2906040875384339E-2</v>
      </c>
      <c r="O74" s="84">
        <f t="shared" si="12"/>
        <v>3.5553227753710677E-2</v>
      </c>
      <c r="P74" s="83">
        <f t="shared" si="12"/>
        <v>4.5295025067489392E-2</v>
      </c>
      <c r="Q74" s="84">
        <f t="shared" si="12"/>
        <v>4.1457618167414841E-2</v>
      </c>
      <c r="R74" s="83">
        <f t="shared" si="12"/>
        <v>4.0054869684499311E-2</v>
      </c>
      <c r="S74" s="84">
        <f t="shared" si="12"/>
        <v>4.0630491506469996E-2</v>
      </c>
      <c r="T74" s="83">
        <f t="shared" si="12"/>
        <v>3.5224483903565758E-2</v>
      </c>
      <c r="U74" s="84">
        <f t="shared" si="12"/>
        <v>6.8903078242637944E-2</v>
      </c>
      <c r="V74" s="83">
        <f t="shared" si="12"/>
        <v>3.0537988949137698E-2</v>
      </c>
      <c r="W74" s="84">
        <f t="shared" si="12"/>
        <v>4.453164154656692E-2</v>
      </c>
      <c r="X74" s="83">
        <f t="shared" si="12"/>
        <v>4.36848865420294E-2</v>
      </c>
      <c r="Y74" s="84">
        <f t="shared" si="12"/>
        <v>6.0176561107961449E-2</v>
      </c>
      <c r="Z74" s="83">
        <f t="shared" si="12"/>
        <v>4.0297271257204996E-2</v>
      </c>
      <c r="AA74" s="83">
        <f t="shared" si="12"/>
        <v>3.2740328904312742E-2</v>
      </c>
      <c r="AB74" s="102">
        <f t="shared" si="12"/>
        <v>4.2065842451229213E-2</v>
      </c>
      <c r="AC74" s="103">
        <f t="shared" si="12"/>
        <v>3.2652265641648179E-2</v>
      </c>
      <c r="AD74" s="16"/>
      <c r="AE74" s="16"/>
    </row>
    <row r="75" spans="1:31" s="8" customFormat="1" x14ac:dyDescent="0.2">
      <c r="A75" s="89" t="s">
        <v>20</v>
      </c>
      <c r="B75" s="83">
        <f>B11/B31</f>
        <v>7.5888860935753949E-2</v>
      </c>
      <c r="C75" s="84">
        <f t="shared" ref="C75:AC75" si="13">C11/C31</f>
        <v>2.9709487609674647E-2</v>
      </c>
      <c r="D75" s="83">
        <f t="shared" si="13"/>
        <v>6.5402985074626871E-2</v>
      </c>
      <c r="E75" s="84">
        <f t="shared" si="13"/>
        <v>5.2907651182730622E-2</v>
      </c>
      <c r="F75" s="83">
        <f t="shared" si="13"/>
        <v>5.5639290639130298E-2</v>
      </c>
      <c r="G75" s="84">
        <f t="shared" si="13"/>
        <v>6.2140946366706133E-2</v>
      </c>
      <c r="H75" s="83">
        <f t="shared" si="13"/>
        <v>4.4460937638056863E-2</v>
      </c>
      <c r="I75" s="84">
        <f t="shared" si="13"/>
        <v>4.0265710212197353E-2</v>
      </c>
      <c r="J75" s="83">
        <f t="shared" si="13"/>
        <v>3.5433326831805473E-2</v>
      </c>
      <c r="K75" s="84">
        <f t="shared" si="13"/>
        <v>9.0636961428992052E-2</v>
      </c>
      <c r="L75" s="83">
        <f t="shared" si="13"/>
        <v>3.5024110800913673E-2</v>
      </c>
      <c r="M75" s="84">
        <f t="shared" si="13"/>
        <v>6.2430492366798096E-2</v>
      </c>
      <c r="N75" s="83">
        <f t="shared" si="13"/>
        <v>5.2552450714414903E-2</v>
      </c>
      <c r="O75" s="84">
        <f t="shared" si="13"/>
        <v>5.9548327533555857E-2</v>
      </c>
      <c r="P75" s="83">
        <f t="shared" si="13"/>
        <v>6.1241804859236408E-2</v>
      </c>
      <c r="Q75" s="84">
        <f t="shared" si="13"/>
        <v>6.2563657625712019E-2</v>
      </c>
      <c r="R75" s="83">
        <f t="shared" si="13"/>
        <v>6.1030053622646213E-2</v>
      </c>
      <c r="S75" s="84">
        <f t="shared" si="13"/>
        <v>5.1866446562649771E-2</v>
      </c>
      <c r="T75" s="83">
        <f t="shared" si="13"/>
        <v>4.7206582936336075E-2</v>
      </c>
      <c r="U75" s="84">
        <f t="shared" si="13"/>
        <v>0.10397407795673307</v>
      </c>
      <c r="V75" s="83">
        <f t="shared" si="13"/>
        <v>4.3868574593320539E-2</v>
      </c>
      <c r="W75" s="84">
        <f t="shared" si="13"/>
        <v>5.3296172699157776E-2</v>
      </c>
      <c r="X75" s="83">
        <f t="shared" si="13"/>
        <v>5.3946053946053944E-2</v>
      </c>
      <c r="Y75" s="84">
        <f t="shared" si="13"/>
        <v>8.4096001727815117E-2</v>
      </c>
      <c r="Z75" s="83">
        <f t="shared" si="13"/>
        <v>5.8327370253717301E-2</v>
      </c>
      <c r="AA75" s="83">
        <f t="shared" si="13"/>
        <v>4.8170852521419609E-2</v>
      </c>
      <c r="AB75" s="102">
        <f t="shared" si="13"/>
        <v>5.7343170678339189E-2</v>
      </c>
      <c r="AC75" s="103">
        <f t="shared" si="13"/>
        <v>5.2229889886594202E-2</v>
      </c>
      <c r="AD75" s="16"/>
      <c r="AE75" s="16"/>
    </row>
    <row r="76" spans="1:31" s="8" customFormat="1" x14ac:dyDescent="0.2">
      <c r="A76" s="88" t="s">
        <v>22</v>
      </c>
      <c r="B76" s="83">
        <f>B12/B31</f>
        <v>8.0194943862954227E-2</v>
      </c>
      <c r="C76" s="84">
        <f t="shared" ref="C76:AC76" si="14">C12/C31</f>
        <v>3.5344737623722637E-2</v>
      </c>
      <c r="D76" s="83">
        <f t="shared" si="14"/>
        <v>7.3074626865671635E-2</v>
      </c>
      <c r="E76" s="84">
        <f t="shared" si="14"/>
        <v>5.4555236125821693E-2</v>
      </c>
      <c r="F76" s="83">
        <f t="shared" si="14"/>
        <v>6.0160985152166245E-2</v>
      </c>
      <c r="G76" s="84">
        <f t="shared" si="14"/>
        <v>6.7271850195149765E-2</v>
      </c>
      <c r="H76" s="83">
        <f t="shared" si="14"/>
        <v>4.9612115428793582E-2</v>
      </c>
      <c r="I76" s="84">
        <f t="shared" si="14"/>
        <v>4.7873870763565224E-2</v>
      </c>
      <c r="J76" s="83">
        <f t="shared" si="14"/>
        <v>4.0959625511995321E-2</v>
      </c>
      <c r="K76" s="84">
        <f t="shared" si="14"/>
        <v>9.4366473648051827E-2</v>
      </c>
      <c r="L76" s="83">
        <f t="shared" si="14"/>
        <v>3.1325912766034587E-2</v>
      </c>
      <c r="M76" s="84">
        <f t="shared" si="14"/>
        <v>8.2195935699120412E-2</v>
      </c>
      <c r="N76" s="83">
        <f t="shared" si="14"/>
        <v>5.5559323566648583E-2</v>
      </c>
      <c r="O76" s="84">
        <f t="shared" si="14"/>
        <v>7.0884525246786456E-2</v>
      </c>
      <c r="P76" s="83">
        <f t="shared" si="14"/>
        <v>5.8870034708831467E-2</v>
      </c>
      <c r="Q76" s="84">
        <f t="shared" si="14"/>
        <v>6.4525255573578785E-2</v>
      </c>
      <c r="R76" s="83">
        <f t="shared" si="14"/>
        <v>6.7701708442449188E-2</v>
      </c>
      <c r="S76" s="84">
        <f t="shared" si="14"/>
        <v>5.1427126045050321E-2</v>
      </c>
      <c r="T76" s="83">
        <f t="shared" si="14"/>
        <v>4.5329868629998556E-2</v>
      </c>
      <c r="U76" s="84">
        <f t="shared" si="14"/>
        <v>0.10864385780996855</v>
      </c>
      <c r="V76" s="83">
        <f t="shared" si="14"/>
        <v>3.9927357968083874E-2</v>
      </c>
      <c r="W76" s="84">
        <f t="shared" si="14"/>
        <v>6.6742454802156292E-2</v>
      </c>
      <c r="X76" s="83">
        <f t="shared" si="14"/>
        <v>5.3674896532039391E-2</v>
      </c>
      <c r="Y76" s="84">
        <f t="shared" si="14"/>
        <v>9.1979158230069386E-2</v>
      </c>
      <c r="Z76" s="83">
        <f t="shared" si="14"/>
        <v>6.1240358122841315E-2</v>
      </c>
      <c r="AA76" s="83">
        <f t="shared" si="14"/>
        <v>5.1377039140693956E-2</v>
      </c>
      <c r="AB76" s="102">
        <f t="shared" si="14"/>
        <v>6.015441687312386E-2</v>
      </c>
      <c r="AC76" s="103">
        <f t="shared" si="14"/>
        <v>5.9024744460749311E-2</v>
      </c>
      <c r="AD76" s="16"/>
      <c r="AE76" s="16"/>
    </row>
    <row r="77" spans="1:31" s="8" customFormat="1" x14ac:dyDescent="0.2">
      <c r="A77" s="89" t="s">
        <v>24</v>
      </c>
      <c r="B77" s="83">
        <f>B13/B31</f>
        <v>7.6239900304819183E-2</v>
      </c>
      <c r="C77" s="84">
        <f t="shared" ref="C77:AC77" si="15">C13/C31</f>
        <v>4.1919195973445289E-2</v>
      </c>
      <c r="D77" s="83">
        <f t="shared" si="15"/>
        <v>7.0283582089552238E-2</v>
      </c>
      <c r="E77" s="84">
        <f t="shared" si="15"/>
        <v>4.8704628368722788E-2</v>
      </c>
      <c r="F77" s="83">
        <f t="shared" si="15"/>
        <v>6.0321328929224254E-2</v>
      </c>
      <c r="G77" s="84">
        <f t="shared" si="15"/>
        <v>5.9158882603166249E-2</v>
      </c>
      <c r="H77" s="83">
        <f t="shared" si="15"/>
        <v>5.4197812295675836E-2</v>
      </c>
      <c r="I77" s="84">
        <f t="shared" si="15"/>
        <v>5.0380088356956988E-2</v>
      </c>
      <c r="J77" s="83">
        <f t="shared" si="15"/>
        <v>4.199986996944282E-2</v>
      </c>
      <c r="K77" s="84">
        <f t="shared" si="15"/>
        <v>0.10800863676513887</v>
      </c>
      <c r="L77" s="83">
        <f t="shared" si="15"/>
        <v>3.3501323374786993E-2</v>
      </c>
      <c r="M77" s="84">
        <f t="shared" si="15"/>
        <v>8.2869949111987334E-2</v>
      </c>
      <c r="N77" s="83">
        <f t="shared" si="15"/>
        <v>5.3728070175438597E-2</v>
      </c>
      <c r="O77" s="84">
        <f t="shared" si="15"/>
        <v>7.7418152119877848E-2</v>
      </c>
      <c r="P77" s="83">
        <f t="shared" si="15"/>
        <v>5.9814886232163515E-2</v>
      </c>
      <c r="Q77" s="84">
        <f t="shared" si="15"/>
        <v>5.875363084235543E-2</v>
      </c>
      <c r="R77" s="83">
        <f t="shared" si="15"/>
        <v>6.8811572515276226E-2</v>
      </c>
      <c r="S77" s="84">
        <f t="shared" si="15"/>
        <v>5.4528995154161562E-2</v>
      </c>
      <c r="T77" s="83">
        <f t="shared" si="15"/>
        <v>4.1191472980126077E-2</v>
      </c>
      <c r="U77" s="84">
        <f t="shared" si="15"/>
        <v>8.4294291432383497E-2</v>
      </c>
      <c r="V77" s="83">
        <f t="shared" si="15"/>
        <v>4.0558467819837456E-2</v>
      </c>
      <c r="W77" s="84">
        <f t="shared" si="15"/>
        <v>8.210788807803733E-2</v>
      </c>
      <c r="X77" s="83">
        <f t="shared" si="15"/>
        <v>5.084915084915085E-2</v>
      </c>
      <c r="Y77" s="84">
        <f t="shared" si="15"/>
        <v>8.6741718636105941E-2</v>
      </c>
      <c r="Z77" s="83">
        <f t="shared" si="15"/>
        <v>6.069382074700954E-2</v>
      </c>
      <c r="AA77" s="83">
        <f t="shared" si="15"/>
        <v>5.1154887633365953E-2</v>
      </c>
      <c r="AB77" s="102">
        <f t="shared" si="15"/>
        <v>5.9530255684253089E-2</v>
      </c>
      <c r="AC77" s="103">
        <f t="shared" si="15"/>
        <v>6.1220346994074699E-2</v>
      </c>
      <c r="AD77" s="16"/>
      <c r="AE77" s="16"/>
    </row>
    <row r="78" spans="1:31" s="8" customFormat="1" x14ac:dyDescent="0.2">
      <c r="A78" s="88" t="s">
        <v>28</v>
      </c>
      <c r="B78" s="83">
        <f>B14/B31</f>
        <v>6.4298711100449921E-2</v>
      </c>
      <c r="C78" s="84">
        <f t="shared" ref="C78:AC78" si="16">C14/C31</f>
        <v>4.6286113363248858E-2</v>
      </c>
      <c r="D78" s="83">
        <f t="shared" si="16"/>
        <v>6.6507462686567168E-2</v>
      </c>
      <c r="E78" s="84">
        <f t="shared" si="16"/>
        <v>5.2352852171281584E-2</v>
      </c>
      <c r="F78" s="83">
        <f t="shared" si="16"/>
        <v>5.9551678799345795E-2</v>
      </c>
      <c r="G78" s="84">
        <f t="shared" si="16"/>
        <v>5.2624654650703852E-2</v>
      </c>
      <c r="H78" s="83">
        <f t="shared" si="16"/>
        <v>5.6106310413684642E-2</v>
      </c>
      <c r="I78" s="84">
        <f t="shared" si="16"/>
        <v>4.9759927370837093E-2</v>
      </c>
      <c r="J78" s="83">
        <f t="shared" si="16"/>
        <v>4.6095832520642352E-2</v>
      </c>
      <c r="K78" s="84">
        <f t="shared" si="16"/>
        <v>8.9213858082245565E-2</v>
      </c>
      <c r="L78" s="83">
        <f t="shared" si="16"/>
        <v>3.7308291940103697E-2</v>
      </c>
      <c r="M78" s="84">
        <f t="shared" si="16"/>
        <v>7.0838809692312876E-2</v>
      </c>
      <c r="N78" s="83">
        <f t="shared" si="16"/>
        <v>5.1670736118647136E-2</v>
      </c>
      <c r="O78" s="84">
        <f t="shared" si="16"/>
        <v>6.6658973084297996E-2</v>
      </c>
      <c r="P78" s="83">
        <f t="shared" si="16"/>
        <v>6.1955264172772848E-2</v>
      </c>
      <c r="Q78" s="84">
        <f t="shared" si="16"/>
        <v>5.75276321249387E-2</v>
      </c>
      <c r="R78" s="83">
        <f t="shared" si="16"/>
        <v>6.8350168350168355E-2</v>
      </c>
      <c r="S78" s="84">
        <f t="shared" si="16"/>
        <v>4.7792747217636725E-2</v>
      </c>
      <c r="T78" s="83">
        <f t="shared" si="16"/>
        <v>4.8120879649679996E-2</v>
      </c>
      <c r="U78" s="84">
        <f t="shared" si="16"/>
        <v>6.4709806537691789E-2</v>
      </c>
      <c r="V78" s="83">
        <f t="shared" si="16"/>
        <v>4.0210713411728341E-2</v>
      </c>
      <c r="W78" s="84">
        <f t="shared" si="16"/>
        <v>7.2854401212610165E-2</v>
      </c>
      <c r="X78" s="83">
        <f t="shared" si="16"/>
        <v>5.1819608962466103E-2</v>
      </c>
      <c r="Y78" s="84">
        <f t="shared" si="16"/>
        <v>6.5171026700143089E-2</v>
      </c>
      <c r="Z78" s="83">
        <f t="shared" si="16"/>
        <v>5.5532704909257893E-2</v>
      </c>
      <c r="AA78" s="83">
        <f t="shared" si="16"/>
        <v>5.2361710686688323E-2</v>
      </c>
      <c r="AB78" s="102">
        <f t="shared" si="16"/>
        <v>5.6734134558665605E-2</v>
      </c>
      <c r="AC78" s="103">
        <f t="shared" si="16"/>
        <v>5.7048298206049321E-2</v>
      </c>
      <c r="AD78" s="16"/>
      <c r="AE78" s="16"/>
    </row>
    <row r="79" spans="1:31" s="8" customFormat="1" x14ac:dyDescent="0.2">
      <c r="A79" s="89" t="s">
        <v>29</v>
      </c>
      <c r="B79" s="83">
        <f>B15/B31</f>
        <v>7.0289782999163358E-2</v>
      </c>
      <c r="C79" s="84">
        <f t="shared" ref="C79:AC79" si="17">C15/C31</f>
        <v>5.1327334173536798E-2</v>
      </c>
      <c r="D79" s="83">
        <f t="shared" si="17"/>
        <v>6.8850746268656712E-2</v>
      </c>
      <c r="E79" s="84">
        <f t="shared" si="17"/>
        <v>4.993191103041307E-2</v>
      </c>
      <c r="F79" s="83">
        <f t="shared" si="17"/>
        <v>6.442612962190937E-2</v>
      </c>
      <c r="G79" s="84">
        <f t="shared" si="17"/>
        <v>4.2450554751567775E-2</v>
      </c>
      <c r="H79" s="83">
        <f t="shared" si="17"/>
        <v>6.7256887380939753E-2</v>
      </c>
      <c r="I79" s="84">
        <f t="shared" si="17"/>
        <v>5.5072852932338517E-2</v>
      </c>
      <c r="J79" s="83">
        <f t="shared" si="17"/>
        <v>5.2662375658279699E-2</v>
      </c>
      <c r="K79" s="84">
        <f t="shared" si="17"/>
        <v>7.8565119246245957E-2</v>
      </c>
      <c r="L79" s="83">
        <f t="shared" si="17"/>
        <v>4.1405315253254055E-2</v>
      </c>
      <c r="M79" s="84">
        <f t="shared" si="17"/>
        <v>7.8910120311394202E-2</v>
      </c>
      <c r="N79" s="83">
        <f t="shared" si="17"/>
        <v>5.7707089889672637E-2</v>
      </c>
      <c r="O79" s="84">
        <f t="shared" si="17"/>
        <v>6.481251331581564E-2</v>
      </c>
      <c r="P79" s="83">
        <f t="shared" si="17"/>
        <v>6.5657539529502512E-2</v>
      </c>
      <c r="Q79" s="84">
        <f t="shared" si="17"/>
        <v>5.0190501339167831E-2</v>
      </c>
      <c r="R79" s="83">
        <f t="shared" si="17"/>
        <v>7.1929168225464524E-2</v>
      </c>
      <c r="S79" s="84">
        <f t="shared" si="17"/>
        <v>5.2918153256296931E-2</v>
      </c>
      <c r="T79" s="83">
        <f t="shared" si="17"/>
        <v>5.0863769789711757E-2</v>
      </c>
      <c r="U79" s="84">
        <f t="shared" si="17"/>
        <v>5.5799104164681215E-2</v>
      </c>
      <c r="V79" s="83">
        <f t="shared" si="17"/>
        <v>4.7358998467304646E-2</v>
      </c>
      <c r="W79" s="84">
        <f t="shared" si="17"/>
        <v>7.7071644235823342E-2</v>
      </c>
      <c r="X79" s="83">
        <f t="shared" si="17"/>
        <v>5.0506636220921934E-2</v>
      </c>
      <c r="Y79" s="84">
        <f t="shared" si="17"/>
        <v>5.4453173510434383E-2</v>
      </c>
      <c r="Z79" s="83">
        <f t="shared" si="17"/>
        <v>6.2530637082279225E-2</v>
      </c>
      <c r="AA79" s="83">
        <f t="shared" si="17"/>
        <v>5.6258368207117257E-2</v>
      </c>
      <c r="AB79" s="102">
        <f t="shared" si="17"/>
        <v>6.2364693651806788E-2</v>
      </c>
      <c r="AC79" s="103">
        <f t="shared" si="17"/>
        <v>5.8606630638855704E-2</v>
      </c>
      <c r="AD79" s="16"/>
      <c r="AE79" s="16"/>
    </row>
    <row r="80" spans="1:31" s="8" customFormat="1" x14ac:dyDescent="0.2">
      <c r="A80" s="88" t="s">
        <v>31</v>
      </c>
      <c r="B80" s="83">
        <f>B16/B31</f>
        <v>7.7837129434066024E-2</v>
      </c>
      <c r="C80" s="84">
        <f t="shared" ref="C80:AC80" si="18">C16/C31</f>
        <v>6.580880287060599E-2</v>
      </c>
      <c r="D80" s="83">
        <f t="shared" si="18"/>
        <v>7.9626865671641789E-2</v>
      </c>
      <c r="E80" s="84">
        <f t="shared" si="18"/>
        <v>5.3613759015483937E-2</v>
      </c>
      <c r="F80" s="83">
        <f t="shared" si="18"/>
        <v>7.6323637879613895E-2</v>
      </c>
      <c r="G80" s="84">
        <f t="shared" si="18"/>
        <v>5.7930973994649824E-2</v>
      </c>
      <c r="H80" s="83">
        <f t="shared" si="18"/>
        <v>7.622506140769407E-2</v>
      </c>
      <c r="I80" s="84">
        <f t="shared" si="18"/>
        <v>6.1958557901937841E-2</v>
      </c>
      <c r="J80" s="83">
        <f t="shared" si="18"/>
        <v>8.1919251023990641E-2</v>
      </c>
      <c r="K80" s="84">
        <f t="shared" si="18"/>
        <v>8.180390617332417E-2</v>
      </c>
      <c r="L80" s="83">
        <f t="shared" si="18"/>
        <v>6.9395598419201621E-2</v>
      </c>
      <c r="M80" s="84">
        <f t="shared" si="18"/>
        <v>9.1413069120075491E-2</v>
      </c>
      <c r="N80" s="83">
        <f t="shared" si="18"/>
        <v>6.6445107614396814E-2</v>
      </c>
      <c r="O80" s="84">
        <f t="shared" si="18"/>
        <v>7.5376393722036791E-2</v>
      </c>
      <c r="P80" s="83">
        <f t="shared" si="18"/>
        <v>7.5048206710374085E-2</v>
      </c>
      <c r="Q80" s="84">
        <f t="shared" si="18"/>
        <v>5.9696706778829829E-2</v>
      </c>
      <c r="R80" s="83">
        <f t="shared" si="18"/>
        <v>7.7054495573014095E-2</v>
      </c>
      <c r="S80" s="84">
        <f t="shared" si="18"/>
        <v>6.0572980456893341E-2</v>
      </c>
      <c r="T80" s="83">
        <f t="shared" si="18"/>
        <v>6.9679033732736637E-2</v>
      </c>
      <c r="U80" s="84">
        <f t="shared" si="18"/>
        <v>6.3137329648336987E-2</v>
      </c>
      <c r="V80" s="83">
        <f t="shared" si="18"/>
        <v>5.8203784083151945E-2</v>
      </c>
      <c r="W80" s="84">
        <f t="shared" si="18"/>
        <v>8.8036476096177582E-2</v>
      </c>
      <c r="X80" s="83">
        <f t="shared" si="18"/>
        <v>6.8945340373911798E-2</v>
      </c>
      <c r="Y80" s="84">
        <f t="shared" si="18"/>
        <v>6.0284549553197807E-2</v>
      </c>
      <c r="Z80" s="83">
        <f t="shared" si="18"/>
        <v>6.9258117770352887E-2</v>
      </c>
      <c r="AA80" s="83">
        <f t="shared" si="18"/>
        <v>6.4225801996961929E-2</v>
      </c>
      <c r="AB80" s="102">
        <f t="shared" si="18"/>
        <v>7.2458156496065976E-2</v>
      </c>
      <c r="AC80" s="103">
        <f t="shared" si="18"/>
        <v>6.7821293708800898E-2</v>
      </c>
      <c r="AD80" s="16"/>
      <c r="AE80" s="16"/>
    </row>
    <row r="81" spans="1:31" s="8" customFormat="1" x14ac:dyDescent="0.2">
      <c r="A81" s="89" t="s">
        <v>33</v>
      </c>
      <c r="B81" s="83">
        <f>B17/B31</f>
        <v>6.3520573832355293E-2</v>
      </c>
      <c r="C81" s="84">
        <f t="shared" ref="C81:AC81" si="19">C17/C31</f>
        <v>7.150827225803344E-2</v>
      </c>
      <c r="D81" s="83">
        <f t="shared" si="19"/>
        <v>6.64179104477612E-2</v>
      </c>
      <c r="E81" s="84">
        <f t="shared" si="19"/>
        <v>6.3818698407894961E-2</v>
      </c>
      <c r="F81" s="83">
        <f t="shared" si="19"/>
        <v>7.1000224481287885E-2</v>
      </c>
      <c r="G81" s="84">
        <f t="shared" si="19"/>
        <v>6.5561548919001886E-2</v>
      </c>
      <c r="H81" s="83">
        <f t="shared" si="19"/>
        <v>7.1939776281609497E-2</v>
      </c>
      <c r="I81" s="84">
        <f t="shared" si="19"/>
        <v>6.5206411313782284E-2</v>
      </c>
      <c r="J81" s="83">
        <f t="shared" si="19"/>
        <v>6.3194850789935642E-2</v>
      </c>
      <c r="K81" s="84">
        <f t="shared" si="19"/>
        <v>6.6296986946707229E-2</v>
      </c>
      <c r="L81" s="83">
        <f t="shared" si="19"/>
        <v>6.7546499401762078E-2</v>
      </c>
      <c r="M81" s="84">
        <f t="shared" si="19"/>
        <v>8.7031981936440531E-2</v>
      </c>
      <c r="N81" s="83">
        <f t="shared" si="19"/>
        <v>6.7100741544583106E-2</v>
      </c>
      <c r="O81" s="84">
        <f t="shared" si="19"/>
        <v>7.4124707052055969E-2</v>
      </c>
      <c r="P81" s="83">
        <f t="shared" si="19"/>
        <v>7.1615888931739299E-2</v>
      </c>
      <c r="Q81" s="84">
        <f t="shared" si="19"/>
        <v>6.6694330227469914E-2</v>
      </c>
      <c r="R81" s="83">
        <f t="shared" si="19"/>
        <v>7.3986781394188808E-2</v>
      </c>
      <c r="S81" s="84">
        <f t="shared" si="19"/>
        <v>6.6151019756110555E-2</v>
      </c>
      <c r="T81" s="83">
        <f t="shared" si="19"/>
        <v>7.0448967807131516E-2</v>
      </c>
      <c r="U81" s="84">
        <f t="shared" si="19"/>
        <v>6.2613170685218711E-2</v>
      </c>
      <c r="V81" s="83">
        <f t="shared" si="19"/>
        <v>6.4089849435221086E-2</v>
      </c>
      <c r="W81" s="84">
        <f t="shared" si="19"/>
        <v>8.3758113608859874E-2</v>
      </c>
      <c r="X81" s="83">
        <f t="shared" si="19"/>
        <v>6.2337662337662338E-2</v>
      </c>
      <c r="Y81" s="84">
        <f t="shared" si="19"/>
        <v>5.9609621770470557E-2</v>
      </c>
      <c r="Z81" s="83">
        <f t="shared" si="19"/>
        <v>6.6322592277483217E-2</v>
      </c>
      <c r="AA81" s="83">
        <f t="shared" si="19"/>
        <v>6.7287890341212714E-2</v>
      </c>
      <c r="AB81" s="102">
        <f t="shared" si="19"/>
        <v>6.721580751231937E-2</v>
      </c>
      <c r="AC81" s="103">
        <f t="shared" si="19"/>
        <v>7.0039114851019171E-2</v>
      </c>
      <c r="AD81" s="16"/>
      <c r="AE81" s="16"/>
    </row>
    <row r="82" spans="1:31" s="8" customFormat="1" x14ac:dyDescent="0.2">
      <c r="A82" s="88" t="s">
        <v>35</v>
      </c>
      <c r="B82" s="83">
        <f>B18/B31</f>
        <v>5.5920571492092841E-2</v>
      </c>
      <c r="C82" s="84">
        <f t="shared" ref="C82:AC82" si="20">C18/C31</f>
        <v>7.2696330665553532E-2</v>
      </c>
      <c r="D82" s="83">
        <f t="shared" si="20"/>
        <v>6.1447761194029851E-2</v>
      </c>
      <c r="E82" s="84">
        <f t="shared" si="20"/>
        <v>6.3801886316638926E-2</v>
      </c>
      <c r="F82" s="83">
        <f t="shared" si="20"/>
        <v>6.5003367219318223E-2</v>
      </c>
      <c r="G82" s="84">
        <f t="shared" si="20"/>
        <v>6.7008726921896244E-2</v>
      </c>
      <c r="H82" s="83">
        <f t="shared" si="20"/>
        <v>7.4926222410715865E-2</v>
      </c>
      <c r="I82" s="84">
        <f t="shared" si="20"/>
        <v>6.7655088197121682E-2</v>
      </c>
      <c r="J82" s="83">
        <f t="shared" si="20"/>
        <v>6.6445614719459076E-2</v>
      </c>
      <c r="K82" s="84">
        <f t="shared" si="20"/>
        <v>6.3990578074393956E-2</v>
      </c>
      <c r="L82" s="83">
        <f t="shared" si="20"/>
        <v>7.1716036401870853E-2</v>
      </c>
      <c r="M82" s="84">
        <f t="shared" si="20"/>
        <v>6.9895190914299188E-2</v>
      </c>
      <c r="N82" s="83">
        <f t="shared" si="20"/>
        <v>6.9440676433351417E-2</v>
      </c>
      <c r="O82" s="84">
        <f t="shared" si="20"/>
        <v>6.4333143952844257E-2</v>
      </c>
      <c r="P82" s="83">
        <f t="shared" si="20"/>
        <v>7.4315464712688004E-2</v>
      </c>
      <c r="Q82" s="84">
        <f t="shared" si="20"/>
        <v>5.9281753366781091E-2</v>
      </c>
      <c r="R82" s="83">
        <f t="shared" si="20"/>
        <v>7.2577628133183691E-2</v>
      </c>
      <c r="S82" s="84">
        <f t="shared" si="20"/>
        <v>6.3022525161084184E-2</v>
      </c>
      <c r="T82" s="83">
        <f t="shared" si="20"/>
        <v>7.9110726144073912E-2</v>
      </c>
      <c r="U82" s="84">
        <f t="shared" si="20"/>
        <v>5.1510530830077193E-2</v>
      </c>
      <c r="V82" s="83">
        <f t="shared" si="20"/>
        <v>6.9795597686789196E-2</v>
      </c>
      <c r="W82" s="84">
        <f t="shared" si="20"/>
        <v>6.8820516581710608E-2</v>
      </c>
      <c r="X82" s="83">
        <f t="shared" si="20"/>
        <v>6.4763807620950478E-2</v>
      </c>
      <c r="Y82" s="84">
        <f t="shared" si="20"/>
        <v>5.6963904862179747E-2</v>
      </c>
      <c r="Z82" s="83">
        <f t="shared" si="20"/>
        <v>6.6176097723136568E-2</v>
      </c>
      <c r="AA82" s="83">
        <f t="shared" si="20"/>
        <v>6.8590778911217454E-2</v>
      </c>
      <c r="AB82" s="102">
        <f t="shared" si="20"/>
        <v>6.6898181059178344E-2</v>
      </c>
      <c r="AC82" s="103">
        <f t="shared" si="20"/>
        <v>6.6435660463298393E-2</v>
      </c>
      <c r="AD82" s="16"/>
      <c r="AE82" s="16"/>
    </row>
    <row r="83" spans="1:31" s="8" customFormat="1" x14ac:dyDescent="0.2">
      <c r="A83" s="89" t="s">
        <v>36</v>
      </c>
      <c r="B83" s="83">
        <f>B19/B31</f>
        <v>5.3878692495363353E-2</v>
      </c>
      <c r="C83" s="84">
        <f t="shared" ref="C83:AC83" si="21">C19/C31</f>
        <v>7.7922182174307436E-2</v>
      </c>
      <c r="D83" s="83">
        <f t="shared" si="21"/>
        <v>6.1298507462686565E-2</v>
      </c>
      <c r="E83" s="84">
        <f t="shared" si="21"/>
        <v>6.6491820917603944E-2</v>
      </c>
      <c r="F83" s="83">
        <f t="shared" si="21"/>
        <v>6.9621267998588976E-2</v>
      </c>
      <c r="G83" s="84">
        <f t="shared" si="21"/>
        <v>6.2667192913213168E-2</v>
      </c>
      <c r="H83" s="83">
        <f t="shared" si="21"/>
        <v>7.747972220749616E-2</v>
      </c>
      <c r="I83" s="84">
        <f t="shared" si="21"/>
        <v>7.8185038136703938E-2</v>
      </c>
      <c r="J83" s="83">
        <f t="shared" si="21"/>
        <v>8.0033807944867044E-2</v>
      </c>
      <c r="K83" s="84">
        <f t="shared" si="21"/>
        <v>5.5206595347924235E-2</v>
      </c>
      <c r="L83" s="83">
        <f t="shared" si="21"/>
        <v>8.9989485515391029E-2</v>
      </c>
      <c r="M83" s="84">
        <f t="shared" si="21"/>
        <v>6.123411855895932E-2</v>
      </c>
      <c r="N83" s="83">
        <f t="shared" si="21"/>
        <v>7.9026496654006143E-2</v>
      </c>
      <c r="O83" s="84">
        <f t="shared" si="21"/>
        <v>6.6135217669199636E-2</v>
      </c>
      <c r="P83" s="83">
        <f t="shared" si="21"/>
        <v>7.5858079444658694E-2</v>
      </c>
      <c r="Q83" s="84">
        <f t="shared" si="21"/>
        <v>6.5317439360217291E-2</v>
      </c>
      <c r="R83" s="83">
        <f t="shared" si="21"/>
        <v>7.0819304152637486E-2</v>
      </c>
      <c r="S83" s="84">
        <f t="shared" si="21"/>
        <v>7.2101815858139406E-2</v>
      </c>
      <c r="T83" s="83">
        <f t="shared" si="21"/>
        <v>9.2777055964583036E-2</v>
      </c>
      <c r="U83" s="84">
        <f t="shared" si="21"/>
        <v>4.8127322977222914E-2</v>
      </c>
      <c r="V83" s="83">
        <f t="shared" si="21"/>
        <v>8.1735165698535561E-2</v>
      </c>
      <c r="W83" s="84">
        <f t="shared" si="21"/>
        <v>6.0826090676836947E-2</v>
      </c>
      <c r="X83" s="83">
        <f t="shared" si="21"/>
        <v>7.5381761096046815E-2</v>
      </c>
      <c r="Y83" s="84">
        <f t="shared" si="21"/>
        <v>5.09165519289436E-2</v>
      </c>
      <c r="Z83" s="83">
        <f t="shared" si="21"/>
        <v>7.3365599697995845E-2</v>
      </c>
      <c r="AA83" s="83">
        <f t="shared" si="21"/>
        <v>7.2415387294134603E-2</v>
      </c>
      <c r="AB83" s="102">
        <f t="shared" si="21"/>
        <v>7.1743244892012045E-2</v>
      </c>
      <c r="AC83" s="103">
        <f t="shared" si="21"/>
        <v>6.9020088652249484E-2</v>
      </c>
      <c r="AD83" s="16"/>
      <c r="AE83" s="16"/>
    </row>
    <row r="84" spans="1:31" s="8" customFormat="1" x14ac:dyDescent="0.2">
      <c r="A84" s="88" t="s">
        <v>37</v>
      </c>
      <c r="B84" s="83">
        <f>B20/B31</f>
        <v>5.871718513231259E-2</v>
      </c>
      <c r="C84" s="84">
        <f t="shared" ref="C84:AC84" si="22">C20/C31</f>
        <v>8.2995512671285104E-2</v>
      </c>
      <c r="D84" s="83">
        <f t="shared" si="22"/>
        <v>6.8910447761194024E-2</v>
      </c>
      <c r="E84" s="84">
        <f t="shared" si="22"/>
        <v>8.4531194835325563E-2</v>
      </c>
      <c r="F84" s="83">
        <f t="shared" si="22"/>
        <v>8.2416701407818357E-2</v>
      </c>
      <c r="G84" s="84">
        <f t="shared" si="22"/>
        <v>7.586721045476473E-2</v>
      </c>
      <c r="H84" s="83">
        <f t="shared" si="22"/>
        <v>7.9838837936701476E-2</v>
      </c>
      <c r="I84" s="84">
        <f t="shared" si="22"/>
        <v>8.3651405591678329E-2</v>
      </c>
      <c r="J84" s="83">
        <f t="shared" si="22"/>
        <v>9.8433131785969699E-2</v>
      </c>
      <c r="K84" s="84">
        <f t="shared" si="22"/>
        <v>5.4323289822357443E-2</v>
      </c>
      <c r="L84" s="83">
        <f t="shared" si="22"/>
        <v>0.10862550306370328</v>
      </c>
      <c r="M84" s="84">
        <f t="shared" si="22"/>
        <v>6.1975533313112931E-2</v>
      </c>
      <c r="N84" s="83">
        <f t="shared" si="22"/>
        <v>8.6430638451799602E-2</v>
      </c>
      <c r="O84" s="84">
        <f t="shared" si="22"/>
        <v>6.5229742205809252E-2</v>
      </c>
      <c r="P84" s="83">
        <f t="shared" si="22"/>
        <v>7.3254917084458152E-2</v>
      </c>
      <c r="Q84" s="84">
        <f t="shared" si="22"/>
        <v>6.810894413218152E-2</v>
      </c>
      <c r="R84" s="83">
        <f t="shared" si="22"/>
        <v>7.7254021698466138E-2</v>
      </c>
      <c r="S84" s="84">
        <f t="shared" si="22"/>
        <v>7.8811438308749135E-2</v>
      </c>
      <c r="T84" s="83">
        <f t="shared" si="22"/>
        <v>0.11958038592945479</v>
      </c>
      <c r="U84" s="84">
        <f t="shared" si="22"/>
        <v>4.4839416754026494E-2</v>
      </c>
      <c r="V84" s="83">
        <f t="shared" si="22"/>
        <v>9.9444880926314705E-2</v>
      </c>
      <c r="W84" s="84">
        <f t="shared" si="22"/>
        <v>5.927365628858166E-2</v>
      </c>
      <c r="X84" s="83">
        <f t="shared" si="22"/>
        <v>9.549022406165264E-2</v>
      </c>
      <c r="Y84" s="84">
        <f t="shared" si="22"/>
        <v>5.310331794497989E-2</v>
      </c>
      <c r="Z84" s="83">
        <f t="shared" si="22"/>
        <v>8.4409035333359625E-2</v>
      </c>
      <c r="AA84" s="83">
        <f t="shared" si="22"/>
        <v>7.8029215925261033E-2</v>
      </c>
      <c r="AB84" s="102">
        <f t="shared" si="22"/>
        <v>8.0956428708994679E-2</v>
      </c>
      <c r="AC84" s="103">
        <f t="shared" si="22"/>
        <v>7.331938947302509E-2</v>
      </c>
      <c r="AD84" s="16"/>
      <c r="AE84" s="16"/>
    </row>
    <row r="85" spans="1:31" s="8" customFormat="1" x14ac:dyDescent="0.2">
      <c r="A85" s="89" t="s">
        <v>30</v>
      </c>
      <c r="B85" s="83">
        <f>B21/B31</f>
        <v>6.0308563605408344E-2</v>
      </c>
      <c r="C85" s="84">
        <f t="shared" ref="C85:AC85" si="23">C21/C31</f>
        <v>9.9042328594478743E-2</v>
      </c>
      <c r="D85" s="83">
        <f t="shared" si="23"/>
        <v>7.4104477611940292E-2</v>
      </c>
      <c r="E85" s="84">
        <f t="shared" si="23"/>
        <v>8.7792740538995648E-2</v>
      </c>
      <c r="F85" s="83">
        <f t="shared" si="23"/>
        <v>8.751563351826315E-2</v>
      </c>
      <c r="G85" s="84">
        <f t="shared" si="23"/>
        <v>9.411042406700873E-2</v>
      </c>
      <c r="H85" s="83">
        <f t="shared" si="23"/>
        <v>7.9061301666401601E-2</v>
      </c>
      <c r="I85" s="84">
        <f t="shared" si="23"/>
        <v>9.0281374072156056E-2</v>
      </c>
      <c r="J85" s="83">
        <f t="shared" si="23"/>
        <v>0.10656004160977829</v>
      </c>
      <c r="K85" s="84">
        <f t="shared" si="23"/>
        <v>4.8827166552164097E-2</v>
      </c>
      <c r="L85" s="83">
        <f t="shared" si="23"/>
        <v>0.113665204307313</v>
      </c>
      <c r="M85" s="84">
        <f t="shared" si="23"/>
        <v>5.813365685977151E-2</v>
      </c>
      <c r="N85" s="83">
        <f t="shared" si="23"/>
        <v>8.548109965635739E-2</v>
      </c>
      <c r="O85" s="84">
        <f t="shared" si="23"/>
        <v>6.9180100845110434E-2</v>
      </c>
      <c r="P85" s="83">
        <f t="shared" si="23"/>
        <v>7.7439259544928654E-2</v>
      </c>
      <c r="Q85" s="84">
        <f t="shared" si="23"/>
        <v>7.3654230638651022E-2</v>
      </c>
      <c r="R85" s="83">
        <f t="shared" si="23"/>
        <v>6.6043147524629003E-2</v>
      </c>
      <c r="S85" s="84">
        <f t="shared" si="23"/>
        <v>8.1380797699558013E-2</v>
      </c>
      <c r="T85" s="83">
        <f t="shared" si="23"/>
        <v>9.8840286800442712E-2</v>
      </c>
      <c r="U85" s="84">
        <f t="shared" si="23"/>
        <v>4.8842085199656916E-2</v>
      </c>
      <c r="V85" s="83">
        <f t="shared" si="23"/>
        <v>8.415656676240646E-2</v>
      </c>
      <c r="W85" s="84">
        <f t="shared" si="23"/>
        <v>5.8161282041879057E-2</v>
      </c>
      <c r="X85" s="83">
        <f t="shared" si="23"/>
        <v>9.9557585271870988E-2</v>
      </c>
      <c r="Y85" s="84">
        <f t="shared" si="23"/>
        <v>5.634297130207068E-2</v>
      </c>
      <c r="Z85" s="83">
        <f t="shared" si="23"/>
        <v>8.5130239293220125E-2</v>
      </c>
      <c r="AA85" s="83">
        <f t="shared" si="23"/>
        <v>8.5300174719158461E-2</v>
      </c>
      <c r="AB85" s="102">
        <f t="shared" si="23"/>
        <v>7.9931957355371563E-2</v>
      </c>
      <c r="AC85" s="103">
        <f t="shared" si="23"/>
        <v>7.893665777585665E-2</v>
      </c>
      <c r="AD85" s="16"/>
      <c r="AE85" s="16"/>
    </row>
    <row r="86" spans="1:31" s="8" customFormat="1" x14ac:dyDescent="0.2">
      <c r="A86" s="88" t="s">
        <v>32</v>
      </c>
      <c r="B86" s="83">
        <f>B22/B31</f>
        <v>5.6634351542525496E-2</v>
      </c>
      <c r="C86" s="84">
        <f t="shared" ref="C86:AC86" si="24">C22/C31</f>
        <v>0.10061570324227562</v>
      </c>
      <c r="D86" s="83">
        <f t="shared" si="24"/>
        <v>0.06</v>
      </c>
      <c r="E86" s="84">
        <f t="shared" si="24"/>
        <v>9.5694423429330377E-2</v>
      </c>
      <c r="F86" s="83">
        <f t="shared" si="24"/>
        <v>7.0871949459641467E-2</v>
      </c>
      <c r="G86" s="84">
        <f t="shared" si="24"/>
        <v>8.143665307196421E-2</v>
      </c>
      <c r="H86" s="83">
        <f t="shared" si="24"/>
        <v>7.1966283199915174E-2</v>
      </c>
      <c r="I86" s="84">
        <f t="shared" si="24"/>
        <v>8.9610065788211832E-2</v>
      </c>
      <c r="J86" s="83">
        <f t="shared" si="24"/>
        <v>9.8628177621741114E-2</v>
      </c>
      <c r="K86" s="84">
        <f t="shared" si="24"/>
        <v>4.5343016979095103E-2</v>
      </c>
      <c r="L86" s="83">
        <f t="shared" si="24"/>
        <v>9.7204597367753165E-2</v>
      </c>
      <c r="M86" s="84">
        <f t="shared" si="24"/>
        <v>5.6263269639065819E-2</v>
      </c>
      <c r="N86" s="83">
        <f t="shared" si="24"/>
        <v>7.7410019895098575E-2</v>
      </c>
      <c r="O86" s="84">
        <f t="shared" si="24"/>
        <v>6.7963923016831185E-2</v>
      </c>
      <c r="P86" s="83">
        <f t="shared" si="24"/>
        <v>6.613960663324335E-2</v>
      </c>
      <c r="Q86" s="84">
        <f t="shared" si="24"/>
        <v>7.5804443773812666E-2</v>
      </c>
      <c r="R86" s="83">
        <f t="shared" si="24"/>
        <v>6.096770170844245E-2</v>
      </c>
      <c r="S86" s="84">
        <f t="shared" si="24"/>
        <v>8.6399701794557748E-2</v>
      </c>
      <c r="T86" s="83">
        <f t="shared" si="24"/>
        <v>7.506857225350079E-2</v>
      </c>
      <c r="U86" s="84">
        <f t="shared" si="24"/>
        <v>5.0748117792814254E-2</v>
      </c>
      <c r="V86" s="83">
        <f t="shared" si="24"/>
        <v>8.1413170876212304E-2</v>
      </c>
      <c r="W86" s="84">
        <f t="shared" si="24"/>
        <v>5.9640373073208894E-2</v>
      </c>
      <c r="X86" s="83">
        <f t="shared" si="24"/>
        <v>8.0077065791351501E-2</v>
      </c>
      <c r="Y86" s="84">
        <f t="shared" si="24"/>
        <v>6.3038254906724975E-2</v>
      </c>
      <c r="Z86" s="83">
        <f t="shared" si="24"/>
        <v>6.9742676680884144E-2</v>
      </c>
      <c r="AA86" s="83">
        <f t="shared" si="24"/>
        <v>8.544427299418203E-2</v>
      </c>
      <c r="AB86" s="102">
        <f t="shared" si="24"/>
        <v>6.9867736311560291E-2</v>
      </c>
      <c r="AC86" s="103">
        <f t="shared" si="24"/>
        <v>7.9822372321268958E-2</v>
      </c>
      <c r="AD86" s="16"/>
      <c r="AE86" s="16"/>
    </row>
    <row r="87" spans="1:31" s="8" customFormat="1" x14ac:dyDescent="0.2">
      <c r="A87" s="89" t="s">
        <v>34</v>
      </c>
      <c r="B87" s="83">
        <f>B23/B31</f>
        <v>5.2597398798275227E-2</v>
      </c>
      <c r="C87" s="84">
        <f t="shared" ref="C87:AC87" si="25">C23/C31</f>
        <v>8.5010395511065803E-2</v>
      </c>
      <c r="D87" s="83">
        <f t="shared" si="25"/>
        <v>4.5119402985074629E-2</v>
      </c>
      <c r="E87" s="84">
        <f t="shared" si="25"/>
        <v>7.7856794606681129E-2</v>
      </c>
      <c r="F87" s="83">
        <f t="shared" si="25"/>
        <v>5.6505147035243564E-2</v>
      </c>
      <c r="G87" s="84">
        <f t="shared" si="25"/>
        <v>6.8850589834670878E-2</v>
      </c>
      <c r="H87" s="83">
        <f t="shared" si="25"/>
        <v>6.068317164113167E-2</v>
      </c>
      <c r="I87" s="84">
        <f t="shared" si="25"/>
        <v>7.462390752568554E-2</v>
      </c>
      <c r="J87" s="83">
        <f t="shared" si="25"/>
        <v>6.8005981405630328E-2</v>
      </c>
      <c r="K87" s="84">
        <f t="shared" si="25"/>
        <v>3.3516537442339775E-2</v>
      </c>
      <c r="L87" s="83">
        <f t="shared" si="25"/>
        <v>7.3492621732351979E-2</v>
      </c>
      <c r="M87" s="84">
        <f t="shared" si="25"/>
        <v>3.8738920904525999E-2</v>
      </c>
      <c r="N87" s="83">
        <f t="shared" si="25"/>
        <v>6.4139084825465723E-2</v>
      </c>
      <c r="O87" s="84">
        <f t="shared" si="25"/>
        <v>5.5553582842127691E-2</v>
      </c>
      <c r="P87" s="83">
        <f t="shared" si="25"/>
        <v>4.8978017740069421E-2</v>
      </c>
      <c r="Q87" s="84">
        <f t="shared" si="25"/>
        <v>7.1164510166358594E-2</v>
      </c>
      <c r="R87" s="83">
        <f t="shared" si="25"/>
        <v>4.7025813692480357E-2</v>
      </c>
      <c r="S87" s="84">
        <f t="shared" si="25"/>
        <v>7.4817615421481437E-2</v>
      </c>
      <c r="T87" s="83">
        <f t="shared" si="25"/>
        <v>4.9805110437418795E-2</v>
      </c>
      <c r="U87" s="84">
        <f t="shared" si="25"/>
        <v>4.2456876012579817E-2</v>
      </c>
      <c r="V87" s="83">
        <f t="shared" si="25"/>
        <v>8.2263237207145706E-2</v>
      </c>
      <c r="W87" s="84">
        <f t="shared" si="25"/>
        <v>4.268583373060985E-2</v>
      </c>
      <c r="X87" s="83">
        <f t="shared" si="25"/>
        <v>5.8398744113029824E-2</v>
      </c>
      <c r="Y87" s="84">
        <f t="shared" si="25"/>
        <v>4.5598121001052885E-2</v>
      </c>
      <c r="Z87" s="83">
        <f t="shared" si="25"/>
        <v>5.54256511964661E-2</v>
      </c>
      <c r="AA87" s="83">
        <f t="shared" si="25"/>
        <v>7.041001963338997E-2</v>
      </c>
      <c r="AB87" s="102">
        <f t="shared" si="25"/>
        <v>5.7527696522544927E-2</v>
      </c>
      <c r="AC87" s="103">
        <f t="shared" si="25"/>
        <v>6.553984655020749E-2</v>
      </c>
      <c r="AD87" s="16"/>
      <c r="AE87" s="16"/>
    </row>
    <row r="88" spans="1:31" s="8" customFormat="1" x14ac:dyDescent="0.2">
      <c r="A88" s="88" t="s">
        <v>38</v>
      </c>
      <c r="B88" s="83">
        <f>B24/B31</f>
        <v>4.6524417713446564E-2</v>
      </c>
      <c r="C88" s="84">
        <f t="shared" ref="C88:AC88" si="26">C24/C31</f>
        <v>5.446605604745812E-2</v>
      </c>
      <c r="D88" s="83">
        <f t="shared" si="26"/>
        <v>3.5268656716417913E-2</v>
      </c>
      <c r="E88" s="84">
        <f t="shared" si="26"/>
        <v>5.463929658210185E-2</v>
      </c>
      <c r="F88" s="83">
        <f t="shared" si="26"/>
        <v>3.8706987781804189E-2</v>
      </c>
      <c r="G88" s="84">
        <f t="shared" si="26"/>
        <v>4.9554883129412794E-2</v>
      </c>
      <c r="H88" s="83">
        <f t="shared" si="26"/>
        <v>4.8551838696566471E-2</v>
      </c>
      <c r="I88" s="84">
        <f t="shared" si="26"/>
        <v>5.5168754115759125E-2</v>
      </c>
      <c r="J88" s="83">
        <f t="shared" si="26"/>
        <v>5.1297054807879855E-2</v>
      </c>
      <c r="K88" s="84">
        <f t="shared" si="26"/>
        <v>2.2769653547943861E-2</v>
      </c>
      <c r="L88" s="83">
        <f t="shared" si="26"/>
        <v>5.5835538957978319E-2</v>
      </c>
      <c r="M88" s="84">
        <f t="shared" si="26"/>
        <v>3.1762882081353416E-2</v>
      </c>
      <c r="N88" s="83">
        <f t="shared" si="26"/>
        <v>4.9941219026948813E-2</v>
      </c>
      <c r="O88" s="84">
        <f t="shared" si="26"/>
        <v>4.1864924366167178E-2</v>
      </c>
      <c r="P88" s="83">
        <f t="shared" si="26"/>
        <v>3.885460856151176E-2</v>
      </c>
      <c r="Q88" s="84">
        <f t="shared" si="26"/>
        <v>6.3563318118374887E-2</v>
      </c>
      <c r="R88" s="83">
        <f t="shared" si="26"/>
        <v>3.5203890759446313E-2</v>
      </c>
      <c r="S88" s="84">
        <f t="shared" si="26"/>
        <v>6.0998988231535226E-2</v>
      </c>
      <c r="T88" s="83">
        <f t="shared" si="26"/>
        <v>3.6668110293056159E-2</v>
      </c>
      <c r="U88" s="84">
        <f t="shared" si="26"/>
        <v>3.907366815972553E-2</v>
      </c>
      <c r="V88" s="83">
        <f t="shared" si="26"/>
        <v>6.1282054584562283E-2</v>
      </c>
      <c r="W88" s="84">
        <f t="shared" si="26"/>
        <v>3.9165352598188416E-2</v>
      </c>
      <c r="X88" s="83">
        <f t="shared" si="26"/>
        <v>4.6096760382474671E-2</v>
      </c>
      <c r="Y88" s="84">
        <f t="shared" si="26"/>
        <v>4.6597014119489216E-2</v>
      </c>
      <c r="Z88" s="83">
        <f t="shared" si="26"/>
        <v>4.4945656154743323E-2</v>
      </c>
      <c r="AA88" s="83">
        <f t="shared" si="26"/>
        <v>5.8215703109520692E-2</v>
      </c>
      <c r="AB88" s="102">
        <f t="shared" si="26"/>
        <v>4.5706950775966468E-2</v>
      </c>
      <c r="AC88" s="103">
        <f t="shared" si="26"/>
        <v>5.075639214228797E-2</v>
      </c>
      <c r="AD88" s="16"/>
      <c r="AE88" s="16"/>
    </row>
    <row r="89" spans="1:31" s="8" customFormat="1" x14ac:dyDescent="0.2">
      <c r="A89" s="89" t="s">
        <v>39</v>
      </c>
      <c r="B89" s="83">
        <f>B25/B31</f>
        <v>6.7282545737504459E-3</v>
      </c>
      <c r="C89" s="84">
        <f t="shared" ref="C89:AC89" si="27">C25/C31</f>
        <v>4.2729965562361027E-2</v>
      </c>
      <c r="D89" s="83">
        <f t="shared" si="27"/>
        <v>7.0447761194029849E-3</v>
      </c>
      <c r="E89" s="84">
        <f t="shared" si="27"/>
        <v>4.5846572855197457E-2</v>
      </c>
      <c r="F89" s="83">
        <f t="shared" si="27"/>
        <v>8.9471827598370905E-3</v>
      </c>
      <c r="G89" s="84">
        <f t="shared" si="27"/>
        <v>4.5783449546112354E-2</v>
      </c>
      <c r="H89" s="83">
        <f t="shared" si="27"/>
        <v>1.5974836098888476E-2</v>
      </c>
      <c r="I89" s="84">
        <f t="shared" si="27"/>
        <v>4.2720780507764802E-2</v>
      </c>
      <c r="J89" s="83">
        <f t="shared" si="27"/>
        <v>2.6396203107730318E-2</v>
      </c>
      <c r="K89" s="84">
        <f t="shared" si="27"/>
        <v>1.6439297281381882E-2</v>
      </c>
      <c r="L89" s="83">
        <f t="shared" si="27"/>
        <v>3.4734056053080019E-2</v>
      </c>
      <c r="M89" s="84">
        <f t="shared" si="27"/>
        <v>1.7709702423078219E-2</v>
      </c>
      <c r="N89" s="83">
        <f t="shared" si="27"/>
        <v>2.7988786398987157E-2</v>
      </c>
      <c r="O89" s="84">
        <f t="shared" si="27"/>
        <v>2.8336055677863788E-2</v>
      </c>
      <c r="P89" s="83">
        <f t="shared" si="27"/>
        <v>2.6802930967990746E-2</v>
      </c>
      <c r="Q89" s="84">
        <f t="shared" si="27"/>
        <v>4.1023803236636611E-2</v>
      </c>
      <c r="R89" s="83">
        <f t="shared" si="27"/>
        <v>2.228457413642599E-2</v>
      </c>
      <c r="S89" s="84">
        <f t="shared" si="27"/>
        <v>3.6849672506523247E-2</v>
      </c>
      <c r="T89" s="83">
        <f t="shared" si="27"/>
        <v>2.8680044271209279E-2</v>
      </c>
      <c r="U89" s="84">
        <f t="shared" si="27"/>
        <v>2.7685123415610406E-2</v>
      </c>
      <c r="V89" s="83">
        <f t="shared" si="27"/>
        <v>5.9208407928800506E-2</v>
      </c>
      <c r="W89" s="84">
        <f t="shared" si="27"/>
        <v>2.4496681213099124E-2</v>
      </c>
      <c r="X89" s="83">
        <f t="shared" si="27"/>
        <v>2.8428714142999856E-2</v>
      </c>
      <c r="Y89" s="84">
        <f t="shared" si="27"/>
        <v>3.7687967387489536E-2</v>
      </c>
      <c r="Z89" s="83">
        <f t="shared" si="27"/>
        <v>2.8943943295338656E-2</v>
      </c>
      <c r="AA89" s="83">
        <f t="shared" si="27"/>
        <v>4.3998006640528838E-2</v>
      </c>
      <c r="AB89" s="102">
        <f t="shared" si="27"/>
        <v>2.3240172990458097E-2</v>
      </c>
      <c r="AC89" s="103">
        <f t="shared" si="27"/>
        <v>3.6969745324245247E-2</v>
      </c>
      <c r="AD89" s="16"/>
      <c r="AE89" s="16"/>
    </row>
    <row r="90" spans="1:31" s="8" customFormat="1" x14ac:dyDescent="0.2">
      <c r="A90" s="88" t="s">
        <v>40</v>
      </c>
      <c r="B90" s="83">
        <f>B26/B31</f>
        <v>0</v>
      </c>
      <c r="C90" s="84">
        <f t="shared" ref="C90:AC90" si="28">C26/C31</f>
        <v>2.7453782119720965E-2</v>
      </c>
      <c r="D90" s="83">
        <f t="shared" si="28"/>
        <v>2.3880597014925374E-4</v>
      </c>
      <c r="E90" s="84">
        <f t="shared" si="28"/>
        <v>2.061162387989442E-2</v>
      </c>
      <c r="F90" s="83">
        <f t="shared" si="28"/>
        <v>5.7723759740884459E-4</v>
      </c>
      <c r="G90" s="84">
        <f t="shared" si="28"/>
        <v>2.0085076525018637E-2</v>
      </c>
      <c r="H90" s="83">
        <f t="shared" si="28"/>
        <v>1.1044549294032409E-3</v>
      </c>
      <c r="I90" s="84">
        <f t="shared" si="28"/>
        <v>1.6367135303782983E-2</v>
      </c>
      <c r="J90" s="83">
        <f t="shared" si="28"/>
        <v>1.1182627917560627E-2</v>
      </c>
      <c r="K90" s="84">
        <f t="shared" si="28"/>
        <v>6.7229365001472176E-3</v>
      </c>
      <c r="L90" s="83">
        <f t="shared" si="28"/>
        <v>5.5835538957978315E-3</v>
      </c>
      <c r="M90" s="84">
        <f t="shared" si="28"/>
        <v>2.6792033161459911E-3</v>
      </c>
      <c r="N90" s="83">
        <f t="shared" si="28"/>
        <v>7.0085006330258635E-3</v>
      </c>
      <c r="O90" s="84">
        <f t="shared" si="28"/>
        <v>4.5983950003550883E-3</v>
      </c>
      <c r="P90" s="83">
        <f t="shared" si="28"/>
        <v>4.4350173544157349E-3</v>
      </c>
      <c r="Q90" s="84">
        <f t="shared" si="28"/>
        <v>5.3755328379041078E-3</v>
      </c>
      <c r="R90" s="83">
        <f t="shared" si="28"/>
        <v>3.5914702581369248E-3</v>
      </c>
      <c r="S90" s="84">
        <f t="shared" si="28"/>
        <v>2.7690505351722671E-3</v>
      </c>
      <c r="T90" s="83">
        <f t="shared" si="28"/>
        <v>2.7428901400317596E-3</v>
      </c>
      <c r="U90" s="84">
        <f t="shared" si="28"/>
        <v>1.238921185552273E-3</v>
      </c>
      <c r="V90" s="83">
        <f t="shared" si="28"/>
        <v>5.6413492871034638E-3</v>
      </c>
      <c r="W90" s="84">
        <f t="shared" si="28"/>
        <v>6.2341853386629507E-4</v>
      </c>
      <c r="X90" s="83">
        <f t="shared" si="28"/>
        <v>2.1692593121164548E-3</v>
      </c>
      <c r="Y90" s="84">
        <f t="shared" si="28"/>
        <v>9.7189600712723736E-4</v>
      </c>
      <c r="Z90" s="83">
        <f t="shared" si="28"/>
        <v>2.1410742558358359E-4</v>
      </c>
      <c r="AA90" s="83">
        <f t="shared" si="28"/>
        <v>2.1254495565975993E-3</v>
      </c>
      <c r="AB90" s="102">
        <f t="shared" si="28"/>
        <v>2.3272439804745441E-3</v>
      </c>
      <c r="AC90" s="103">
        <f t="shared" si="28"/>
        <v>9.5317832150529063E-3</v>
      </c>
      <c r="AD90" s="16"/>
      <c r="AE90" s="16"/>
    </row>
    <row r="91" spans="1:31" s="8" customFormat="1" x14ac:dyDescent="0.2">
      <c r="A91" s="89" t="s">
        <v>41</v>
      </c>
      <c r="B91" s="83">
        <f>B27/B31</f>
        <v>0</v>
      </c>
      <c r="C91" s="84">
        <f t="shared" ref="C91:AC91" si="29">C27/C31</f>
        <v>2.4082265017299095E-5</v>
      </c>
      <c r="D91" s="83">
        <f t="shared" si="29"/>
        <v>0</v>
      </c>
      <c r="E91" s="84">
        <f t="shared" si="29"/>
        <v>0</v>
      </c>
      <c r="F91" s="83">
        <f t="shared" si="29"/>
        <v>0</v>
      </c>
      <c r="G91" s="84">
        <f t="shared" si="29"/>
        <v>0</v>
      </c>
      <c r="H91" s="83">
        <f t="shared" si="29"/>
        <v>0</v>
      </c>
      <c r="I91" s="84">
        <f t="shared" si="29"/>
        <v>0</v>
      </c>
      <c r="J91" s="83">
        <f t="shared" si="29"/>
        <v>0</v>
      </c>
      <c r="K91" s="84">
        <f t="shared" si="29"/>
        <v>0</v>
      </c>
      <c r="L91" s="83">
        <f t="shared" si="29"/>
        <v>0</v>
      </c>
      <c r="M91" s="84">
        <f t="shared" si="29"/>
        <v>0</v>
      </c>
      <c r="N91" s="83">
        <f t="shared" si="29"/>
        <v>0</v>
      </c>
      <c r="O91" s="84">
        <f t="shared" si="29"/>
        <v>0</v>
      </c>
      <c r="P91" s="83">
        <f t="shared" si="29"/>
        <v>0</v>
      </c>
      <c r="Q91" s="84">
        <f t="shared" si="29"/>
        <v>0</v>
      </c>
      <c r="R91" s="83">
        <f t="shared" si="29"/>
        <v>0</v>
      </c>
      <c r="S91" s="84">
        <f t="shared" si="29"/>
        <v>0</v>
      </c>
      <c r="T91" s="83">
        <f t="shared" si="29"/>
        <v>0</v>
      </c>
      <c r="U91" s="84">
        <f t="shared" si="29"/>
        <v>0</v>
      </c>
      <c r="V91" s="83">
        <f t="shared" si="29"/>
        <v>0</v>
      </c>
      <c r="W91" s="84">
        <f t="shared" si="29"/>
        <v>0</v>
      </c>
      <c r="X91" s="83">
        <f t="shared" si="29"/>
        <v>0</v>
      </c>
      <c r="Y91" s="84">
        <f t="shared" si="29"/>
        <v>0</v>
      </c>
      <c r="Z91" s="83">
        <f t="shared" si="29"/>
        <v>0</v>
      </c>
      <c r="AA91" s="83">
        <f t="shared" si="29"/>
        <v>0</v>
      </c>
      <c r="AB91" s="102">
        <f t="shared" si="29"/>
        <v>0</v>
      </c>
      <c r="AC91" s="103">
        <f t="shared" si="29"/>
        <v>3.0298103035768929E-6</v>
      </c>
      <c r="AD91" s="16"/>
      <c r="AE91" s="16"/>
    </row>
    <row r="92" spans="1:31" s="8" customFormat="1" x14ac:dyDescent="0.2">
      <c r="A92" s="88" t="s">
        <v>42</v>
      </c>
      <c r="B92" s="83">
        <f>B28/B31</f>
        <v>0</v>
      </c>
      <c r="C92" s="84">
        <f t="shared" ref="C92:AC92" si="30">C28/C31</f>
        <v>0</v>
      </c>
      <c r="D92" s="83">
        <f t="shared" si="30"/>
        <v>0</v>
      </c>
      <c r="E92" s="84">
        <f t="shared" si="30"/>
        <v>0</v>
      </c>
      <c r="F92" s="83">
        <f t="shared" si="30"/>
        <v>0</v>
      </c>
      <c r="G92" s="84">
        <f t="shared" si="30"/>
        <v>0</v>
      </c>
      <c r="H92" s="83">
        <f t="shared" si="30"/>
        <v>0</v>
      </c>
      <c r="I92" s="84">
        <f t="shared" si="30"/>
        <v>0</v>
      </c>
      <c r="J92" s="83">
        <f t="shared" si="30"/>
        <v>0</v>
      </c>
      <c r="K92" s="84">
        <f t="shared" si="30"/>
        <v>0</v>
      </c>
      <c r="L92" s="83">
        <f t="shared" si="30"/>
        <v>0</v>
      </c>
      <c r="M92" s="84">
        <f t="shared" si="30"/>
        <v>0</v>
      </c>
      <c r="N92" s="83">
        <f t="shared" si="30"/>
        <v>0</v>
      </c>
      <c r="O92" s="84">
        <f t="shared" si="30"/>
        <v>0</v>
      </c>
      <c r="P92" s="83">
        <f t="shared" si="30"/>
        <v>0</v>
      </c>
      <c r="Q92" s="84">
        <f t="shared" si="30"/>
        <v>0</v>
      </c>
      <c r="R92" s="83">
        <f t="shared" si="30"/>
        <v>0</v>
      </c>
      <c r="S92" s="84">
        <f t="shared" si="30"/>
        <v>0</v>
      </c>
      <c r="T92" s="83">
        <f t="shared" si="30"/>
        <v>0</v>
      </c>
      <c r="U92" s="84">
        <f t="shared" si="30"/>
        <v>0</v>
      </c>
      <c r="V92" s="83">
        <f t="shared" si="30"/>
        <v>0</v>
      </c>
      <c r="W92" s="84">
        <f t="shared" si="30"/>
        <v>0</v>
      </c>
      <c r="X92" s="83">
        <f t="shared" si="30"/>
        <v>0</v>
      </c>
      <c r="Y92" s="84">
        <f t="shared" si="30"/>
        <v>0</v>
      </c>
      <c r="Z92" s="83">
        <f t="shared" si="30"/>
        <v>0</v>
      </c>
      <c r="AA92" s="83">
        <f t="shared" si="30"/>
        <v>0</v>
      </c>
      <c r="AB92" s="102">
        <f t="shared" si="30"/>
        <v>0</v>
      </c>
      <c r="AC92" s="103">
        <f t="shared" si="30"/>
        <v>0</v>
      </c>
      <c r="AD92" s="16"/>
      <c r="AE92" s="16"/>
    </row>
    <row r="93" spans="1:31" s="8" customFormat="1" x14ac:dyDescent="0.2">
      <c r="A93" s="89" t="s">
        <v>43</v>
      </c>
      <c r="B93" s="83">
        <f>B29/B31</f>
        <v>0</v>
      </c>
      <c r="C93" s="84">
        <f t="shared" ref="C93:AC93" si="31">C29/C31</f>
        <v>0</v>
      </c>
      <c r="D93" s="83">
        <f t="shared" si="31"/>
        <v>0</v>
      </c>
      <c r="E93" s="84">
        <f t="shared" si="31"/>
        <v>0</v>
      </c>
      <c r="F93" s="83">
        <f t="shared" si="31"/>
        <v>0</v>
      </c>
      <c r="G93" s="84">
        <f t="shared" si="31"/>
        <v>0</v>
      </c>
      <c r="H93" s="83">
        <f t="shared" si="31"/>
        <v>0</v>
      </c>
      <c r="I93" s="84">
        <f t="shared" si="31"/>
        <v>0</v>
      </c>
      <c r="J93" s="83">
        <f t="shared" si="31"/>
        <v>0</v>
      </c>
      <c r="K93" s="84">
        <f t="shared" si="31"/>
        <v>0</v>
      </c>
      <c r="L93" s="83">
        <f t="shared" si="31"/>
        <v>0</v>
      </c>
      <c r="M93" s="84">
        <f t="shared" si="31"/>
        <v>0</v>
      </c>
      <c r="N93" s="83">
        <f t="shared" si="31"/>
        <v>0</v>
      </c>
      <c r="O93" s="84">
        <f t="shared" si="31"/>
        <v>0</v>
      </c>
      <c r="P93" s="83">
        <f t="shared" si="31"/>
        <v>0</v>
      </c>
      <c r="Q93" s="84">
        <f t="shared" si="31"/>
        <v>0</v>
      </c>
      <c r="R93" s="83">
        <f t="shared" si="31"/>
        <v>0</v>
      </c>
      <c r="S93" s="84">
        <f t="shared" si="31"/>
        <v>0</v>
      </c>
      <c r="T93" s="83">
        <f t="shared" si="31"/>
        <v>0</v>
      </c>
      <c r="U93" s="84">
        <f t="shared" si="31"/>
        <v>0</v>
      </c>
      <c r="V93" s="83">
        <f t="shared" si="31"/>
        <v>0</v>
      </c>
      <c r="W93" s="84">
        <f t="shared" si="31"/>
        <v>0</v>
      </c>
      <c r="X93" s="83">
        <f t="shared" si="31"/>
        <v>0</v>
      </c>
      <c r="Y93" s="84">
        <f t="shared" si="31"/>
        <v>0</v>
      </c>
      <c r="Z93" s="83">
        <f t="shared" si="31"/>
        <v>0</v>
      </c>
      <c r="AA93" s="83">
        <f t="shared" si="31"/>
        <v>0</v>
      </c>
      <c r="AB93" s="102">
        <f t="shared" si="31"/>
        <v>0</v>
      </c>
      <c r="AC93" s="103">
        <f t="shared" si="31"/>
        <v>0</v>
      </c>
      <c r="AD93" s="16"/>
      <c r="AE93" s="16"/>
    </row>
    <row r="94" spans="1:31" s="8" customFormat="1" ht="13.5" thickBot="1" x14ac:dyDescent="0.25">
      <c r="A94" s="88" t="s">
        <v>44</v>
      </c>
      <c r="B94" s="85">
        <f>B30/B31</f>
        <v>0</v>
      </c>
      <c r="C94" s="86">
        <f t="shared" ref="C94:AC94" si="32">C30/C31</f>
        <v>0</v>
      </c>
      <c r="D94" s="85">
        <f t="shared" si="32"/>
        <v>0</v>
      </c>
      <c r="E94" s="86">
        <f t="shared" si="32"/>
        <v>0</v>
      </c>
      <c r="F94" s="85">
        <f t="shared" si="32"/>
        <v>0</v>
      </c>
      <c r="G94" s="86">
        <f t="shared" si="32"/>
        <v>0</v>
      </c>
      <c r="H94" s="85">
        <f t="shared" si="32"/>
        <v>0</v>
      </c>
      <c r="I94" s="86">
        <f t="shared" si="32"/>
        <v>0</v>
      </c>
      <c r="J94" s="85">
        <f t="shared" si="32"/>
        <v>0</v>
      </c>
      <c r="K94" s="86">
        <f t="shared" si="32"/>
        <v>0</v>
      </c>
      <c r="L94" s="85">
        <f t="shared" si="32"/>
        <v>0</v>
      </c>
      <c r="M94" s="86">
        <f t="shared" si="32"/>
        <v>0</v>
      </c>
      <c r="N94" s="85">
        <f t="shared" si="32"/>
        <v>0</v>
      </c>
      <c r="O94" s="86">
        <f t="shared" si="32"/>
        <v>0</v>
      </c>
      <c r="P94" s="85">
        <f t="shared" si="32"/>
        <v>0</v>
      </c>
      <c r="Q94" s="86">
        <f t="shared" si="32"/>
        <v>0</v>
      </c>
      <c r="R94" s="85">
        <f t="shared" si="32"/>
        <v>0</v>
      </c>
      <c r="S94" s="86">
        <f t="shared" si="32"/>
        <v>0</v>
      </c>
      <c r="T94" s="85">
        <f t="shared" si="32"/>
        <v>0</v>
      </c>
      <c r="U94" s="86">
        <f t="shared" si="32"/>
        <v>0</v>
      </c>
      <c r="V94" s="85">
        <f t="shared" si="32"/>
        <v>0</v>
      </c>
      <c r="W94" s="86">
        <f t="shared" si="32"/>
        <v>0</v>
      </c>
      <c r="X94" s="85">
        <f t="shared" si="32"/>
        <v>0</v>
      </c>
      <c r="Y94" s="86">
        <f t="shared" si="32"/>
        <v>0</v>
      </c>
      <c r="Z94" s="85">
        <f t="shared" si="32"/>
        <v>0</v>
      </c>
      <c r="AA94" s="85">
        <f t="shared" si="32"/>
        <v>0</v>
      </c>
      <c r="AB94" s="104">
        <f t="shared" si="32"/>
        <v>0</v>
      </c>
      <c r="AC94" s="105">
        <f t="shared" si="32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9">
        <f>SUM(B71:B94)</f>
        <v>1</v>
      </c>
      <c r="C95" s="80">
        <f t="shared" ref="C95:AC95" si="33">SUM(C71:C94)</f>
        <v>1</v>
      </c>
      <c r="D95" s="79">
        <f t="shared" si="33"/>
        <v>1</v>
      </c>
      <c r="E95" s="80">
        <f t="shared" si="33"/>
        <v>1</v>
      </c>
      <c r="F95" s="79">
        <f t="shared" si="33"/>
        <v>0.99999999999999978</v>
      </c>
      <c r="G95" s="80">
        <f t="shared" si="33"/>
        <v>1.0000000000000002</v>
      </c>
      <c r="H95" s="79">
        <f t="shared" si="33"/>
        <v>0.99999999999999989</v>
      </c>
      <c r="I95" s="80">
        <f t="shared" si="33"/>
        <v>1.0000000000000002</v>
      </c>
      <c r="J95" s="79">
        <f t="shared" si="33"/>
        <v>1</v>
      </c>
      <c r="K95" s="79">
        <f t="shared" si="33"/>
        <v>1.0000000000000004</v>
      </c>
      <c r="L95" s="79">
        <f t="shared" si="33"/>
        <v>0.99999999999999978</v>
      </c>
      <c r="M95" s="80">
        <f t="shared" si="33"/>
        <v>0.99999999999999989</v>
      </c>
      <c r="N95" s="79">
        <f t="shared" si="33"/>
        <v>1</v>
      </c>
      <c r="O95" s="80">
        <f t="shared" si="33"/>
        <v>1</v>
      </c>
      <c r="P95" s="79">
        <f t="shared" si="33"/>
        <v>1</v>
      </c>
      <c r="Q95" s="80">
        <f t="shared" si="33"/>
        <v>1</v>
      </c>
      <c r="R95" s="79">
        <f t="shared" si="33"/>
        <v>1.0000000000000002</v>
      </c>
      <c r="S95" s="80">
        <f t="shared" si="33"/>
        <v>1</v>
      </c>
      <c r="T95" s="79">
        <f t="shared" si="33"/>
        <v>0.99999999999999989</v>
      </c>
      <c r="U95" s="80">
        <f t="shared" si="33"/>
        <v>1</v>
      </c>
      <c r="V95" s="79">
        <f t="shared" si="33"/>
        <v>0.99999999999999989</v>
      </c>
      <c r="W95" s="80">
        <f t="shared" si="33"/>
        <v>1</v>
      </c>
      <c r="X95" s="79">
        <f t="shared" si="33"/>
        <v>1</v>
      </c>
      <c r="Y95" s="80">
        <f t="shared" si="33"/>
        <v>1</v>
      </c>
      <c r="Z95" s="79">
        <f t="shared" si="33"/>
        <v>1.0000000000000002</v>
      </c>
      <c r="AA95" s="79">
        <f t="shared" si="33"/>
        <v>1.0000000000000002</v>
      </c>
      <c r="AB95" s="79">
        <f t="shared" si="33"/>
        <v>1</v>
      </c>
      <c r="AC95" s="81">
        <f t="shared" si="33"/>
        <v>1</v>
      </c>
      <c r="AD95" s="82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N24" sqref="N2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5" t="s">
        <v>54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 t="s">
        <v>55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</row>
    <row r="3" spans="1:29" ht="15.75" x14ac:dyDescent="0.25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300"/>
      <c r="Z3" s="300"/>
      <c r="AA3" s="300"/>
      <c r="AB3" s="300"/>
      <c r="AC3" s="300"/>
    </row>
    <row r="4" spans="1:29" ht="13.5" thickBot="1" x14ac:dyDescent="0.25"/>
    <row r="5" spans="1:29" ht="14.25" thickTop="1" thickBot="1" x14ac:dyDescent="0.25">
      <c r="A5" s="313" t="s">
        <v>2</v>
      </c>
      <c r="B5" s="304" t="s">
        <v>3</v>
      </c>
      <c r="C5" s="305"/>
      <c r="D5" s="304" t="s">
        <v>4</v>
      </c>
      <c r="E5" s="305"/>
      <c r="F5" s="304" t="s">
        <v>5</v>
      </c>
      <c r="G5" s="305"/>
      <c r="H5" s="304" t="s">
        <v>6</v>
      </c>
      <c r="I5" s="305"/>
      <c r="J5" s="304" t="s">
        <v>7</v>
      </c>
      <c r="K5" s="305"/>
      <c r="L5" s="304" t="s">
        <v>8</v>
      </c>
      <c r="M5" s="305"/>
      <c r="N5" s="304" t="s">
        <v>9</v>
      </c>
      <c r="O5" s="305"/>
      <c r="P5" s="317" t="s">
        <v>10</v>
      </c>
      <c r="Q5" s="305"/>
      <c r="R5" s="304" t="s">
        <v>11</v>
      </c>
      <c r="S5" s="305"/>
      <c r="T5" s="304" t="s">
        <v>12</v>
      </c>
      <c r="U5" s="305"/>
      <c r="V5" s="304" t="s">
        <v>13</v>
      </c>
      <c r="W5" s="305"/>
      <c r="X5" s="304" t="s">
        <v>14</v>
      </c>
      <c r="Y5" s="305"/>
      <c r="Z5" s="304" t="s">
        <v>15</v>
      </c>
      <c r="AA5" s="305"/>
      <c r="AB5" s="304" t="s">
        <v>16</v>
      </c>
      <c r="AC5" s="305"/>
    </row>
    <row r="6" spans="1:29" ht="15" thickTop="1" thickBot="1" x14ac:dyDescent="0.3">
      <c r="A6" s="314"/>
      <c r="B6" s="94" t="s">
        <v>17</v>
      </c>
      <c r="C6" s="39" t="s">
        <v>18</v>
      </c>
      <c r="D6" s="34" t="s">
        <v>17</v>
      </c>
      <c r="E6" s="35" t="s">
        <v>18</v>
      </c>
      <c r="F6" s="94" t="s">
        <v>17</v>
      </c>
      <c r="G6" s="39" t="s">
        <v>18</v>
      </c>
      <c r="H6" s="34" t="s">
        <v>17</v>
      </c>
      <c r="I6" s="35" t="s">
        <v>18</v>
      </c>
      <c r="J6" s="94" t="s">
        <v>17</v>
      </c>
      <c r="K6" s="39" t="s">
        <v>18</v>
      </c>
      <c r="L6" s="34" t="s">
        <v>17</v>
      </c>
      <c r="M6" s="31" t="s">
        <v>18</v>
      </c>
      <c r="N6" s="94" t="s">
        <v>17</v>
      </c>
      <c r="O6" s="95" t="s">
        <v>18</v>
      </c>
      <c r="P6" s="46" t="s">
        <v>17</v>
      </c>
      <c r="Q6" s="32" t="s">
        <v>18</v>
      </c>
      <c r="R6" s="34" t="s">
        <v>17</v>
      </c>
      <c r="S6" s="96" t="s">
        <v>18</v>
      </c>
      <c r="T6" s="31" t="s">
        <v>17</v>
      </c>
      <c r="U6" s="32" t="s">
        <v>18</v>
      </c>
      <c r="V6" s="34" t="s">
        <v>17</v>
      </c>
      <c r="W6" s="96" t="s">
        <v>18</v>
      </c>
      <c r="X6" s="31" t="s">
        <v>17</v>
      </c>
      <c r="Y6" s="32" t="s">
        <v>18</v>
      </c>
      <c r="Z6" s="34" t="s">
        <v>17</v>
      </c>
      <c r="AA6" s="96" t="s">
        <v>18</v>
      </c>
      <c r="AB6" s="36" t="s">
        <v>17</v>
      </c>
      <c r="AC6" s="39" t="s">
        <v>18</v>
      </c>
    </row>
    <row r="7" spans="1:29" ht="13.5" thickTop="1" x14ac:dyDescent="0.2">
      <c r="A7" s="91" t="s">
        <v>19</v>
      </c>
      <c r="B7" s="33">
        <f>SUM(Daily!B9,Daily!B164,Daily!B381,Daily!B598,Daily!B815)</f>
        <v>0</v>
      </c>
      <c r="C7" s="40">
        <f>SUM(Daily!C9,Daily!C164,Daily!C381,Daily!C598,Daily!C815)</f>
        <v>0</v>
      </c>
      <c r="D7" s="33">
        <f>SUM(Daily!D9,Daily!D164,Daily!D381,Daily!D598,Daily!D815)</f>
        <v>0</v>
      </c>
      <c r="E7" s="40">
        <f>SUM(Daily!E9,Daily!E164,Daily!E381,Daily!E598,Daily!E815)</f>
        <v>0</v>
      </c>
      <c r="F7" s="33">
        <f>SUM(Daily!F9,Daily!F164,Daily!F381,Daily!F598,Daily!F815)</f>
        <v>0</v>
      </c>
      <c r="G7" s="40">
        <f>SUM(Daily!G9,Daily!G164,Daily!G381,Daily!G598,Daily!G815)</f>
        <v>0</v>
      </c>
      <c r="H7" s="33">
        <f>SUM(Daily!H9,Daily!H164,Daily!H381,Daily!H598,Daily!H815)</f>
        <v>0</v>
      </c>
      <c r="I7" s="40">
        <f>SUM(Daily!I9,Daily!I164,Daily!I381,Daily!I598,Daily!I815)</f>
        <v>0</v>
      </c>
      <c r="J7" s="33">
        <f>SUM(Daily!J9,Daily!J164,Daily!J381,Daily!J598,Daily!J815)</f>
        <v>0</v>
      </c>
      <c r="K7" s="40">
        <f>SUM(Daily!K9,Daily!K164,Daily!K381,Daily!K598,Daily!K815)</f>
        <v>0</v>
      </c>
      <c r="L7" s="33">
        <f>SUM(Daily!L9,Daily!L164,Daily!L381,Daily!L598,Daily!L815)</f>
        <v>0</v>
      </c>
      <c r="M7" s="40">
        <f>SUM(Daily!M9,Daily!M164,Daily!M381,Daily!M598,Daily!M815)</f>
        <v>0</v>
      </c>
      <c r="N7" s="33">
        <f>SUM(Daily!N9,Daily!N164,Daily!N381,Daily!N598,Daily!N815)</f>
        <v>0</v>
      </c>
      <c r="O7" s="40">
        <f>SUM(Daily!O9,Daily!O164,Daily!O381,Daily!O598,Daily!O815)</f>
        <v>0</v>
      </c>
      <c r="P7" s="33">
        <f>SUM(Daily!P9,Daily!P164,Daily!P381,Daily!P598,Daily!P815)</f>
        <v>0</v>
      </c>
      <c r="Q7" s="40">
        <f>SUM(Daily!Q9,Daily!Q164,Daily!Q381,Daily!Q598,Daily!Q815)</f>
        <v>0</v>
      </c>
      <c r="R7" s="33">
        <f>SUM(Daily!R9,Daily!R164,Daily!R381,Daily!R598,Daily!R815)</f>
        <v>0</v>
      </c>
      <c r="S7" s="40">
        <f>SUM(Daily!S9,Daily!S164,Daily!S381,Daily!S598,Daily!S815)</f>
        <v>0</v>
      </c>
      <c r="T7" s="33">
        <f>SUM(Daily!T9,Daily!T164,Daily!T381,Daily!T598,Daily!T815)</f>
        <v>0</v>
      </c>
      <c r="U7" s="40">
        <f>SUM(Daily!U9,Daily!U164,Daily!U381,Daily!U598,Daily!U815)</f>
        <v>0</v>
      </c>
      <c r="V7" s="33">
        <f>SUM(Daily!V9,Daily!V164,Daily!V381,Daily!V598,Daily!V815)</f>
        <v>0</v>
      </c>
      <c r="W7" s="40">
        <f>SUM(Daily!W9,Daily!W164,Daily!W381,Daily!W598,Daily!W815)</f>
        <v>0</v>
      </c>
      <c r="X7" s="33">
        <f>SUM(Daily!X9,Daily!X164,Daily!X381,Daily!X598,Daily!X815)</f>
        <v>0</v>
      </c>
      <c r="Y7" s="40">
        <f>SUM(Daily!Y9,Daily!Y164,Daily!Y381,Daily!Y598,Daily!Y815)</f>
        <v>0</v>
      </c>
      <c r="Z7" s="33">
        <f>SUM(Daily!Z9,Daily!Z164,Daily!Z381,Daily!Z598,Daily!Z815)</f>
        <v>0</v>
      </c>
      <c r="AA7" s="40">
        <f>SUM(Daily!AA9,Daily!AA164,Daily!AA381,Daily!AA598,Daily!AA815)</f>
        <v>0</v>
      </c>
      <c r="AB7" s="108">
        <f>B7+D7+F7+H7+J7+L7+N7+P7+R7+T7+V7+X7+Z7</f>
        <v>0</v>
      </c>
      <c r="AC7" s="109">
        <f>C7+E7+G7+I7+K7+M7+O7+Q7+S7+U7+W7+Y7+AA7</f>
        <v>0</v>
      </c>
    </row>
    <row r="8" spans="1:29" x14ac:dyDescent="0.2">
      <c r="A8" s="92" t="s">
        <v>21</v>
      </c>
      <c r="B8" s="3">
        <f>SUM(Daily!B10,Daily!B165,Daily!B382,Daily!B599,Daily!B816)</f>
        <v>593</v>
      </c>
      <c r="C8" s="30">
        <f>SUM(Daily!C10,Daily!C165,Daily!C382,Daily!C599,Daily!C816)</f>
        <v>1</v>
      </c>
      <c r="D8" s="3">
        <f>SUM(Daily!D10,Daily!D165,Daily!D382,Daily!D599,Daily!D816)</f>
        <v>215</v>
      </c>
      <c r="E8" s="30">
        <f>SUM(Daily!E10,Daily!E165,Daily!E382,Daily!E599,Daily!E816)</f>
        <v>0</v>
      </c>
      <c r="F8" s="3">
        <f>SUM(Daily!F10,Daily!F165,Daily!F382,Daily!F599,Daily!F816)</f>
        <v>138</v>
      </c>
      <c r="G8" s="30">
        <f>SUM(Daily!G10,Daily!G165,Daily!G382,Daily!G599,Daily!G816)</f>
        <v>1</v>
      </c>
      <c r="H8" s="3">
        <f>SUM(Daily!H10,Daily!H165,Daily!H382,Daily!H599,Daily!H816)</f>
        <v>434</v>
      </c>
      <c r="I8" s="30">
        <f>SUM(Daily!I10,Daily!I165,Daily!I382,Daily!I599,Daily!I816)</f>
        <v>14</v>
      </c>
      <c r="J8" s="3">
        <f>SUM(Daily!J10,Daily!J165,Daily!J382,Daily!J599,Daily!J816)</f>
        <v>6</v>
      </c>
      <c r="K8" s="30">
        <f>SUM(Daily!K10,Daily!K165,Daily!K382,Daily!K599,Daily!K816)</f>
        <v>4</v>
      </c>
      <c r="L8" s="3">
        <f>SUM(Daily!L10,Daily!L165,Daily!L382,Daily!L599,Daily!L816)</f>
        <v>12</v>
      </c>
      <c r="M8" s="30">
        <f>SUM(Daily!M10,Daily!M165,Daily!M382,Daily!M599,Daily!M816)</f>
        <v>14</v>
      </c>
      <c r="N8" s="3">
        <f>SUM(Daily!N10,Daily!N165,Daily!N382,Daily!N599,Daily!N816)</f>
        <v>89</v>
      </c>
      <c r="O8" s="30">
        <f>SUM(Daily!O10,Daily!O165,Daily!O382,Daily!O599,Daily!O816)</f>
        <v>8</v>
      </c>
      <c r="P8" s="3">
        <f>SUM(Daily!P10,Daily!P165,Daily!P382,Daily!P599,Daily!P816)</f>
        <v>21</v>
      </c>
      <c r="Q8" s="30">
        <f>SUM(Daily!Q10,Daily!Q165,Daily!Q382,Daily!Q599,Daily!Q816)</f>
        <v>12</v>
      </c>
      <c r="R8" s="3">
        <f>SUM(Daily!R10,Daily!R165,Daily!R382,Daily!R599,Daily!R816)</f>
        <v>18</v>
      </c>
      <c r="S8" s="30">
        <f>SUM(Daily!S10,Daily!S165,Daily!S382,Daily!S599,Daily!S816)</f>
        <v>23</v>
      </c>
      <c r="T8" s="3">
        <f>SUM(Daily!T10,Daily!T165,Daily!T382,Daily!T599,Daily!T816)</f>
        <v>0</v>
      </c>
      <c r="U8" s="30">
        <f>SUM(Daily!U10,Daily!U165,Daily!U382,Daily!U599,Daily!U816)</f>
        <v>1</v>
      </c>
      <c r="V8" s="3">
        <f>SUM(Daily!V10,Daily!V165,Daily!V382,Daily!V599,Daily!V816)</f>
        <v>3</v>
      </c>
      <c r="W8" s="30">
        <f>SUM(Daily!W10,Daily!W165,Daily!W382,Daily!W599,Daily!W816)</f>
        <v>0</v>
      </c>
      <c r="X8" s="3">
        <f>SUM(Daily!X10,Daily!X165,Daily!X382,Daily!X599,Daily!X816)</f>
        <v>1</v>
      </c>
      <c r="Y8" s="30">
        <f>SUM(Daily!Y10,Daily!Y165,Daily!Y382,Daily!Y599,Daily!Y816)</f>
        <v>0</v>
      </c>
      <c r="Z8" s="3">
        <f>SUM(Daily!Z10,Daily!Z165,Daily!Z382,Daily!Z599,Daily!Z816)</f>
        <v>0</v>
      </c>
      <c r="AA8" s="30">
        <f>SUM(Daily!AA10,Daily!AA165,Daily!AA382,Daily!AA599,Daily!AA816)</f>
        <v>0</v>
      </c>
      <c r="AB8" s="110">
        <f t="shared" ref="AB8:AC30" si="0">B8+D8+F8+H8+J8+L8+N8+P8+R8+T8+V8+X8+Z8</f>
        <v>1530</v>
      </c>
      <c r="AC8" s="17">
        <f t="shared" si="0"/>
        <v>78</v>
      </c>
    </row>
    <row r="9" spans="1:29" x14ac:dyDescent="0.2">
      <c r="A9" s="93" t="s">
        <v>23</v>
      </c>
      <c r="B9" s="3">
        <f>SUM(Daily!B11,Daily!B166,Daily!B383,Daily!B600,Daily!B817)</f>
        <v>2836</v>
      </c>
      <c r="C9" s="30">
        <f>SUM(Daily!C11,Daily!C166,Daily!C383,Daily!C600,Daily!C817)</f>
        <v>14</v>
      </c>
      <c r="D9" s="3">
        <f>SUM(Daily!D11,Daily!D166,Daily!D383,Daily!D600,Daily!D817)</f>
        <v>1031</v>
      </c>
      <c r="E9" s="30">
        <f>SUM(Daily!E11,Daily!E166,Daily!E383,Daily!E600,Daily!E817)</f>
        <v>127</v>
      </c>
      <c r="F9" s="3">
        <f>SUM(Daily!F11,Daily!F166,Daily!F383,Daily!F600,Daily!F817)</f>
        <v>444</v>
      </c>
      <c r="G9" s="30">
        <f>SUM(Daily!G11,Daily!G166,Daily!G383,Daily!G600,Daily!G817)</f>
        <v>47</v>
      </c>
      <c r="H9" s="3">
        <f>SUM(Daily!H11,Daily!H166,Daily!H383,Daily!H600,Daily!H817)</f>
        <v>1818</v>
      </c>
      <c r="I9" s="30">
        <f>SUM(Daily!I11,Daily!I166,Daily!I383,Daily!I600,Daily!I817)</f>
        <v>460</v>
      </c>
      <c r="J9" s="3">
        <f>SUM(Daily!J11,Daily!J166,Daily!J383,Daily!J600,Daily!J817)</f>
        <v>81</v>
      </c>
      <c r="K9" s="30">
        <f>SUM(Daily!K11,Daily!K166,Daily!K383,Daily!K600,Daily!K817)</f>
        <v>60</v>
      </c>
      <c r="L9" s="3">
        <f>SUM(Daily!L11,Daily!L166,Daily!L383,Daily!L600,Daily!L817)</f>
        <v>86</v>
      </c>
      <c r="M9" s="30">
        <f>SUM(Daily!M11,Daily!M166,Daily!M383,Daily!M600,Daily!M817)</f>
        <v>456</v>
      </c>
      <c r="N9" s="3">
        <f>SUM(Daily!N11,Daily!N166,Daily!N383,Daily!N600,Daily!N817)</f>
        <v>696</v>
      </c>
      <c r="O9" s="30">
        <f>SUM(Daily!O11,Daily!O166,Daily!O383,Daily!O600,Daily!O817)</f>
        <v>848</v>
      </c>
      <c r="P9" s="3">
        <f>SUM(Daily!P11,Daily!P166,Daily!P383,Daily!P600,Daily!P817)</f>
        <v>348</v>
      </c>
      <c r="Q9" s="30">
        <f>SUM(Daily!Q11,Daily!Q166,Daily!Q383,Daily!Q600,Daily!Q817)</f>
        <v>370</v>
      </c>
      <c r="R9" s="3">
        <f>SUM(Daily!R11,Daily!R166,Daily!R383,Daily!R600,Daily!R817)</f>
        <v>644</v>
      </c>
      <c r="S9" s="30">
        <f>SUM(Daily!S11,Daily!S166,Daily!S383,Daily!S600,Daily!S817)</f>
        <v>524</v>
      </c>
      <c r="T9" s="3">
        <f>SUM(Daily!T11,Daily!T166,Daily!T383,Daily!T600,Daily!T817)</f>
        <v>97</v>
      </c>
      <c r="U9" s="30">
        <f>SUM(Daily!U11,Daily!U166,Daily!U383,Daily!U600,Daily!U817)</f>
        <v>346</v>
      </c>
      <c r="V9" s="3">
        <f>SUM(Daily!V11,Daily!V166,Daily!V383,Daily!V600,Daily!V817)</f>
        <v>296</v>
      </c>
      <c r="W9" s="30">
        <f>SUM(Daily!W11,Daily!W166,Daily!W383,Daily!W600,Daily!W817)</f>
        <v>712</v>
      </c>
      <c r="X9" s="3">
        <f>SUM(Daily!X11,Daily!X166,Daily!X383,Daily!X600,Daily!X817)</f>
        <v>501</v>
      </c>
      <c r="Y9" s="30">
        <f>SUM(Daily!Y11,Daily!Y166,Daily!Y383,Daily!Y600,Daily!Y817)</f>
        <v>542</v>
      </c>
      <c r="Z9" s="3">
        <f>SUM(Daily!Z11,Daily!Z166,Daily!Z383,Daily!Z600,Daily!Z817)</f>
        <v>1941</v>
      </c>
      <c r="AA9" s="30">
        <f>SUM(Daily!AA11,Daily!AA166,Daily!AA383,Daily!AA600,Daily!AA817)</f>
        <v>1188</v>
      </c>
      <c r="AB9" s="110">
        <f t="shared" si="0"/>
        <v>10819</v>
      </c>
      <c r="AC9" s="17">
        <f t="shared" si="0"/>
        <v>5694</v>
      </c>
    </row>
    <row r="10" spans="1:29" x14ac:dyDescent="0.2">
      <c r="A10" s="92" t="s">
        <v>25</v>
      </c>
      <c r="B10" s="3">
        <f>SUM(Daily!B12,Daily!B167,Daily!B384,Daily!B601,Daily!B818)</f>
        <v>3858</v>
      </c>
      <c r="C10" s="30">
        <f>SUM(Daily!C12,Daily!C167,Daily!C384,Daily!C601,Daily!C818)</f>
        <v>975</v>
      </c>
      <c r="D10" s="3">
        <f>SUM(Daily!D12,Daily!D167,Daily!D384,Daily!D601,Daily!D818)</f>
        <v>1571</v>
      </c>
      <c r="E10" s="30">
        <f>SUM(Daily!E12,Daily!E167,Daily!E384,Daily!E601,Daily!E818)</f>
        <v>723</v>
      </c>
      <c r="F10" s="3">
        <f>SUM(Daily!F12,Daily!F167,Daily!F384,Daily!F601,Daily!F818)</f>
        <v>634</v>
      </c>
      <c r="G10" s="30">
        <f>SUM(Daily!G12,Daily!G167,Daily!G384,Daily!G601,Daily!G818)</f>
        <v>556</v>
      </c>
      <c r="H10" s="3">
        <f>SUM(Daily!H12,Daily!H167,Daily!H384,Daily!H601,Daily!H818)</f>
        <v>2229</v>
      </c>
      <c r="I10" s="30">
        <f>SUM(Daily!I12,Daily!I167,Daily!I384,Daily!I601,Daily!I818)</f>
        <v>1981</v>
      </c>
      <c r="J10" s="3">
        <f>SUM(Daily!J12,Daily!J167,Daily!J384,Daily!J601,Daily!J818)</f>
        <v>158</v>
      </c>
      <c r="K10" s="30">
        <f>SUM(Daily!K12,Daily!K167,Daily!K384,Daily!K601,Daily!K818)</f>
        <v>240</v>
      </c>
      <c r="L10" s="3">
        <f>SUM(Daily!L12,Daily!L167,Daily!L384,Daily!L601,Daily!L818)</f>
        <v>306</v>
      </c>
      <c r="M10" s="30">
        <f>SUM(Daily!M12,Daily!M167,Daily!M384,Daily!M601,Daily!M818)</f>
        <v>726</v>
      </c>
      <c r="N10" s="3">
        <f>SUM(Daily!N12,Daily!N167,Daily!N384,Daily!N601,Daily!N818)</f>
        <v>1568</v>
      </c>
      <c r="O10" s="30">
        <f>SUM(Daily!O12,Daily!O167,Daily!O384,Daily!O601,Daily!O818)</f>
        <v>1624</v>
      </c>
      <c r="P10" s="3">
        <f>SUM(Daily!P12,Daily!P167,Daily!P384,Daily!P601,Daily!P818)</f>
        <v>947</v>
      </c>
      <c r="Q10" s="30">
        <f>SUM(Daily!Q12,Daily!Q167,Daily!Q384,Daily!Q601,Daily!Q818)</f>
        <v>820</v>
      </c>
      <c r="R10" s="3">
        <f>SUM(Daily!R12,Daily!R167,Daily!R384,Daily!R601,Daily!R818)</f>
        <v>1794</v>
      </c>
      <c r="S10" s="30">
        <f>SUM(Daily!S12,Daily!S167,Daily!S384,Daily!S601,Daily!S818)</f>
        <v>1312</v>
      </c>
      <c r="T10" s="3">
        <f>SUM(Daily!T12,Daily!T167,Daily!T384,Daily!T601,Daily!T818)</f>
        <v>408</v>
      </c>
      <c r="U10" s="30">
        <f>SUM(Daily!U12,Daily!U167,Daily!U384,Daily!U601,Daily!U818)</f>
        <v>442</v>
      </c>
      <c r="V10" s="3">
        <f>SUM(Daily!V12,Daily!V167,Daily!V384,Daily!V601,Daily!V818)</f>
        <v>971</v>
      </c>
      <c r="W10" s="30">
        <f>SUM(Daily!W12,Daily!W167,Daily!W384,Daily!W601,Daily!W818)</f>
        <v>1553</v>
      </c>
      <c r="X10" s="3">
        <f>SUM(Daily!X12,Daily!X167,Daily!X384,Daily!X601,Daily!X818)</f>
        <v>1311</v>
      </c>
      <c r="Y10" s="30">
        <f>SUM(Daily!Y12,Daily!Y167,Daily!Y384,Daily!Y601,Daily!Y818)</f>
        <v>932</v>
      </c>
      <c r="Z10" s="3">
        <f>SUM(Daily!Z12,Daily!Z167,Daily!Z384,Daily!Z601,Daily!Z818)</f>
        <v>4018</v>
      </c>
      <c r="AA10" s="30">
        <f>SUM(Daily!AA12,Daily!AA167,Daily!AA384,Daily!AA601,Daily!AA818)</f>
        <v>2988</v>
      </c>
      <c r="AB10" s="110">
        <f t="shared" si="0"/>
        <v>19773</v>
      </c>
      <c r="AC10" s="17">
        <f t="shared" si="0"/>
        <v>14872</v>
      </c>
    </row>
    <row r="11" spans="1:29" x14ac:dyDescent="0.2">
      <c r="A11" s="93" t="s">
        <v>20</v>
      </c>
      <c r="B11" s="3">
        <f>SUM(Daily!B13,Daily!B168,Daily!B385,Daily!B602,Daily!B819)</f>
        <v>5446</v>
      </c>
      <c r="C11" s="30">
        <f>SUM(Daily!C13,Daily!C168,Daily!C385,Daily!C602,Daily!C819)</f>
        <v>1912</v>
      </c>
      <c r="D11" s="3">
        <f>SUM(Daily!D13,Daily!D168,Daily!D385,Daily!D602,Daily!D819)</f>
        <v>2032</v>
      </c>
      <c r="E11" s="30">
        <f>SUM(Daily!E13,Daily!E168,Daily!E385,Daily!E602,Daily!E819)</f>
        <v>1367</v>
      </c>
      <c r="F11" s="3">
        <f>SUM(Daily!F13,Daily!F168,Daily!F385,Daily!F602,Daily!F819)</f>
        <v>869</v>
      </c>
      <c r="G11" s="30">
        <f>SUM(Daily!G13,Daily!G168,Daily!G385,Daily!G602,Daily!G819)</f>
        <v>580</v>
      </c>
      <c r="H11" s="3">
        <f>SUM(Daily!H13,Daily!H168,Daily!H385,Daily!H602,Daily!H819)</f>
        <v>3398</v>
      </c>
      <c r="I11" s="30">
        <f>SUM(Daily!I13,Daily!I168,Daily!I385,Daily!I602,Daily!I819)</f>
        <v>3330</v>
      </c>
      <c r="J11" s="3">
        <f>SUM(Daily!J13,Daily!J168,Daily!J385,Daily!J602,Daily!J819)</f>
        <v>275</v>
      </c>
      <c r="K11" s="30">
        <f>SUM(Daily!K13,Daily!K168,Daily!K385,Daily!K602,Daily!K819)</f>
        <v>479</v>
      </c>
      <c r="L11" s="3">
        <f>SUM(Daily!L13,Daily!L168,Daily!L385,Daily!L602,Daily!L819)</f>
        <v>441</v>
      </c>
      <c r="M11" s="30">
        <f>SUM(Daily!M13,Daily!M168,Daily!M385,Daily!M602,Daily!M819)</f>
        <v>1261</v>
      </c>
      <c r="N11" s="3">
        <f>SUM(Daily!N13,Daily!N168,Daily!N385,Daily!N602,Daily!N819)</f>
        <v>2098</v>
      </c>
      <c r="O11" s="30">
        <f>SUM(Daily!O13,Daily!O168,Daily!O385,Daily!O602,Daily!O819)</f>
        <v>2558</v>
      </c>
      <c r="P11" s="3">
        <f>SUM(Daily!P13,Daily!P168,Daily!P385,Daily!P602,Daily!P819)</f>
        <v>1301</v>
      </c>
      <c r="Q11" s="30">
        <f>SUM(Daily!Q13,Daily!Q168,Daily!Q385,Daily!Q602,Daily!Q819)</f>
        <v>1197</v>
      </c>
      <c r="R11" s="3">
        <f>SUM(Daily!R13,Daily!R168,Daily!R385,Daily!R602,Daily!R819)</f>
        <v>2468</v>
      </c>
      <c r="S11" s="30">
        <f>SUM(Daily!S13,Daily!S168,Daily!S385,Daily!S602,Daily!S819)</f>
        <v>1717</v>
      </c>
      <c r="T11" s="3">
        <f>SUM(Daily!T13,Daily!T168,Daily!T385,Daily!T602,Daily!T819)</f>
        <v>449</v>
      </c>
      <c r="U11" s="30">
        <f>SUM(Daily!U13,Daily!U168,Daily!U385,Daily!U602,Daily!U819)</f>
        <v>549</v>
      </c>
      <c r="V11" s="3">
        <f>SUM(Daily!V13,Daily!V168,Daily!V385,Daily!V602,Daily!V819)</f>
        <v>1219</v>
      </c>
      <c r="W11" s="30">
        <f>SUM(Daily!W13,Daily!W168,Daily!W385,Daily!W602,Daily!W819)</f>
        <v>1745</v>
      </c>
      <c r="X11" s="3">
        <f>SUM(Daily!X13,Daily!X168,Daily!X385,Daily!X602,Daily!X819)</f>
        <v>1743</v>
      </c>
      <c r="Y11" s="30">
        <f>SUM(Daily!Y13,Daily!Y168,Daily!Y385,Daily!Y602,Daily!Y819)</f>
        <v>1128</v>
      </c>
      <c r="Z11" s="3">
        <f>SUM(Daily!Z13,Daily!Z168,Daily!Z385,Daily!Z602,Daily!Z819)</f>
        <v>4941</v>
      </c>
      <c r="AA11" s="30">
        <f>SUM(Daily!AA13,Daily!AA168,Daily!AA385,Daily!AA602,Daily!AA819)</f>
        <v>4813</v>
      </c>
      <c r="AB11" s="110">
        <f t="shared" si="0"/>
        <v>26680</v>
      </c>
      <c r="AC11" s="17">
        <f t="shared" si="0"/>
        <v>22636</v>
      </c>
    </row>
    <row r="12" spans="1:29" x14ac:dyDescent="0.2">
      <c r="A12" s="92" t="s">
        <v>22</v>
      </c>
      <c r="B12" s="3">
        <f>SUM(Daily!B14,Daily!B169,Daily!B386,Daily!B603,Daily!B820)</f>
        <v>8828</v>
      </c>
      <c r="C12" s="30">
        <f>SUM(Daily!C14,Daily!C169,Daily!C386,Daily!C603,Daily!C820)</f>
        <v>2922</v>
      </c>
      <c r="D12" s="3">
        <f>SUM(Daily!D14,Daily!D169,Daily!D386,Daily!D603,Daily!D820)</f>
        <v>2928</v>
      </c>
      <c r="E12" s="30">
        <f>SUM(Daily!E14,Daily!E169,Daily!E386,Daily!E603,Daily!E820)</f>
        <v>1806</v>
      </c>
      <c r="F12" s="3">
        <f>SUM(Daily!F14,Daily!F169,Daily!F386,Daily!F603,Daily!F820)</f>
        <v>1178</v>
      </c>
      <c r="G12" s="30">
        <f>SUM(Daily!G14,Daily!G169,Daily!G386,Daily!G603,Daily!G820)</f>
        <v>729</v>
      </c>
      <c r="H12" s="3">
        <f>SUM(Daily!H14,Daily!H169,Daily!H386,Daily!H603,Daily!H820)</f>
        <v>4757</v>
      </c>
      <c r="I12" s="30">
        <f>SUM(Daily!I14,Daily!I169,Daily!I386,Daily!I603,Daily!I820)</f>
        <v>4825</v>
      </c>
      <c r="J12" s="3">
        <f>SUM(Daily!J14,Daily!J169,Daily!J386,Daily!J603,Daily!J820)</f>
        <v>339</v>
      </c>
      <c r="K12" s="30">
        <f>SUM(Daily!K14,Daily!K169,Daily!K386,Daily!K603,Daily!K820)</f>
        <v>806</v>
      </c>
      <c r="L12" s="3">
        <f>SUM(Daily!L14,Daily!L169,Daily!L386,Daily!L603,Daily!L820)</f>
        <v>523</v>
      </c>
      <c r="M12" s="30">
        <f>SUM(Daily!M14,Daily!M169,Daily!M386,Daily!M603,Daily!M820)</f>
        <v>2162</v>
      </c>
      <c r="N12" s="3">
        <f>SUM(Daily!N14,Daily!N169,Daily!N386,Daily!N603,Daily!N820)</f>
        <v>3065</v>
      </c>
      <c r="O12" s="30">
        <f>SUM(Daily!O14,Daily!O169,Daily!O386,Daily!O603,Daily!O820)</f>
        <v>4475</v>
      </c>
      <c r="P12" s="3">
        <f>SUM(Daily!P14,Daily!P169,Daily!P386,Daily!P603,Daily!P820)</f>
        <v>1842</v>
      </c>
      <c r="Q12" s="30">
        <f>SUM(Daily!Q14,Daily!Q169,Daily!Q386,Daily!Q603,Daily!Q820)</f>
        <v>1812</v>
      </c>
      <c r="R12" s="3">
        <f>SUM(Daily!R14,Daily!R169,Daily!R386,Daily!R603,Daily!R820)</f>
        <v>3595</v>
      </c>
      <c r="S12" s="30">
        <f>SUM(Daily!S14,Daily!S169,Daily!S386,Daily!S603,Daily!S820)</f>
        <v>2857</v>
      </c>
      <c r="T12" s="3">
        <f>SUM(Daily!T14,Daily!T169,Daily!T386,Daily!T603,Daily!T820)</f>
        <v>485</v>
      </c>
      <c r="U12" s="30">
        <f>SUM(Daily!U14,Daily!U169,Daily!U386,Daily!U603,Daily!U820)</f>
        <v>708</v>
      </c>
      <c r="V12" s="3">
        <f>SUM(Daily!V14,Daily!V169,Daily!V386,Daily!V603,Daily!V820)</f>
        <v>1690</v>
      </c>
      <c r="W12" s="30">
        <f>SUM(Daily!W14,Daily!W169,Daily!W386,Daily!W603,Daily!W820)</f>
        <v>3318</v>
      </c>
      <c r="X12" s="3">
        <f>SUM(Daily!X14,Daily!X169,Daily!X386,Daily!X603,Daily!X820)</f>
        <v>2029</v>
      </c>
      <c r="Y12" s="30">
        <f>SUM(Daily!Y14,Daily!Y169,Daily!Y386,Daily!Y603,Daily!Y820)</f>
        <v>1562</v>
      </c>
      <c r="Z12" s="3">
        <f>SUM(Daily!Z14,Daily!Z169,Daily!Z386,Daily!Z603,Daily!Z820)</f>
        <v>7958</v>
      </c>
      <c r="AA12" s="30">
        <f>SUM(Daily!AA14,Daily!AA169,Daily!AA386,Daily!AA603,Daily!AA820)</f>
        <v>6256</v>
      </c>
      <c r="AB12" s="110">
        <f t="shared" si="0"/>
        <v>39217</v>
      </c>
      <c r="AC12" s="17">
        <f t="shared" si="0"/>
        <v>34238</v>
      </c>
    </row>
    <row r="13" spans="1:29" x14ac:dyDescent="0.2">
      <c r="A13" s="93" t="s">
        <v>24</v>
      </c>
      <c r="B13" s="3">
        <f>SUM(Daily!B15,Daily!B170,Daily!B387,Daily!B604,Daily!B821)</f>
        <v>9729</v>
      </c>
      <c r="C13" s="30">
        <f>SUM(Daily!C15,Daily!C170,Daily!C387,Daily!C604,Daily!C821)</f>
        <v>4073</v>
      </c>
      <c r="D13" s="3">
        <f>SUM(Daily!D15,Daily!D170,Daily!D387,Daily!D604,Daily!D821)</f>
        <v>3197</v>
      </c>
      <c r="E13" s="30">
        <f>SUM(Daily!E15,Daily!E170,Daily!E387,Daily!E604,Daily!E821)</f>
        <v>1789</v>
      </c>
      <c r="F13" s="3">
        <f>SUM(Daily!F15,Daily!F170,Daily!F387,Daily!F604,Daily!F821)</f>
        <v>1486</v>
      </c>
      <c r="G13" s="30">
        <f>SUM(Daily!G15,Daily!G170,Daily!G387,Daily!G604,Daily!G821)</f>
        <v>874</v>
      </c>
      <c r="H13" s="3">
        <f>SUM(Daily!H15,Daily!H170,Daily!H387,Daily!H604,Daily!H821)</f>
        <v>5634</v>
      </c>
      <c r="I13" s="30">
        <f>SUM(Daily!I15,Daily!I170,Daily!I387,Daily!I604,Daily!I821)</f>
        <v>5541</v>
      </c>
      <c r="J13" s="3">
        <f>SUM(Daily!J15,Daily!J170,Daily!J387,Daily!J604,Daily!J821)</f>
        <v>541</v>
      </c>
      <c r="K13" s="30">
        <f>SUM(Daily!K15,Daily!K170,Daily!K387,Daily!K604,Daily!K821)</f>
        <v>1342</v>
      </c>
      <c r="L13" s="3">
        <f>SUM(Daily!L15,Daily!L170,Daily!L387,Daily!L604,Daily!L821)</f>
        <v>481</v>
      </c>
      <c r="M13" s="30">
        <f>SUM(Daily!M15,Daily!M170,Daily!M387,Daily!M604,Daily!M821)</f>
        <v>2989</v>
      </c>
      <c r="N13" s="3">
        <f>SUM(Daily!N15,Daily!N170,Daily!N387,Daily!N604,Daily!N821)</f>
        <v>3707</v>
      </c>
      <c r="O13" s="30">
        <f>SUM(Daily!O15,Daily!O170,Daily!O387,Daily!O604,Daily!O821)</f>
        <v>6261</v>
      </c>
      <c r="P13" s="3">
        <f>SUM(Daily!P15,Daily!P170,Daily!P387,Daily!P604,Daily!P821)</f>
        <v>2276</v>
      </c>
      <c r="Q13" s="30">
        <f>SUM(Daily!Q15,Daily!Q170,Daily!Q387,Daily!Q604,Daily!Q821)</f>
        <v>2135</v>
      </c>
      <c r="R13" s="3">
        <f>SUM(Daily!R15,Daily!R170,Daily!R387,Daily!R604,Daily!R821)</f>
        <v>4598</v>
      </c>
      <c r="S13" s="30">
        <f>SUM(Daily!S15,Daily!S170,Daily!S387,Daily!S604,Daily!S821)</f>
        <v>3463</v>
      </c>
      <c r="T13" s="3">
        <f>SUM(Daily!T15,Daily!T170,Daily!T387,Daily!T604,Daily!T821)</f>
        <v>466</v>
      </c>
      <c r="U13" s="30">
        <f>SUM(Daily!U15,Daily!U170,Daily!U387,Daily!U604,Daily!U821)</f>
        <v>599</v>
      </c>
      <c r="V13" s="3">
        <f>SUM(Daily!V15,Daily!V170,Daily!V387,Daily!V604,Daily!V821)</f>
        <v>1723</v>
      </c>
      <c r="W13" s="30">
        <f>SUM(Daily!W15,Daily!W170,Daily!W387,Daily!W604,Daily!W821)</f>
        <v>5350</v>
      </c>
      <c r="X13" s="3">
        <f>SUM(Daily!X15,Daily!X170,Daily!X387,Daily!X604,Daily!X821)</f>
        <v>2162</v>
      </c>
      <c r="Y13" s="30">
        <f>SUM(Daily!Y15,Daily!Y170,Daily!Y387,Daily!Y604,Daily!Y821)</f>
        <v>1589</v>
      </c>
      <c r="Z13" s="3">
        <f>SUM(Daily!Z15,Daily!Z170,Daily!Z387,Daily!Z604,Daily!Z821)</f>
        <v>9101</v>
      </c>
      <c r="AA13" s="30">
        <f>SUM(Daily!AA15,Daily!AA170,Daily!AA387,Daily!AA604,Daily!AA821)</f>
        <v>7905</v>
      </c>
      <c r="AB13" s="110">
        <f t="shared" si="0"/>
        <v>45101</v>
      </c>
      <c r="AC13" s="17">
        <f t="shared" si="0"/>
        <v>43910</v>
      </c>
    </row>
    <row r="14" spans="1:29" x14ac:dyDescent="0.2">
      <c r="A14" s="92" t="s">
        <v>28</v>
      </c>
      <c r="B14" s="3">
        <f>SUM(Daily!B16,Daily!B171,Daily!B388,Daily!B605,Daily!B822)</f>
        <v>10652</v>
      </c>
      <c r="C14" s="30">
        <f>SUM(Daily!C16,Daily!C171,Daily!C388,Daily!C605,Daily!C822)</f>
        <v>4808</v>
      </c>
      <c r="D14" s="3">
        <f>SUM(Daily!D16,Daily!D171,Daily!D388,Daily!D605,Daily!D822)</f>
        <v>3649</v>
      </c>
      <c r="E14" s="30">
        <f>SUM(Daily!E16,Daily!E171,Daily!E388,Daily!E605,Daily!E822)</f>
        <v>2090</v>
      </c>
      <c r="F14" s="3">
        <f>SUM(Daily!F16,Daily!F171,Daily!F388,Daily!F605,Daily!F822)</f>
        <v>1544</v>
      </c>
      <c r="G14" s="30">
        <f>SUM(Daily!G16,Daily!G171,Daily!G388,Daily!G605,Daily!G822)</f>
        <v>975</v>
      </c>
      <c r="H14" s="3">
        <f>SUM(Daily!H16,Daily!H171,Daily!H388,Daily!H605,Daily!H822)</f>
        <v>6467</v>
      </c>
      <c r="I14" s="30">
        <f>SUM(Daily!I16,Daily!I171,Daily!I388,Daily!I605,Daily!I822)</f>
        <v>6222</v>
      </c>
      <c r="J14" s="3">
        <f>SUM(Daily!J16,Daily!J171,Daily!J388,Daily!J605,Daily!J822)</f>
        <v>493</v>
      </c>
      <c r="K14" s="30">
        <f>SUM(Daily!K16,Daily!K171,Daily!K388,Daily!K605,Daily!K822)</f>
        <v>1195</v>
      </c>
      <c r="L14" s="3">
        <f>SUM(Daily!L16,Daily!L171,Daily!L388,Daily!L605,Daily!L822)</f>
        <v>621</v>
      </c>
      <c r="M14" s="30">
        <f>SUM(Daily!M16,Daily!M171,Daily!M388,Daily!M605,Daily!M822)</f>
        <v>2945</v>
      </c>
      <c r="N14" s="3">
        <f>SUM(Daily!N16,Daily!N171,Daily!N388,Daily!N605,Daily!N822)</f>
        <v>3800</v>
      </c>
      <c r="O14" s="30">
        <f>SUM(Daily!O16,Daily!O171,Daily!O388,Daily!O605,Daily!O822)</f>
        <v>5847</v>
      </c>
      <c r="P14" s="3">
        <f>SUM(Daily!P16,Daily!P171,Daily!P388,Daily!P605,Daily!P822)</f>
        <v>2817</v>
      </c>
      <c r="Q14" s="30">
        <f>SUM(Daily!Q16,Daily!Q171,Daily!Q388,Daily!Q605,Daily!Q822)</f>
        <v>2149</v>
      </c>
      <c r="R14" s="3">
        <f>SUM(Daily!R16,Daily!R171,Daily!R388,Daily!R605,Daily!R822)</f>
        <v>4693</v>
      </c>
      <c r="S14" s="30">
        <f>SUM(Daily!S16,Daily!S171,Daily!S388,Daily!S605,Daily!S822)</f>
        <v>3474</v>
      </c>
      <c r="T14" s="3">
        <f>SUM(Daily!T16,Daily!T171,Daily!T388,Daily!T605,Daily!T822)</f>
        <v>476</v>
      </c>
      <c r="U14" s="30">
        <f>SUM(Daily!U16,Daily!U171,Daily!U388,Daily!U605,Daily!U822)</f>
        <v>635</v>
      </c>
      <c r="V14" s="3">
        <f>SUM(Daily!V16,Daily!V171,Daily!V388,Daily!V605,Daily!V822)</f>
        <v>1683</v>
      </c>
      <c r="W14" s="30">
        <f>SUM(Daily!W16,Daily!W171,Daily!W388,Daily!W605,Daily!W822)</f>
        <v>5312</v>
      </c>
      <c r="X14" s="3">
        <f>SUM(Daily!X16,Daily!X171,Daily!X388,Daily!X605,Daily!X822)</f>
        <v>2218</v>
      </c>
      <c r="Y14" s="30">
        <f>SUM(Daily!Y16,Daily!Y171,Daily!Y388,Daily!Y605,Daily!Y822)</f>
        <v>1524</v>
      </c>
      <c r="Z14" s="3">
        <f>SUM(Daily!Z16,Daily!Z171,Daily!Z388,Daily!Z605,Daily!Z822)</f>
        <v>9628</v>
      </c>
      <c r="AA14" s="30">
        <f>SUM(Daily!AA16,Daily!AA171,Daily!AA388,Daily!AA605,Daily!AA822)</f>
        <v>8565</v>
      </c>
      <c r="AB14" s="110">
        <f t="shared" si="0"/>
        <v>48741</v>
      </c>
      <c r="AC14" s="17">
        <f t="shared" si="0"/>
        <v>45741</v>
      </c>
    </row>
    <row r="15" spans="1:29" x14ac:dyDescent="0.2">
      <c r="A15" s="93" t="s">
        <v>29</v>
      </c>
      <c r="B15" s="3">
        <f>SUM(Daily!B17,Daily!B172,Daily!B389,Daily!B606,Daily!B823)</f>
        <v>11796</v>
      </c>
      <c r="C15" s="30">
        <f>SUM(Daily!C17,Daily!C172,Daily!C389,Daily!C606,Daily!C823)</f>
        <v>5980</v>
      </c>
      <c r="D15" s="3">
        <f>SUM(Daily!D17,Daily!D172,Daily!D389,Daily!D606,Daily!D823)</f>
        <v>4102</v>
      </c>
      <c r="E15" s="30">
        <f>SUM(Daily!E17,Daily!E172,Daily!E389,Daily!E606,Daily!E823)</f>
        <v>2007</v>
      </c>
      <c r="F15" s="3">
        <f>SUM(Daily!F17,Daily!F172,Daily!F389,Daily!F606,Daily!F823)</f>
        <v>1882</v>
      </c>
      <c r="G15" s="30">
        <f>SUM(Daily!G17,Daily!G172,Daily!G389,Daily!G606,Daily!G823)</f>
        <v>764</v>
      </c>
      <c r="H15" s="3">
        <f>SUM(Daily!H17,Daily!H172,Daily!H389,Daily!H606,Daily!H823)</f>
        <v>7616</v>
      </c>
      <c r="I15" s="30">
        <f>SUM(Daily!I17,Daily!I172,Daily!I389,Daily!I606,Daily!I823)</f>
        <v>6637</v>
      </c>
      <c r="J15" s="3">
        <f>SUM(Daily!J17,Daily!J172,Daily!J389,Daily!J606,Daily!J823)</f>
        <v>531</v>
      </c>
      <c r="K15" s="30">
        <f>SUM(Daily!K17,Daily!K172,Daily!K389,Daily!K606,Daily!K823)</f>
        <v>1330</v>
      </c>
      <c r="L15" s="3">
        <f>SUM(Daily!L17,Daily!L172,Daily!L389,Daily!L606,Daily!L823)</f>
        <v>709</v>
      </c>
      <c r="M15" s="30">
        <f>SUM(Daily!M17,Daily!M172,Daily!M389,Daily!M606,Daily!M823)</f>
        <v>3867</v>
      </c>
      <c r="N15" s="3">
        <f>SUM(Daily!N17,Daily!N172,Daily!N389,Daily!N606,Daily!N823)</f>
        <v>4134</v>
      </c>
      <c r="O15" s="30">
        <f>SUM(Daily!O17,Daily!O172,Daily!O389,Daily!O606,Daily!O823)</f>
        <v>6985</v>
      </c>
      <c r="P15" s="3">
        <f>SUM(Daily!P17,Daily!P172,Daily!P389,Daily!P606,Daily!P823)</f>
        <v>2849</v>
      </c>
      <c r="Q15" s="30">
        <f>SUM(Daily!Q17,Daily!Q172,Daily!Q389,Daily!Q606,Daily!Q823)</f>
        <v>2384</v>
      </c>
      <c r="R15" s="3">
        <f>SUM(Daily!R17,Daily!R172,Daily!R389,Daily!R606,Daily!R823)</f>
        <v>5142</v>
      </c>
      <c r="S15" s="30">
        <f>SUM(Daily!S17,Daily!S172,Daily!S389,Daily!S606,Daily!S823)</f>
        <v>4221</v>
      </c>
      <c r="T15" s="3">
        <f>SUM(Daily!T17,Daily!T172,Daily!T389,Daily!T606,Daily!T823)</f>
        <v>546</v>
      </c>
      <c r="U15" s="30">
        <f>SUM(Daily!U17,Daily!U172,Daily!U389,Daily!U606,Daily!U823)</f>
        <v>674</v>
      </c>
      <c r="V15" s="3">
        <f>SUM(Daily!V17,Daily!V172,Daily!V389,Daily!V606,Daily!V823)</f>
        <v>2039</v>
      </c>
      <c r="W15" s="30">
        <f>SUM(Daily!W17,Daily!W172,Daily!W389,Daily!W606,Daily!W823)</f>
        <v>6935</v>
      </c>
      <c r="X15" s="3">
        <f>SUM(Daily!X17,Daily!X172,Daily!X389,Daily!X606,Daily!X823)</f>
        <v>2455</v>
      </c>
      <c r="Y15" s="30">
        <f>SUM(Daily!Y17,Daily!Y172,Daily!Y389,Daily!Y606,Daily!Y823)</f>
        <v>1646</v>
      </c>
      <c r="Z15" s="3">
        <f>SUM(Daily!Z17,Daily!Z172,Daily!Z389,Daily!Z606,Daily!Z823)</f>
        <v>10851</v>
      </c>
      <c r="AA15" s="30">
        <f>SUM(Daily!AA17,Daily!AA172,Daily!AA389,Daily!AA606,Daily!AA823)</f>
        <v>8817</v>
      </c>
      <c r="AB15" s="110">
        <f t="shared" si="0"/>
        <v>54652</v>
      </c>
      <c r="AC15" s="17">
        <f t="shared" si="0"/>
        <v>52247</v>
      </c>
    </row>
    <row r="16" spans="1:29" x14ac:dyDescent="0.2">
      <c r="A16" s="92" t="s">
        <v>31</v>
      </c>
      <c r="B16" s="3">
        <f>SUM(Daily!B18,Daily!B173,Daily!B390,Daily!B607,Daily!B824)</f>
        <v>10978</v>
      </c>
      <c r="C16" s="30">
        <f>SUM(Daily!C18,Daily!C173,Daily!C390,Daily!C607,Daily!C824)</f>
        <v>6143</v>
      </c>
      <c r="D16" s="3">
        <f>SUM(Daily!D18,Daily!D173,Daily!D390,Daily!D607,Daily!D824)</f>
        <v>3857</v>
      </c>
      <c r="E16" s="30">
        <f>SUM(Daily!E18,Daily!E173,Daily!E390,Daily!E607,Daily!E824)</f>
        <v>2236</v>
      </c>
      <c r="F16" s="3">
        <f>SUM(Daily!F18,Daily!F173,Daily!F390,Daily!F607,Daily!F824)</f>
        <v>1897</v>
      </c>
      <c r="G16" s="30">
        <f>SUM(Daily!G18,Daily!G173,Daily!G390,Daily!G607,Daily!G824)</f>
        <v>849</v>
      </c>
      <c r="H16" s="3">
        <f>SUM(Daily!H18,Daily!H173,Daily!H390,Daily!H607,Daily!H824)</f>
        <v>7944</v>
      </c>
      <c r="I16" s="30">
        <f>SUM(Daily!I18,Daily!I173,Daily!I390,Daily!I607,Daily!I824)</f>
        <v>7344</v>
      </c>
      <c r="J16" s="3">
        <f>SUM(Daily!J18,Daily!J173,Daily!J390,Daily!J607,Daily!J824)</f>
        <v>589</v>
      </c>
      <c r="K16" s="30">
        <f>SUM(Daily!K18,Daily!K173,Daily!K390,Daily!K607,Daily!K824)</f>
        <v>1038</v>
      </c>
      <c r="L16" s="3">
        <f>SUM(Daily!L18,Daily!L173,Daily!L390,Daily!L607,Daily!L824)</f>
        <v>854</v>
      </c>
      <c r="M16" s="30">
        <f>SUM(Daily!M18,Daily!M173,Daily!M390,Daily!M607,Daily!M824)</f>
        <v>4210</v>
      </c>
      <c r="N16" s="3">
        <f>SUM(Daily!N18,Daily!N173,Daily!N390,Daily!N607,Daily!N824)</f>
        <v>4512</v>
      </c>
      <c r="O16" s="30">
        <f>SUM(Daily!O18,Daily!O173,Daily!O390,Daily!O607,Daily!O824)</f>
        <v>6825</v>
      </c>
      <c r="P16" s="3">
        <f>SUM(Daily!P18,Daily!P173,Daily!P390,Daily!P607,Daily!P824)</f>
        <v>3125</v>
      </c>
      <c r="Q16" s="30">
        <f>SUM(Daily!Q18,Daily!Q173,Daily!Q390,Daily!Q607,Daily!Q824)</f>
        <v>2539</v>
      </c>
      <c r="R16" s="3">
        <f>SUM(Daily!R18,Daily!R173,Daily!R390,Daily!R607,Daily!R824)</f>
        <v>4812</v>
      </c>
      <c r="S16" s="30">
        <f>SUM(Daily!S18,Daily!S173,Daily!S390,Daily!S607,Daily!S824)</f>
        <v>4403</v>
      </c>
      <c r="T16" s="3">
        <f>SUM(Daily!T18,Daily!T173,Daily!T390,Daily!T607,Daily!T824)</f>
        <v>519</v>
      </c>
      <c r="U16" s="30">
        <f>SUM(Daily!U18,Daily!U173,Daily!U390,Daily!U607,Daily!U824)</f>
        <v>841</v>
      </c>
      <c r="V16" s="3">
        <f>SUM(Daily!V18,Daily!V173,Daily!V390,Daily!V607,Daily!V824)</f>
        <v>2283</v>
      </c>
      <c r="W16" s="30">
        <f>SUM(Daily!W18,Daily!W173,Daily!W390,Daily!W607,Daily!W824)</f>
        <v>5531</v>
      </c>
      <c r="X16" s="3">
        <f>SUM(Daily!X18,Daily!X173,Daily!X390,Daily!X607,Daily!X824)</f>
        <v>2610</v>
      </c>
      <c r="Y16" s="30">
        <f>SUM(Daily!Y18,Daily!Y173,Daily!Y390,Daily!Y607,Daily!Y824)</f>
        <v>1604</v>
      </c>
      <c r="Z16" s="3">
        <f>SUM(Daily!Z18,Daily!Z173,Daily!Z390,Daily!Z607,Daily!Z824)</f>
        <v>10640</v>
      </c>
      <c r="AA16" s="30">
        <f>SUM(Daily!AA18,Daily!AA173,Daily!AA390,Daily!AA607,Daily!AA824)</f>
        <v>10463</v>
      </c>
      <c r="AB16" s="110">
        <f t="shared" si="0"/>
        <v>54620</v>
      </c>
      <c r="AC16" s="17">
        <f t="shared" si="0"/>
        <v>54026</v>
      </c>
    </row>
    <row r="17" spans="1:29" x14ac:dyDescent="0.2">
      <c r="A17" s="93" t="s">
        <v>33</v>
      </c>
      <c r="B17" s="3">
        <f>SUM(Daily!B19,Daily!B174,Daily!B391,Daily!B608,Daily!B825)</f>
        <v>10014</v>
      </c>
      <c r="C17" s="30">
        <f>SUM(Daily!C19,Daily!C174,Daily!C391,Daily!C608,Daily!C825)</f>
        <v>6717</v>
      </c>
      <c r="D17" s="3">
        <f>SUM(Daily!D19,Daily!D174,Daily!D391,Daily!D608,Daily!D825)</f>
        <v>3417</v>
      </c>
      <c r="E17" s="30">
        <f>SUM(Daily!E19,Daily!E174,Daily!E391,Daily!E608,Daily!E825)</f>
        <v>2613</v>
      </c>
      <c r="F17" s="3">
        <f>SUM(Daily!F19,Daily!F174,Daily!F391,Daily!F608,Daily!F825)</f>
        <v>1793</v>
      </c>
      <c r="G17" s="30">
        <f>SUM(Daily!G19,Daily!G174,Daily!G391,Daily!G608,Daily!G825)</f>
        <v>860</v>
      </c>
      <c r="H17" s="3">
        <f>SUM(Daily!H19,Daily!H174,Daily!H391,Daily!H608,Daily!H825)</f>
        <v>7754</v>
      </c>
      <c r="I17" s="30">
        <f>SUM(Daily!I19,Daily!I174,Daily!I391,Daily!I608,Daily!I825)</f>
        <v>7822</v>
      </c>
      <c r="J17" s="3">
        <f>SUM(Daily!J19,Daily!J174,Daily!J391,Daily!J608,Daily!J825)</f>
        <v>614</v>
      </c>
      <c r="K17" s="30">
        <f>SUM(Daily!K19,Daily!K174,Daily!K391,Daily!K608,Daily!K825)</f>
        <v>912</v>
      </c>
      <c r="L17" s="3">
        <f>SUM(Daily!L19,Daily!L174,Daily!L391,Daily!L608,Daily!L825)</f>
        <v>1027</v>
      </c>
      <c r="M17" s="30">
        <f>SUM(Daily!M19,Daily!M174,Daily!M391,Daily!M608,Daily!M825)</f>
        <v>3395</v>
      </c>
      <c r="N17" s="3">
        <f>SUM(Daily!N19,Daily!N174,Daily!N391,Daily!N608,Daily!N825)</f>
        <v>4715</v>
      </c>
      <c r="O17" s="30">
        <f>SUM(Daily!O19,Daily!O174,Daily!O391,Daily!O608,Daily!O825)</f>
        <v>5793</v>
      </c>
      <c r="P17" s="3">
        <f>SUM(Daily!P19,Daily!P174,Daily!P391,Daily!P608,Daily!P825)</f>
        <v>3027</v>
      </c>
      <c r="Q17" s="30">
        <f>SUM(Daily!Q19,Daily!Q174,Daily!Q391,Daily!Q608,Daily!Q825)</f>
        <v>2829</v>
      </c>
      <c r="R17" s="3">
        <f>SUM(Daily!R19,Daily!R174,Daily!R391,Daily!R608,Daily!R825)</f>
        <v>4901</v>
      </c>
      <c r="S17" s="30">
        <f>SUM(Daily!S19,Daily!S174,Daily!S391,Daily!S608,Daily!S825)</f>
        <v>4532</v>
      </c>
      <c r="T17" s="3">
        <f>SUM(Daily!T19,Daily!T174,Daily!T391,Daily!T608,Daily!T825)</f>
        <v>570</v>
      </c>
      <c r="U17" s="30">
        <f>SUM(Daily!U19,Daily!U174,Daily!U391,Daily!U608,Daily!U825)</f>
        <v>792</v>
      </c>
      <c r="V17" s="3">
        <f>SUM(Daily!V19,Daily!V174,Daily!V391,Daily!V608,Daily!V825)</f>
        <v>2730</v>
      </c>
      <c r="W17" s="30">
        <f>SUM(Daily!W19,Daily!W174,Daily!W391,Daily!W608,Daily!W825)</f>
        <v>5229</v>
      </c>
      <c r="X17" s="3">
        <f>SUM(Daily!X19,Daily!X174,Daily!X391,Daily!X608,Daily!X825)</f>
        <v>2488</v>
      </c>
      <c r="Y17" s="30">
        <f>SUM(Daily!Y19,Daily!Y174,Daily!Y391,Daily!Y608,Daily!Y825)</f>
        <v>1638</v>
      </c>
      <c r="Z17" s="3">
        <f>SUM(Daily!Z19,Daily!Z174,Daily!Z391,Daily!Z608,Daily!Z825)</f>
        <v>10242</v>
      </c>
      <c r="AA17" s="30">
        <f>SUM(Daily!AA19,Daily!AA174,Daily!AA391,Daily!AA608,Daily!AA825)</f>
        <v>10431</v>
      </c>
      <c r="AB17" s="110">
        <f t="shared" si="0"/>
        <v>53292</v>
      </c>
      <c r="AC17" s="17">
        <f t="shared" si="0"/>
        <v>53563</v>
      </c>
    </row>
    <row r="18" spans="1:29" x14ac:dyDescent="0.2">
      <c r="A18" s="92" t="s">
        <v>35</v>
      </c>
      <c r="B18" s="3">
        <f>SUM(Daily!B20,Daily!B175,Daily!B392,Daily!B609,Daily!B826)</f>
        <v>9123</v>
      </c>
      <c r="C18" s="30">
        <f>SUM(Daily!C20,Daily!C175,Daily!C392,Daily!C609,Daily!C826)</f>
        <v>6000</v>
      </c>
      <c r="D18" s="3">
        <f>SUM(Daily!D20,Daily!D175,Daily!D392,Daily!D609,Daily!D826)</f>
        <v>3101</v>
      </c>
      <c r="E18" s="30">
        <f>SUM(Daily!E20,Daily!E175,Daily!E392,Daily!E609,Daily!E826)</f>
        <v>2182</v>
      </c>
      <c r="F18" s="3">
        <f>SUM(Daily!F20,Daily!F175,Daily!F392,Daily!F609,Daily!F826)</f>
        <v>1892</v>
      </c>
      <c r="G18" s="30">
        <f>SUM(Daily!G20,Daily!G175,Daily!G392,Daily!G609,Daily!G826)</f>
        <v>767</v>
      </c>
      <c r="H18" s="3">
        <f>SUM(Daily!H20,Daily!H175,Daily!H392,Daily!H609,Daily!H826)</f>
        <v>7630</v>
      </c>
      <c r="I18" s="30">
        <f>SUM(Daily!I20,Daily!I175,Daily!I392,Daily!I609,Daily!I826)</f>
        <v>7006</v>
      </c>
      <c r="J18" s="3">
        <f>SUM(Daily!J20,Daily!J175,Daily!J392,Daily!J609,Daily!J826)</f>
        <v>639</v>
      </c>
      <c r="K18" s="30">
        <f>SUM(Daily!K20,Daily!K175,Daily!K392,Daily!K609,Daily!K826)</f>
        <v>750</v>
      </c>
      <c r="L18" s="3">
        <f>SUM(Daily!L20,Daily!L175,Daily!L392,Daily!L609,Daily!L826)</f>
        <v>1237</v>
      </c>
      <c r="M18" s="30">
        <f>SUM(Daily!M20,Daily!M175,Daily!M392,Daily!M609,Daily!M826)</f>
        <v>3002</v>
      </c>
      <c r="N18" s="3">
        <f>SUM(Daily!N20,Daily!N175,Daily!N392,Daily!N609,Daily!N826)</f>
        <v>4831</v>
      </c>
      <c r="O18" s="30">
        <f>SUM(Daily!O20,Daily!O175,Daily!O392,Daily!O609,Daily!O826)</f>
        <v>5407</v>
      </c>
      <c r="P18" s="3">
        <f>SUM(Daily!P20,Daily!P175,Daily!P392,Daily!P609,Daily!P826)</f>
        <v>3128</v>
      </c>
      <c r="Q18" s="30">
        <f>SUM(Daily!Q20,Daily!Q175,Daily!Q392,Daily!Q609,Daily!Q826)</f>
        <v>2746</v>
      </c>
      <c r="R18" s="3">
        <f>SUM(Daily!R20,Daily!R175,Daily!R392,Daily!R609,Daily!R826)</f>
        <v>4710</v>
      </c>
      <c r="S18" s="30">
        <f>SUM(Daily!S20,Daily!S175,Daily!S392,Daily!S609,Daily!S826)</f>
        <v>4681</v>
      </c>
      <c r="T18" s="3">
        <f>SUM(Daily!T20,Daily!T175,Daily!T392,Daily!T609,Daily!T826)</f>
        <v>725</v>
      </c>
      <c r="U18" s="30">
        <f>SUM(Daily!U20,Daily!U175,Daily!U392,Daily!U609,Daily!U826)</f>
        <v>684</v>
      </c>
      <c r="V18" s="3">
        <f>SUM(Daily!V20,Daily!V175,Daily!V392,Daily!V609,Daily!V826)</f>
        <v>3385</v>
      </c>
      <c r="W18" s="30">
        <f>SUM(Daily!W20,Daily!W175,Daily!W392,Daily!W609,Daily!W826)</f>
        <v>4549</v>
      </c>
      <c r="X18" s="3">
        <f>SUM(Daily!X20,Daily!X175,Daily!X392,Daily!X609,Daily!X826)</f>
        <v>2824</v>
      </c>
      <c r="Y18" s="30">
        <f>SUM(Daily!Y20,Daily!Y175,Daily!Y392,Daily!Y609,Daily!Y826)</f>
        <v>1526</v>
      </c>
      <c r="Z18" s="3">
        <f>SUM(Daily!Z20,Daily!Z175,Daily!Z392,Daily!Z609,Daily!Z826)</f>
        <v>11066</v>
      </c>
      <c r="AA18" s="30">
        <f>SUM(Daily!AA20,Daily!AA175,Daily!AA392,Daily!AA609,Daily!AA826)</f>
        <v>10945</v>
      </c>
      <c r="AB18" s="110">
        <f t="shared" si="0"/>
        <v>54291</v>
      </c>
      <c r="AC18" s="17">
        <f t="shared" si="0"/>
        <v>50245</v>
      </c>
    </row>
    <row r="19" spans="1:29" x14ac:dyDescent="0.2">
      <c r="A19" s="93" t="s">
        <v>36</v>
      </c>
      <c r="B19" s="3">
        <f>SUM(Daily!B21,Daily!B176,Daily!B393,Daily!B610,Daily!B827)</f>
        <v>9428</v>
      </c>
      <c r="C19" s="30">
        <f>SUM(Daily!C21,Daily!C176,Daily!C393,Daily!C610,Daily!C827)</f>
        <v>7291</v>
      </c>
      <c r="D19" s="3">
        <f>SUM(Daily!D21,Daily!D176,Daily!D393,Daily!D610,Daily!D827)</f>
        <v>3118</v>
      </c>
      <c r="E19" s="30">
        <f>SUM(Daily!E21,Daily!E176,Daily!E393,Daily!E610,Daily!E827)</f>
        <v>2950</v>
      </c>
      <c r="F19" s="3">
        <f>SUM(Daily!F21,Daily!F176,Daily!F393,Daily!F610,Daily!F827)</f>
        <v>2001</v>
      </c>
      <c r="G19" s="30">
        <f>SUM(Daily!G21,Daily!G176,Daily!G393,Daily!G610,Daily!G827)</f>
        <v>1076</v>
      </c>
      <c r="H19" s="3">
        <f>SUM(Daily!H21,Daily!H176,Daily!H393,Daily!H610,Daily!H827)</f>
        <v>7803</v>
      </c>
      <c r="I19" s="30">
        <f>SUM(Daily!I21,Daily!I176,Daily!I393,Daily!I610,Daily!I827)</f>
        <v>9782</v>
      </c>
      <c r="J19" s="3">
        <f>SUM(Daily!J21,Daily!J176,Daily!J393,Daily!J610,Daily!J827)</f>
        <v>674</v>
      </c>
      <c r="K19" s="30">
        <f>SUM(Daily!K21,Daily!K176,Daily!K393,Daily!K610,Daily!K827)</f>
        <v>791</v>
      </c>
      <c r="L19" s="3">
        <f>SUM(Daily!L21,Daily!L176,Daily!L393,Daily!L610,Daily!L827)</f>
        <v>1615</v>
      </c>
      <c r="M19" s="30">
        <f>SUM(Daily!M21,Daily!M176,Daily!M393,Daily!M610,Daily!M827)</f>
        <v>2889</v>
      </c>
      <c r="N19" s="3">
        <f>SUM(Daily!N21,Daily!N176,Daily!N393,Daily!N610,Daily!N827)</f>
        <v>5322</v>
      </c>
      <c r="O19" s="30">
        <f>SUM(Daily!O21,Daily!O176,Daily!O393,Daily!O610,Daily!O827)</f>
        <v>5910</v>
      </c>
      <c r="P19" s="3">
        <f>SUM(Daily!P21,Daily!P176,Daily!P393,Daily!P610,Daily!P827)</f>
        <v>3144</v>
      </c>
      <c r="Q19" s="30">
        <f>SUM(Daily!Q21,Daily!Q176,Daily!Q393,Daily!Q610,Daily!Q827)</f>
        <v>3118</v>
      </c>
      <c r="R19" s="3">
        <f>SUM(Daily!R21,Daily!R176,Daily!R393,Daily!R610,Daily!R827)</f>
        <v>4763</v>
      </c>
      <c r="S19" s="30">
        <f>SUM(Daily!S21,Daily!S176,Daily!S393,Daily!S610,Daily!S827)</f>
        <v>5406</v>
      </c>
      <c r="T19" s="3">
        <f>SUM(Daily!T21,Daily!T176,Daily!T393,Daily!T610,Daily!T827)</f>
        <v>797</v>
      </c>
      <c r="U19" s="30">
        <f>SUM(Daily!U21,Daily!U176,Daily!U393,Daily!U610,Daily!U827)</f>
        <v>692</v>
      </c>
      <c r="V19" s="3">
        <f>SUM(Daily!V21,Daily!V176,Daily!V393,Daily!V610,Daily!V827)</f>
        <v>4148</v>
      </c>
      <c r="W19" s="30">
        <f>SUM(Daily!W21,Daily!W176,Daily!W393,Daily!W610,Daily!W827)</f>
        <v>4443</v>
      </c>
      <c r="X19" s="3">
        <f>SUM(Daily!X21,Daily!X176,Daily!X393,Daily!X610,Daily!X827)</f>
        <v>2996</v>
      </c>
      <c r="Y19" s="30">
        <f>SUM(Daily!Y21,Daily!Y176,Daily!Y393,Daily!Y610,Daily!Y827)</f>
        <v>1457</v>
      </c>
      <c r="Z19" s="3">
        <f>SUM(Daily!Z21,Daily!Z176,Daily!Z393,Daily!Z610,Daily!Z827)</f>
        <v>11608</v>
      </c>
      <c r="AA19" s="30">
        <f>SUM(Daily!AA21,Daily!AA176,Daily!AA393,Daily!AA610,Daily!AA827)</f>
        <v>11226</v>
      </c>
      <c r="AB19" s="110">
        <f t="shared" si="0"/>
        <v>57417</v>
      </c>
      <c r="AC19" s="17">
        <f t="shared" si="0"/>
        <v>57031</v>
      </c>
    </row>
    <row r="20" spans="1:29" x14ac:dyDescent="0.2">
      <c r="A20" s="92" t="s">
        <v>37</v>
      </c>
      <c r="B20" s="3">
        <f>SUM(Daily!B22,Daily!B177,Daily!B394,Daily!B611,Daily!B828)</f>
        <v>9587</v>
      </c>
      <c r="C20" s="30">
        <f>SUM(Daily!C22,Daily!C177,Daily!C394,Daily!C611,Daily!C828)</f>
        <v>8349</v>
      </c>
      <c r="D20" s="3">
        <f>SUM(Daily!D22,Daily!D177,Daily!D394,Daily!D611,Daily!D828)</f>
        <v>3296</v>
      </c>
      <c r="E20" s="30">
        <f>SUM(Daily!E22,Daily!E177,Daily!E394,Daily!E611,Daily!E828)</f>
        <v>3105</v>
      </c>
      <c r="F20" s="3">
        <f>SUM(Daily!F22,Daily!F177,Daily!F394,Daily!F611,Daily!F828)</f>
        <v>2095</v>
      </c>
      <c r="G20" s="30">
        <f>SUM(Daily!G22,Daily!G177,Daily!G394,Daily!G611,Daily!G828)</f>
        <v>1073</v>
      </c>
      <c r="H20" s="3">
        <f>SUM(Daily!H22,Daily!H177,Daily!H394,Daily!H611,Daily!H828)</f>
        <v>8049</v>
      </c>
      <c r="I20" s="30">
        <f>SUM(Daily!I22,Daily!I177,Daily!I394,Daily!I611,Daily!I828)</f>
        <v>10106</v>
      </c>
      <c r="J20" s="3">
        <f>SUM(Daily!J22,Daily!J177,Daily!J394,Daily!J611,Daily!J828)</f>
        <v>771</v>
      </c>
      <c r="K20" s="30">
        <f>SUM(Daily!K22,Daily!K177,Daily!K394,Daily!K611,Daily!K828)</f>
        <v>763</v>
      </c>
      <c r="L20" s="3">
        <f>SUM(Daily!L22,Daily!L177,Daily!L394,Daily!L611,Daily!L828)</f>
        <v>1631</v>
      </c>
      <c r="M20" s="30">
        <f>SUM(Daily!M22,Daily!M177,Daily!M394,Daily!M611,Daily!M828)</f>
        <v>2691</v>
      </c>
      <c r="N20" s="3">
        <f>SUM(Daily!N22,Daily!N177,Daily!N394,Daily!N611,Daily!N828)</f>
        <v>5217</v>
      </c>
      <c r="O20" s="30">
        <f>SUM(Daily!O22,Daily!O177,Daily!O394,Daily!O611,Daily!O828)</f>
        <v>5793</v>
      </c>
      <c r="P20" s="3">
        <f>SUM(Daily!P22,Daily!P177,Daily!P394,Daily!P611,Daily!P828)</f>
        <v>2835</v>
      </c>
      <c r="Q20" s="30">
        <f>SUM(Daily!Q22,Daily!Q177,Daily!Q394,Daily!Q611,Daily!Q828)</f>
        <v>3400</v>
      </c>
      <c r="R20" s="3">
        <f>SUM(Daily!R22,Daily!R177,Daily!R394,Daily!R611,Daily!R828)</f>
        <v>4706</v>
      </c>
      <c r="S20" s="30">
        <f>SUM(Daily!S22,Daily!S177,Daily!S394,Daily!S611,Daily!S828)</f>
        <v>5885</v>
      </c>
      <c r="T20" s="3">
        <f>SUM(Daily!T22,Daily!T177,Daily!T394,Daily!T611,Daily!T828)</f>
        <v>753</v>
      </c>
      <c r="U20" s="30">
        <f>SUM(Daily!U22,Daily!U177,Daily!U394,Daily!U611,Daily!U828)</f>
        <v>731</v>
      </c>
      <c r="V20" s="3">
        <f>SUM(Daily!V22,Daily!V177,Daily!V394,Daily!V611,Daily!V828)</f>
        <v>4511</v>
      </c>
      <c r="W20" s="30">
        <f>SUM(Daily!W22,Daily!W177,Daily!W394,Daily!W611,Daily!W828)</f>
        <v>4440</v>
      </c>
      <c r="X20" s="3">
        <f>SUM(Daily!X22,Daily!X177,Daily!X394,Daily!X611,Daily!X828)</f>
        <v>2936</v>
      </c>
      <c r="Y20" s="30">
        <f>SUM(Daily!Y22,Daily!Y177,Daily!Y394,Daily!Y611,Daily!Y828)</f>
        <v>1806</v>
      </c>
      <c r="Z20" s="3">
        <f>SUM(Daily!Z22,Daily!Z177,Daily!Z394,Daily!Z611,Daily!Z828)</f>
        <v>12140</v>
      </c>
      <c r="AA20" s="30">
        <f>SUM(Daily!AA22,Daily!AA177,Daily!AA394,Daily!AA611,Daily!AA828)</f>
        <v>11415</v>
      </c>
      <c r="AB20" s="110">
        <f t="shared" si="0"/>
        <v>58527</v>
      </c>
      <c r="AC20" s="17">
        <f t="shared" si="0"/>
        <v>59557</v>
      </c>
    </row>
    <row r="21" spans="1:29" x14ac:dyDescent="0.2">
      <c r="A21" s="93" t="s">
        <v>30</v>
      </c>
      <c r="B21" s="3">
        <f>SUM(Daily!B23,Daily!B178,Daily!B395,Daily!B612,Daily!B829)</f>
        <v>10729</v>
      </c>
      <c r="C21" s="30">
        <f>SUM(Daily!C23,Daily!C178,Daily!C395,Daily!C612,Daily!C829)</f>
        <v>8159</v>
      </c>
      <c r="D21" s="3">
        <f>SUM(Daily!D23,Daily!D178,Daily!D395,Daily!D612,Daily!D829)</f>
        <v>3444</v>
      </c>
      <c r="E21" s="30">
        <f>SUM(Daily!E23,Daily!E178,Daily!E395,Daily!E612,Daily!E829)</f>
        <v>3318</v>
      </c>
      <c r="F21" s="3">
        <f>SUM(Daily!F23,Daily!F178,Daily!F395,Daily!F612,Daily!F829)</f>
        <v>2268</v>
      </c>
      <c r="G21" s="30">
        <f>SUM(Daily!G23,Daily!G178,Daily!G395,Daily!G612,Daily!G829)</f>
        <v>1186</v>
      </c>
      <c r="H21" s="3">
        <f>SUM(Daily!H23,Daily!H178,Daily!H395,Daily!H612,Daily!H829)</f>
        <v>7986</v>
      </c>
      <c r="I21" s="30">
        <f>SUM(Daily!I23,Daily!I178,Daily!I395,Daily!I612,Daily!I829)</f>
        <v>9761</v>
      </c>
      <c r="J21" s="3">
        <f>SUM(Daily!J23,Daily!J178,Daily!J395,Daily!J612,Daily!J829)</f>
        <v>807</v>
      </c>
      <c r="K21" s="30">
        <f>SUM(Daily!K23,Daily!K178,Daily!K395,Daily!K612,Daily!K829)</f>
        <v>773</v>
      </c>
      <c r="L21" s="3">
        <f>SUM(Daily!L23,Daily!L178,Daily!L395,Daily!L612,Daily!L829)</f>
        <v>1695</v>
      </c>
      <c r="M21" s="30">
        <f>SUM(Daily!M23,Daily!M178,Daily!M395,Daily!M612,Daily!M829)</f>
        <v>2484</v>
      </c>
      <c r="N21" s="3">
        <f>SUM(Daily!N23,Daily!N178,Daily!N395,Daily!N612,Daily!N829)</f>
        <v>5003</v>
      </c>
      <c r="O21" s="30">
        <f>SUM(Daily!O23,Daily!O178,Daily!O395,Daily!O612,Daily!O829)</f>
        <v>6208</v>
      </c>
      <c r="P21" s="3">
        <f>SUM(Daily!P23,Daily!P178,Daily!P395,Daily!P612,Daily!P829)</f>
        <v>2692</v>
      </c>
      <c r="Q21" s="30">
        <f>SUM(Daily!Q23,Daily!Q178,Daily!Q395,Daily!Q612,Daily!Q829)</f>
        <v>3748</v>
      </c>
      <c r="R21" s="3">
        <f>SUM(Daily!R23,Daily!R178,Daily!R395,Daily!R612,Daily!R829)</f>
        <v>4130</v>
      </c>
      <c r="S21" s="30">
        <f>SUM(Daily!S23,Daily!S178,Daily!S395,Daily!S612,Daily!S829)</f>
        <v>6377</v>
      </c>
      <c r="T21" s="3">
        <f>SUM(Daily!T23,Daily!T178,Daily!T395,Daily!T612,Daily!T829)</f>
        <v>688</v>
      </c>
      <c r="U21" s="30">
        <f>SUM(Daily!U23,Daily!U178,Daily!U395,Daily!U612,Daily!U829)</f>
        <v>983</v>
      </c>
      <c r="V21" s="3">
        <f>SUM(Daily!V23,Daily!V178,Daily!V395,Daily!V612,Daily!V829)</f>
        <v>3993</v>
      </c>
      <c r="W21" s="30">
        <f>SUM(Daily!W23,Daily!W178,Daily!W395,Daily!W612,Daily!W829)</f>
        <v>4920</v>
      </c>
      <c r="X21" s="3">
        <f>SUM(Daily!X23,Daily!X178,Daily!X395,Daily!X612,Daily!X829)</f>
        <v>3005</v>
      </c>
      <c r="Y21" s="30">
        <f>SUM(Daily!Y23,Daily!Y178,Daily!Y395,Daily!Y612,Daily!Y829)</f>
        <v>2075</v>
      </c>
      <c r="Z21" s="3">
        <f>SUM(Daily!Z23,Daily!Z178,Daily!Z395,Daily!Z612,Daily!Z829)</f>
        <v>12029</v>
      </c>
      <c r="AA21" s="30">
        <f>SUM(Daily!AA23,Daily!AA178,Daily!AA395,Daily!AA612,Daily!AA829)</f>
        <v>10708</v>
      </c>
      <c r="AB21" s="110">
        <f t="shared" si="0"/>
        <v>58469</v>
      </c>
      <c r="AC21" s="17">
        <f t="shared" si="0"/>
        <v>60700</v>
      </c>
    </row>
    <row r="22" spans="1:29" x14ac:dyDescent="0.2">
      <c r="A22" s="92" t="s">
        <v>32</v>
      </c>
      <c r="B22" s="3">
        <f>SUM(Daily!B24,Daily!B179,Daily!B396,Daily!B613,Daily!B830)</f>
        <v>10637</v>
      </c>
      <c r="C22" s="30">
        <f>SUM(Daily!C24,Daily!C179,Daily!C396,Daily!C613,Daily!C830)</f>
        <v>6953</v>
      </c>
      <c r="D22" s="3">
        <f>SUM(Daily!D24,Daily!D179,Daily!D396,Daily!D613,Daily!D830)</f>
        <v>3046</v>
      </c>
      <c r="E22" s="30">
        <f>SUM(Daily!E24,Daily!E179,Daily!E396,Daily!E613,Daily!E830)</f>
        <v>3084</v>
      </c>
      <c r="F22" s="3">
        <f>SUM(Daily!F24,Daily!F179,Daily!F396,Daily!F613,Daily!F830)</f>
        <v>2028</v>
      </c>
      <c r="G22" s="30">
        <f>SUM(Daily!G24,Daily!G179,Daily!G396,Daily!G613,Daily!G830)</f>
        <v>1042</v>
      </c>
      <c r="H22" s="3">
        <f>SUM(Daily!H24,Daily!H179,Daily!H396,Daily!H613,Daily!H830)</f>
        <v>7371</v>
      </c>
      <c r="I22" s="30">
        <f>SUM(Daily!I24,Daily!I179,Daily!I396,Daily!I613,Daily!I830)</f>
        <v>8824</v>
      </c>
      <c r="J22" s="3">
        <f>SUM(Daily!J24,Daily!J179,Daily!J396,Daily!J613,Daily!J830)</f>
        <v>791</v>
      </c>
      <c r="K22" s="30">
        <f>SUM(Daily!K24,Daily!K179,Daily!K396,Daily!K613,Daily!K830)</f>
        <v>639</v>
      </c>
      <c r="L22" s="3">
        <f>SUM(Daily!L24,Daily!L179,Daily!L396,Daily!L613,Daily!L830)</f>
        <v>1727</v>
      </c>
      <c r="M22" s="30">
        <f>SUM(Daily!M24,Daily!M179,Daily!M396,Daily!M613,Daily!M830)</f>
        <v>2226</v>
      </c>
      <c r="N22" s="3">
        <f>SUM(Daily!N24,Daily!N179,Daily!N396,Daily!N613,Daily!N830)</f>
        <v>5118</v>
      </c>
      <c r="O22" s="30">
        <f>SUM(Daily!O24,Daily!O179,Daily!O396,Daily!O613,Daily!O830)</f>
        <v>5699</v>
      </c>
      <c r="P22" s="3">
        <f>SUM(Daily!P24,Daily!P179,Daily!P396,Daily!P613,Daily!P830)</f>
        <v>2656</v>
      </c>
      <c r="Q22" s="30">
        <f>SUM(Daily!Q24,Daily!Q179,Daily!Q396,Daily!Q613,Daily!Q830)</f>
        <v>3684</v>
      </c>
      <c r="R22" s="3">
        <f>SUM(Daily!R24,Daily!R179,Daily!R396,Daily!R613,Daily!R830)</f>
        <v>3659</v>
      </c>
      <c r="S22" s="30">
        <f>SUM(Daily!S24,Daily!S179,Daily!S396,Daily!S613,Daily!S830)</f>
        <v>6092</v>
      </c>
      <c r="T22" s="3">
        <f>SUM(Daily!T24,Daily!T179,Daily!T396,Daily!T613,Daily!T830)</f>
        <v>662</v>
      </c>
      <c r="U22" s="30">
        <f>SUM(Daily!U24,Daily!U179,Daily!U396,Daily!U613,Daily!U830)</f>
        <v>869</v>
      </c>
      <c r="V22" s="3">
        <f>SUM(Daily!V24,Daily!V179,Daily!V396,Daily!V613,Daily!V830)</f>
        <v>4828</v>
      </c>
      <c r="W22" s="30">
        <f>SUM(Daily!W24,Daily!W179,Daily!W396,Daily!W613,Daily!W830)</f>
        <v>4010</v>
      </c>
      <c r="X22" s="3">
        <f>SUM(Daily!X24,Daily!X179,Daily!X396,Daily!X613,Daily!X830)</f>
        <v>2613</v>
      </c>
      <c r="Y22" s="30">
        <f>SUM(Daily!Y24,Daily!Y179,Daily!Y396,Daily!Y613,Daily!Y830)</f>
        <v>2017</v>
      </c>
      <c r="Z22" s="3">
        <f>SUM(Daily!Z24,Daily!Z179,Daily!Z396,Daily!Z613,Daily!Z830)</f>
        <v>10649</v>
      </c>
      <c r="AA22" s="30">
        <f>SUM(Daily!AA24,Daily!AA179,Daily!AA396,Daily!AA613,Daily!AA830)</f>
        <v>9767</v>
      </c>
      <c r="AB22" s="110">
        <f t="shared" si="0"/>
        <v>55785</v>
      </c>
      <c r="AC22" s="17">
        <f t="shared" si="0"/>
        <v>54906</v>
      </c>
    </row>
    <row r="23" spans="1:29" x14ac:dyDescent="0.2">
      <c r="A23" s="93" t="s">
        <v>34</v>
      </c>
      <c r="B23" s="3">
        <f>SUM(Daily!B25,Daily!B180,Daily!B397,Daily!B614,Daily!B831)</f>
        <v>11011</v>
      </c>
      <c r="C23" s="30">
        <f>SUM(Daily!C25,Daily!C180,Daily!C397,Daily!C614,Daily!C831)</f>
        <v>6369</v>
      </c>
      <c r="D23" s="3">
        <f>SUM(Daily!D25,Daily!D180,Daily!D397,Daily!D614,Daily!D831)</f>
        <v>2756</v>
      </c>
      <c r="E23" s="30">
        <f>SUM(Daily!E25,Daily!E180,Daily!E397,Daily!E614,Daily!E831)</f>
        <v>2682</v>
      </c>
      <c r="F23" s="3">
        <f>SUM(Daily!F25,Daily!F180,Daily!F397,Daily!F614,Daily!F831)</f>
        <v>1869</v>
      </c>
      <c r="G23" s="30">
        <f>SUM(Daily!G25,Daily!G180,Daily!G397,Daily!G614,Daily!G831)</f>
        <v>961</v>
      </c>
      <c r="H23" s="3">
        <f>SUM(Daily!H25,Daily!H180,Daily!H397,Daily!H614,Daily!H831)</f>
        <v>6768</v>
      </c>
      <c r="I23" s="30">
        <f>SUM(Daily!I25,Daily!I180,Daily!I397,Daily!I614,Daily!I831)</f>
        <v>8676</v>
      </c>
      <c r="J23" s="3">
        <f>SUM(Daily!J25,Daily!J180,Daily!J397,Daily!J614,Daily!J831)</f>
        <v>658</v>
      </c>
      <c r="K23" s="30">
        <f>SUM(Daily!K25,Daily!K180,Daily!K397,Daily!K614,Daily!K831)</f>
        <v>542</v>
      </c>
      <c r="L23" s="3">
        <f>SUM(Daily!L25,Daily!L180,Daily!L397,Daily!L614,Daily!L831)</f>
        <v>1461</v>
      </c>
      <c r="M23" s="30">
        <f>SUM(Daily!M25,Daily!M180,Daily!M397,Daily!M614,Daily!M831)</f>
        <v>1963</v>
      </c>
      <c r="N23" s="3">
        <f>SUM(Daily!N25,Daily!N180,Daily!N397,Daily!N614,Daily!N831)</f>
        <v>4883</v>
      </c>
      <c r="O23" s="30">
        <f>SUM(Daily!O25,Daily!O180,Daily!O397,Daily!O614,Daily!O831)</f>
        <v>5993</v>
      </c>
      <c r="P23" s="3">
        <f>SUM(Daily!P25,Daily!P180,Daily!P397,Daily!P614,Daily!P831)</f>
        <v>2027</v>
      </c>
      <c r="Q23" s="30">
        <f>SUM(Daily!Q25,Daily!Q180,Daily!Q397,Daily!Q614,Daily!Q831)</f>
        <v>4296</v>
      </c>
      <c r="R23" s="3">
        <f>SUM(Daily!R25,Daily!R180,Daily!R397,Daily!R614,Daily!R831)</f>
        <v>3199</v>
      </c>
      <c r="S23" s="30">
        <f>SUM(Daily!S25,Daily!S180,Daily!S397,Daily!S614,Daily!S831)</f>
        <v>6375</v>
      </c>
      <c r="T23" s="3">
        <f>SUM(Daily!T25,Daily!T180,Daily!T397,Daily!T614,Daily!T831)</f>
        <v>562</v>
      </c>
      <c r="U23" s="30">
        <f>SUM(Daily!U25,Daily!U180,Daily!U397,Daily!U614,Daily!U831)</f>
        <v>1034</v>
      </c>
      <c r="V23" s="3">
        <f>SUM(Daily!V25,Daily!V180,Daily!V397,Daily!V614,Daily!V831)</f>
        <v>5456</v>
      </c>
      <c r="W23" s="30">
        <f>SUM(Daily!W25,Daily!W180,Daily!W397,Daily!W614,Daily!W831)</f>
        <v>3749</v>
      </c>
      <c r="X23" s="3">
        <f>SUM(Daily!X25,Daily!X180,Daily!X397,Daily!X614,Daily!X831)</f>
        <v>2275</v>
      </c>
      <c r="Y23" s="30">
        <f>SUM(Daily!Y25,Daily!Y180,Daily!Y397,Daily!Y614,Daily!Y831)</f>
        <v>2241</v>
      </c>
      <c r="Z23" s="3">
        <f>SUM(Daily!Z25,Daily!Z180,Daily!Z397,Daily!Z614,Daily!Z831)</f>
        <v>9539</v>
      </c>
      <c r="AA23" s="30">
        <f>SUM(Daily!AA25,Daily!AA180,Daily!AA397,Daily!AA614,Daily!AA831)</f>
        <v>10901</v>
      </c>
      <c r="AB23" s="110">
        <f t="shared" si="0"/>
        <v>52464</v>
      </c>
      <c r="AC23" s="17">
        <f t="shared" si="0"/>
        <v>55782</v>
      </c>
    </row>
    <row r="24" spans="1:29" x14ac:dyDescent="0.2">
      <c r="A24" s="92" t="s">
        <v>38</v>
      </c>
      <c r="B24" s="3">
        <f>SUM(Daily!B26,Daily!B181,Daily!B398,Daily!B615,Daily!B832)</f>
        <v>10948</v>
      </c>
      <c r="C24" s="30">
        <f>SUM(Daily!C26,Daily!C181,Daily!C398,Daily!C615,Daily!C832)</f>
        <v>5905</v>
      </c>
      <c r="D24" s="3">
        <f>SUM(Daily!D26,Daily!D181,Daily!D398,Daily!D615,Daily!D832)</f>
        <v>2277</v>
      </c>
      <c r="E24" s="30">
        <f>SUM(Daily!E26,Daily!E181,Daily!E398,Daily!E615,Daily!E832)</f>
        <v>2741</v>
      </c>
      <c r="F24" s="3">
        <f>SUM(Daily!F26,Daily!F181,Daily!F398,Daily!F615,Daily!F832)</f>
        <v>1634</v>
      </c>
      <c r="G24" s="30">
        <f>SUM(Daily!G26,Daily!G181,Daily!G398,Daily!G615,Daily!G832)</f>
        <v>1057</v>
      </c>
      <c r="H24" s="3">
        <f>SUM(Daily!H26,Daily!H181,Daily!H398,Daily!H615,Daily!H832)</f>
        <v>6126</v>
      </c>
      <c r="I24" s="30">
        <f>SUM(Daily!I26,Daily!I181,Daily!I398,Daily!I615,Daily!I832)</f>
        <v>7654</v>
      </c>
      <c r="J24" s="3">
        <f>SUM(Daily!J26,Daily!J181,Daily!J398,Daily!J615,Daily!J832)</f>
        <v>717</v>
      </c>
      <c r="K24" s="30">
        <f>SUM(Daily!K26,Daily!K181,Daily!K398,Daily!K615,Daily!K832)</f>
        <v>441</v>
      </c>
      <c r="L24" s="3">
        <f>SUM(Daily!L26,Daily!L181,Daily!L398,Daily!L615,Daily!L832)</f>
        <v>1240</v>
      </c>
      <c r="M24" s="30">
        <f>SUM(Daily!M26,Daily!M181,Daily!M398,Daily!M615,Daily!M832)</f>
        <v>1564</v>
      </c>
      <c r="N24" s="3">
        <f>SUM(Daily!N26,Daily!N181,Daily!N398,Daily!N615,Daily!N832)</f>
        <v>4135</v>
      </c>
      <c r="O24" s="30">
        <f>SUM(Daily!O26,Daily!O181,Daily!O398,Daily!O615,Daily!O832)</f>
        <v>5378</v>
      </c>
      <c r="P24" s="3">
        <f>SUM(Daily!P26,Daily!P181,Daily!P398,Daily!P615,Daily!P832)</f>
        <v>1661</v>
      </c>
      <c r="Q24" s="30">
        <f>SUM(Daily!Q26,Daily!Q181,Daily!Q398,Daily!Q615,Daily!Q832)</f>
        <v>4156</v>
      </c>
      <c r="R24" s="3">
        <f>SUM(Daily!R26,Daily!R181,Daily!R398,Daily!R615,Daily!R832)</f>
        <v>2640</v>
      </c>
      <c r="S24" s="30">
        <f>SUM(Daily!S26,Daily!S181,Daily!S398,Daily!S615,Daily!S832)</f>
        <v>5572</v>
      </c>
      <c r="T24" s="3">
        <f>SUM(Daily!T26,Daily!T181,Daily!T398,Daily!T615,Daily!T832)</f>
        <v>442</v>
      </c>
      <c r="U24" s="30">
        <f>SUM(Daily!U26,Daily!U181,Daily!U398,Daily!U615,Daily!U832)</f>
        <v>1074</v>
      </c>
      <c r="V24" s="3">
        <f>SUM(Daily!V26,Daily!V181,Daily!V398,Daily!V615,Daily!V832)</f>
        <v>4966</v>
      </c>
      <c r="W24" s="30">
        <f>SUM(Daily!W26,Daily!W181,Daily!W398,Daily!W615,Daily!W832)</f>
        <v>3097</v>
      </c>
      <c r="X24" s="3">
        <f>SUM(Daily!X26,Daily!X181,Daily!X398,Daily!X615,Daily!X832)</f>
        <v>2130</v>
      </c>
      <c r="Y24" s="30">
        <f>SUM(Daily!Y26,Daily!Y181,Daily!Y398,Daily!Y615,Daily!Y832)</f>
        <v>2009</v>
      </c>
      <c r="Z24" s="3">
        <f>SUM(Daily!Z26,Daily!Z181,Daily!Z398,Daily!Z615,Daily!Z832)</f>
        <v>8160</v>
      </c>
      <c r="AA24" s="30">
        <f>SUM(Daily!AA26,Daily!AA181,Daily!AA398,Daily!AA615,Daily!AA832)</f>
        <v>9218</v>
      </c>
      <c r="AB24" s="110">
        <f t="shared" si="0"/>
        <v>47076</v>
      </c>
      <c r="AC24" s="17">
        <f t="shared" si="0"/>
        <v>49866</v>
      </c>
    </row>
    <row r="25" spans="1:29" x14ac:dyDescent="0.2">
      <c r="A25" s="93" t="s">
        <v>39</v>
      </c>
      <c r="B25" s="3">
        <f>SUM(Daily!B27,Daily!B182,Daily!B399,Daily!B616,Daily!B833)</f>
        <v>1570</v>
      </c>
      <c r="C25" s="30">
        <f>SUM(Daily!C27,Daily!C182,Daily!C399,Daily!C616,Daily!C833)</f>
        <v>4835</v>
      </c>
      <c r="D25" s="3">
        <f>SUM(Daily!D27,Daily!D182,Daily!D399,Daily!D616,Daily!D833)</f>
        <v>506</v>
      </c>
      <c r="E25" s="30">
        <f>SUM(Daily!E27,Daily!E182,Daily!E399,Daily!E616,Daily!E833)</f>
        <v>1964</v>
      </c>
      <c r="F25" s="3">
        <f>SUM(Daily!F27,Daily!F182,Daily!F399,Daily!F616,Daily!F833)</f>
        <v>388</v>
      </c>
      <c r="G25" s="30">
        <f>SUM(Daily!G27,Daily!G182,Daily!G399,Daily!G616,Daily!G833)</f>
        <v>811</v>
      </c>
      <c r="H25" s="3">
        <f>SUM(Daily!H27,Daily!H182,Daily!H399,Daily!H616,Daily!H833)</f>
        <v>2087</v>
      </c>
      <c r="I25" s="30">
        <f>SUM(Daily!I27,Daily!I182,Daily!I399,Daily!I616,Daily!I833)</f>
        <v>6652</v>
      </c>
      <c r="J25" s="3">
        <f>SUM(Daily!J27,Daily!J182,Daily!J399,Daily!J616,Daily!J833)</f>
        <v>516</v>
      </c>
      <c r="K25" s="30">
        <f>SUM(Daily!K27,Daily!K182,Daily!K399,Daily!K616,Daily!K833)</f>
        <v>443</v>
      </c>
      <c r="L25" s="3">
        <f>SUM(Daily!L27,Daily!L182,Daily!L399,Daily!L616,Daily!L833)</f>
        <v>754</v>
      </c>
      <c r="M25" s="30">
        <f>SUM(Daily!M27,Daily!M182,Daily!M399,Daily!M616,Daily!M833)</f>
        <v>1010</v>
      </c>
      <c r="N25" s="3">
        <f>SUM(Daily!N27,Daily!N182,Daily!N399,Daily!N616,Daily!N833)</f>
        <v>2658</v>
      </c>
      <c r="O25" s="30">
        <f>SUM(Daily!O27,Daily!O182,Daily!O399,Daily!O616,Daily!O833)</f>
        <v>3502</v>
      </c>
      <c r="P25" s="3">
        <f>SUM(Daily!P27,Daily!P182,Daily!P399,Daily!P616,Daily!P833)</f>
        <v>1223</v>
      </c>
      <c r="Q25" s="30">
        <f>SUM(Daily!Q27,Daily!Q182,Daily!Q399,Daily!Q616,Daily!Q833)</f>
        <v>3113</v>
      </c>
      <c r="R25" s="3">
        <f>SUM(Daily!R27,Daily!R182,Daily!R399,Daily!R616,Daily!R833)</f>
        <v>1723</v>
      </c>
      <c r="S25" s="30">
        <f>SUM(Daily!S27,Daily!S182,Daily!S399,Daily!S616,Daily!S833)</f>
        <v>4186</v>
      </c>
      <c r="T25" s="3">
        <f>SUM(Daily!T27,Daily!T182,Daily!T399,Daily!T616,Daily!T833)</f>
        <v>368</v>
      </c>
      <c r="U25" s="30">
        <f>SUM(Daily!U27,Daily!U182,Daily!U399,Daily!U616,Daily!U833)</f>
        <v>867</v>
      </c>
      <c r="V25" s="3">
        <f>SUM(Daily!V27,Daily!V182,Daily!V399,Daily!V616,Daily!V833)</f>
        <v>5610</v>
      </c>
      <c r="W25" s="30">
        <f>SUM(Daily!W27,Daily!W182,Daily!W399,Daily!W616,Daily!W833)</f>
        <v>2449</v>
      </c>
      <c r="X25" s="3">
        <f>SUM(Daily!X27,Daily!X182,Daily!X399,Daily!X616,Daily!X833)</f>
        <v>1750</v>
      </c>
      <c r="Y25" s="30">
        <f>SUM(Daily!Y27,Daily!Y182,Daily!Y399,Daily!Y616,Daily!Y833)</f>
        <v>1902</v>
      </c>
      <c r="Z25" s="3">
        <f>SUM(Daily!Z27,Daily!Z182,Daily!Z399,Daily!Z616,Daily!Z833)</f>
        <v>5671</v>
      </c>
      <c r="AA25" s="30">
        <f>SUM(Daily!AA27,Daily!AA182,Daily!AA399,Daily!AA616,Daily!AA833)</f>
        <v>7982</v>
      </c>
      <c r="AB25" s="110">
        <f>B25+D25+F25+H25+J25+L25+N25+P25+R25+T25+V25+X25+Z25</f>
        <v>24824</v>
      </c>
      <c r="AC25" s="17">
        <f t="shared" si="0"/>
        <v>39716</v>
      </c>
    </row>
    <row r="26" spans="1:29" x14ac:dyDescent="0.2">
      <c r="A26" s="92" t="s">
        <v>40</v>
      </c>
      <c r="B26" s="3">
        <f>SUM(Daily!B28,Daily!B183,Daily!B400,Daily!B617,Daily!B834)</f>
        <v>0</v>
      </c>
      <c r="C26" s="30">
        <f>SUM(Daily!C28,Daily!C183,Daily!C400,Daily!C617,Daily!C834)</f>
        <v>3057</v>
      </c>
      <c r="D26" s="3">
        <f>SUM(Daily!D28,Daily!D183,Daily!D400,Daily!D617,Daily!D834)</f>
        <v>8</v>
      </c>
      <c r="E26" s="30">
        <f>SUM(Daily!E28,Daily!E183,Daily!E400,Daily!E617,Daily!E834)</f>
        <v>1281</v>
      </c>
      <c r="F26" s="3">
        <f>SUM(Daily!F28,Daily!F183,Daily!F400,Daily!F617,Daily!F834)</f>
        <v>4</v>
      </c>
      <c r="G26" s="30">
        <f>SUM(Daily!G28,Daily!G183,Daily!G400,Daily!G617,Daily!G834)</f>
        <v>382</v>
      </c>
      <c r="H26" s="3">
        <f>SUM(Daily!H28,Daily!H183,Daily!H400,Daily!H617,Daily!H834)</f>
        <v>55</v>
      </c>
      <c r="I26" s="30">
        <f>SUM(Daily!I28,Daily!I183,Daily!I400,Daily!I617,Daily!I834)</f>
        <v>2021</v>
      </c>
      <c r="J26" s="3">
        <f>SUM(Daily!J28,Daily!J183,Daily!J400,Daily!J617,Daily!J834)</f>
        <v>112</v>
      </c>
      <c r="K26" s="30">
        <f>SUM(Daily!K28,Daily!K183,Daily!K400,Daily!K617,Daily!K834)</f>
        <v>134</v>
      </c>
      <c r="L26" s="3">
        <f>SUM(Daily!L28,Daily!L183,Daily!L400,Daily!L617,Daily!L834)</f>
        <v>109</v>
      </c>
      <c r="M26" s="30">
        <f>SUM(Daily!M28,Daily!M183,Daily!M400,Daily!M617,Daily!M834)</f>
        <v>125</v>
      </c>
      <c r="N26" s="3">
        <f>SUM(Daily!N28,Daily!N183,Daily!N400,Daily!N617,Daily!N834)</f>
        <v>224</v>
      </c>
      <c r="O26" s="30">
        <f>SUM(Daily!O28,Daily!O183,Daily!O400,Daily!O617,Daily!O834)</f>
        <v>559</v>
      </c>
      <c r="P26" s="3">
        <f>SUM(Daily!P28,Daily!P183,Daily!P400,Daily!P617,Daily!P834)</f>
        <v>194</v>
      </c>
      <c r="Q26" s="30">
        <f>SUM(Daily!Q28,Daily!Q183,Daily!Q400,Daily!Q617,Daily!Q834)</f>
        <v>329</v>
      </c>
      <c r="R26" s="3">
        <f>SUM(Daily!R28,Daily!R183,Daily!R400,Daily!R617,Daily!R834)</f>
        <v>225</v>
      </c>
      <c r="S26" s="30">
        <f>SUM(Daily!S28,Daily!S183,Daily!S400,Daily!S617,Daily!S834)</f>
        <v>261</v>
      </c>
      <c r="T26" s="3">
        <f>SUM(Daily!T28,Daily!T183,Daily!T400,Daily!T617,Daily!T834)</f>
        <v>37</v>
      </c>
      <c r="U26" s="30">
        <f>SUM(Daily!U28,Daily!U183,Daily!U400,Daily!U617,Daily!U834)</f>
        <v>19</v>
      </c>
      <c r="V26" s="3">
        <f>SUM(Daily!V28,Daily!V183,Daily!V400,Daily!V617,Daily!V834)</f>
        <v>140</v>
      </c>
      <c r="W26" s="30">
        <f>SUM(Daily!W28,Daily!W183,Daily!W400,Daily!W617,Daily!W834)</f>
        <v>67</v>
      </c>
      <c r="X26" s="3">
        <f>SUM(Daily!X28,Daily!X183,Daily!X400,Daily!X617,Daily!X834)</f>
        <v>148</v>
      </c>
      <c r="Y26" s="30">
        <f>SUM(Daily!Y28,Daily!Y183,Daily!Y400,Daily!Y617,Daily!Y834)</f>
        <v>45</v>
      </c>
      <c r="Z26" s="3">
        <f>SUM(Daily!Z28,Daily!Z183,Daily!Z400,Daily!Z617,Daily!Z834)</f>
        <v>63</v>
      </c>
      <c r="AA26" s="30">
        <f>SUM(Daily!AA28,Daily!AA183,Daily!AA400,Daily!AA617,Daily!AA834)</f>
        <v>205</v>
      </c>
      <c r="AB26" s="110">
        <f>B26+D26+F26+H26+J26+L26+N26+P26+R26+T26+V26+X26+Z26</f>
        <v>1319</v>
      </c>
      <c r="AC26" s="17">
        <f t="shared" si="0"/>
        <v>8485</v>
      </c>
    </row>
    <row r="27" spans="1:29" x14ac:dyDescent="0.2">
      <c r="A27" s="93" t="s">
        <v>41</v>
      </c>
      <c r="B27" s="3">
        <f>SUM(Daily!B29,Daily!B184,Daily!B401,Daily!B618,Daily!B835)</f>
        <v>0</v>
      </c>
      <c r="C27" s="30">
        <f>SUM(Daily!C29,Daily!C184,Daily!C401,Daily!C618,Daily!C835)</f>
        <v>1</v>
      </c>
      <c r="D27" s="3">
        <f>SUM(Daily!D29,Daily!D184,Daily!D401,Daily!D618,Daily!D835)</f>
        <v>0</v>
      </c>
      <c r="E27" s="30">
        <f>SUM(Daily!E29,Daily!E184,Daily!E401,Daily!E618,Daily!E835)</f>
        <v>0</v>
      </c>
      <c r="F27" s="3">
        <f>SUM(Daily!F29,Daily!F184,Daily!F401,Daily!F618,Daily!F835)</f>
        <v>0</v>
      </c>
      <c r="G27" s="30">
        <f>SUM(Daily!G29,Daily!G184,Daily!G401,Daily!G618,Daily!G835)</f>
        <v>0</v>
      </c>
      <c r="H27" s="3">
        <f>SUM(Daily!H29,Daily!H184,Daily!H401,Daily!H618,Daily!H835)</f>
        <v>0</v>
      </c>
      <c r="I27" s="30">
        <f>SUM(Daily!I29,Daily!I184,Daily!I401,Daily!I618,Daily!I835)</f>
        <v>0</v>
      </c>
      <c r="J27" s="3">
        <f>SUM(Daily!J29,Daily!J184,Daily!J401,Daily!J618,Daily!J835)</f>
        <v>0</v>
      </c>
      <c r="K27" s="30">
        <f>SUM(Daily!K29,Daily!K184,Daily!K401,Daily!K618,Daily!K835)</f>
        <v>0</v>
      </c>
      <c r="L27" s="3">
        <f>SUM(Daily!L29,Daily!L184,Daily!L401,Daily!L618,Daily!L835)</f>
        <v>0</v>
      </c>
      <c r="M27" s="30">
        <f>SUM(Daily!M29,Daily!M184,Daily!M401,Daily!M618,Daily!M835)</f>
        <v>0</v>
      </c>
      <c r="N27" s="3">
        <f>SUM(Daily!N29,Daily!N184,Daily!N401,Daily!N618,Daily!N835)</f>
        <v>0</v>
      </c>
      <c r="O27" s="30">
        <f>SUM(Daily!O29,Daily!O184,Daily!O401,Daily!O618,Daily!O835)</f>
        <v>0</v>
      </c>
      <c r="P27" s="3">
        <f>SUM(Daily!P29,Daily!P184,Daily!P401,Daily!P618,Daily!P835)</f>
        <v>0</v>
      </c>
      <c r="Q27" s="30">
        <f>SUM(Daily!Q29,Daily!Q184,Daily!Q401,Daily!Q618,Daily!Q835)</f>
        <v>0</v>
      </c>
      <c r="R27" s="3">
        <f>SUM(Daily!R29,Daily!R184,Daily!R401,Daily!R618,Daily!R835)</f>
        <v>0</v>
      </c>
      <c r="S27" s="30">
        <f>SUM(Daily!S29,Daily!S184,Daily!S401,Daily!S618,Daily!S835)</f>
        <v>0</v>
      </c>
      <c r="T27" s="3">
        <f>SUM(Daily!T29,Daily!T184,Daily!T401,Daily!T618,Daily!T835)</f>
        <v>0</v>
      </c>
      <c r="U27" s="30">
        <f>SUM(Daily!U29,Daily!U184,Daily!U401,Daily!U618,Daily!U835)</f>
        <v>0</v>
      </c>
      <c r="V27" s="3">
        <f>SUM(Daily!V29,Daily!V184,Daily!V401,Daily!V618,Daily!V835)</f>
        <v>0</v>
      </c>
      <c r="W27" s="30">
        <f>SUM(Daily!W29,Daily!W184,Daily!W401,Daily!W618,Daily!W835)</f>
        <v>0</v>
      </c>
      <c r="X27" s="3">
        <f>SUM(Daily!X29,Daily!X184,Daily!X401,Daily!X618,Daily!X835)</f>
        <v>0</v>
      </c>
      <c r="Y27" s="30">
        <f>SUM(Daily!Y29,Daily!Y184,Daily!Y401,Daily!Y618,Daily!Y835)</f>
        <v>0</v>
      </c>
      <c r="Z27" s="3">
        <f>SUM(Daily!Z29,Daily!Z184,Daily!Z401,Daily!Z618,Daily!Z835)</f>
        <v>0</v>
      </c>
      <c r="AA27" s="30">
        <f>SUM(Daily!AA29,Daily!AA184,Daily!AA401,Daily!AA618,Daily!AA835)</f>
        <v>17</v>
      </c>
      <c r="AB27" s="110">
        <f t="shared" si="0"/>
        <v>0</v>
      </c>
      <c r="AC27" s="17">
        <f t="shared" si="0"/>
        <v>18</v>
      </c>
    </row>
    <row r="28" spans="1:29" x14ac:dyDescent="0.2">
      <c r="A28" s="92" t="s">
        <v>42</v>
      </c>
      <c r="B28" s="3">
        <f>SUM(Daily!B30,Daily!B185,Daily!B402,Daily!B619,Daily!B836)</f>
        <v>0</v>
      </c>
      <c r="C28" s="30">
        <f>SUM(Daily!C30,Daily!C185,Daily!C402,Daily!C619,Daily!C836)</f>
        <v>0</v>
      </c>
      <c r="D28" s="3">
        <f>SUM(Daily!D30,Daily!D185,Daily!D402,Daily!D619,Daily!D836)</f>
        <v>0</v>
      </c>
      <c r="E28" s="30">
        <f>SUM(Daily!E30,Daily!E185,Daily!E402,Daily!E619,Daily!E836)</f>
        <v>0</v>
      </c>
      <c r="F28" s="3">
        <f>SUM(Daily!F30,Daily!F185,Daily!F402,Daily!F619,Daily!F836)</f>
        <v>0</v>
      </c>
      <c r="G28" s="30">
        <f>SUM(Daily!G30,Daily!G185,Daily!G402,Daily!G619,Daily!G836)</f>
        <v>0</v>
      </c>
      <c r="H28" s="3">
        <f>SUM(Daily!H30,Daily!H185,Daily!H402,Daily!H619,Daily!H836)</f>
        <v>0</v>
      </c>
      <c r="I28" s="30">
        <f>SUM(Daily!I30,Daily!I185,Daily!I402,Daily!I619,Daily!I836)</f>
        <v>0</v>
      </c>
      <c r="J28" s="3">
        <f>SUM(Daily!J30,Daily!J185,Daily!J402,Daily!J619,Daily!J836)</f>
        <v>0</v>
      </c>
      <c r="K28" s="30">
        <f>SUM(Daily!K30,Daily!K185,Daily!K402,Daily!K619,Daily!K836)</f>
        <v>0</v>
      </c>
      <c r="L28" s="3">
        <f>SUM(Daily!L30,Daily!L185,Daily!L402,Daily!L619,Daily!L836)</f>
        <v>0</v>
      </c>
      <c r="M28" s="30">
        <f>SUM(Daily!M30,Daily!M185,Daily!M402,Daily!M619,Daily!M836)</f>
        <v>0</v>
      </c>
      <c r="N28" s="3">
        <f>SUM(Daily!N30,Daily!N185,Daily!N402,Daily!N619,Daily!N836)</f>
        <v>0</v>
      </c>
      <c r="O28" s="30">
        <f>SUM(Daily!O30,Daily!O185,Daily!O402,Daily!O619,Daily!O836)</f>
        <v>0</v>
      </c>
      <c r="P28" s="3">
        <f>SUM(Daily!P30,Daily!P185,Daily!P402,Daily!P619,Daily!P836)</f>
        <v>0</v>
      </c>
      <c r="Q28" s="30">
        <f>SUM(Daily!Q30,Daily!Q185,Daily!Q402,Daily!Q619,Daily!Q836)</f>
        <v>0</v>
      </c>
      <c r="R28" s="3">
        <f>SUM(Daily!R30,Daily!R185,Daily!R402,Daily!R619,Daily!R836)</f>
        <v>0</v>
      </c>
      <c r="S28" s="30">
        <f>SUM(Daily!S30,Daily!S185,Daily!S402,Daily!S619,Daily!S836)</f>
        <v>0</v>
      </c>
      <c r="T28" s="3">
        <f>SUM(Daily!T30,Daily!T185,Daily!T402,Daily!T619,Daily!T836)</f>
        <v>0</v>
      </c>
      <c r="U28" s="30">
        <f>SUM(Daily!U30,Daily!U185,Daily!U402,Daily!U619,Daily!U836)</f>
        <v>0</v>
      </c>
      <c r="V28" s="3">
        <f>SUM(Daily!V30,Daily!V185,Daily!V402,Daily!V619,Daily!V836)</f>
        <v>0</v>
      </c>
      <c r="W28" s="30">
        <f>SUM(Daily!W30,Daily!W185,Daily!W402,Daily!W619,Daily!W836)</f>
        <v>0</v>
      </c>
      <c r="X28" s="3">
        <f>SUM(Daily!X30,Daily!X185,Daily!X402,Daily!X619,Daily!X836)</f>
        <v>0</v>
      </c>
      <c r="Y28" s="30">
        <f>SUM(Daily!Y30,Daily!Y185,Daily!Y402,Daily!Y619,Daily!Y836)</f>
        <v>0</v>
      </c>
      <c r="Z28" s="3">
        <f>SUM(Daily!Z30,Daily!Z185,Daily!Z402,Daily!Z619,Daily!Z836)</f>
        <v>0</v>
      </c>
      <c r="AA28" s="30">
        <f>SUM(Daily!AA30,Daily!AA185,Daily!AA402,Daily!AA619,Daily!AA836)</f>
        <v>0</v>
      </c>
      <c r="AB28" s="110">
        <f t="shared" si="0"/>
        <v>0</v>
      </c>
      <c r="AC28" s="17">
        <f t="shared" si="0"/>
        <v>0</v>
      </c>
    </row>
    <row r="29" spans="1:29" x14ac:dyDescent="0.2">
      <c r="A29" s="93" t="s">
        <v>43</v>
      </c>
      <c r="B29" s="3">
        <f>SUM(Daily!B31,Daily!B186,Daily!B403,Daily!B620,Daily!B837)</f>
        <v>0</v>
      </c>
      <c r="C29" s="30">
        <f>SUM(Daily!C31,Daily!C186,Daily!C403,Daily!C620,Daily!C837)</f>
        <v>0</v>
      </c>
      <c r="D29" s="3">
        <f>SUM(Daily!D31,Daily!D186,Daily!D403,Daily!D620,Daily!D837)</f>
        <v>0</v>
      </c>
      <c r="E29" s="30">
        <f>SUM(Daily!E31,Daily!E186,Daily!E403,Daily!E620,Daily!E837)</f>
        <v>0</v>
      </c>
      <c r="F29" s="3">
        <f>SUM(Daily!F31,Daily!F186,Daily!F403,Daily!F620,Daily!F837)</f>
        <v>0</v>
      </c>
      <c r="G29" s="30">
        <f>SUM(Daily!G31,Daily!G186,Daily!G403,Daily!G620,Daily!G837)</f>
        <v>0</v>
      </c>
      <c r="H29" s="3">
        <f>SUM(Daily!H31,Daily!H186,Daily!H403,Daily!H620,Daily!H837)</f>
        <v>0</v>
      </c>
      <c r="I29" s="30">
        <f>SUM(Daily!I31,Daily!I186,Daily!I403,Daily!I620,Daily!I837)</f>
        <v>0</v>
      </c>
      <c r="J29" s="3">
        <f>SUM(Daily!J31,Daily!J186,Daily!J403,Daily!J620,Daily!J837)</f>
        <v>0</v>
      </c>
      <c r="K29" s="30">
        <f>SUM(Daily!K31,Daily!K186,Daily!K403,Daily!K620,Daily!K837)</f>
        <v>0</v>
      </c>
      <c r="L29" s="3">
        <f>SUM(Daily!L31,Daily!L186,Daily!L403,Daily!L620,Daily!L837)</f>
        <v>0</v>
      </c>
      <c r="M29" s="30">
        <f>SUM(Daily!M31,Daily!M186,Daily!M403,Daily!M620,Daily!M837)</f>
        <v>0</v>
      </c>
      <c r="N29" s="3">
        <f>SUM(Daily!N31,Daily!N186,Daily!N403,Daily!N620,Daily!N837)</f>
        <v>0</v>
      </c>
      <c r="O29" s="30">
        <f>SUM(Daily!O31,Daily!O186,Daily!O403,Daily!O620,Daily!O837)</f>
        <v>0</v>
      </c>
      <c r="P29" s="3">
        <f>SUM(Daily!P31,Daily!P186,Daily!P403,Daily!P620,Daily!P837)</f>
        <v>0</v>
      </c>
      <c r="Q29" s="30">
        <f>SUM(Daily!Q31,Daily!Q186,Daily!Q403,Daily!Q620,Daily!Q837)</f>
        <v>0</v>
      </c>
      <c r="R29" s="3">
        <f>SUM(Daily!R31,Daily!R186,Daily!R403,Daily!R620,Daily!R837)</f>
        <v>0</v>
      </c>
      <c r="S29" s="30">
        <f>SUM(Daily!S31,Daily!S186,Daily!S403,Daily!S620,Daily!S837)</f>
        <v>0</v>
      </c>
      <c r="T29" s="3">
        <f>SUM(Daily!T31,Daily!T186,Daily!T403,Daily!T620,Daily!T837)</f>
        <v>0</v>
      </c>
      <c r="U29" s="30">
        <f>SUM(Daily!U31,Daily!U186,Daily!U403,Daily!U620,Daily!U837)</f>
        <v>0</v>
      </c>
      <c r="V29" s="3">
        <f>SUM(Daily!V31,Daily!V186,Daily!V403,Daily!V620,Daily!V837)</f>
        <v>0</v>
      </c>
      <c r="W29" s="30">
        <f>SUM(Daily!W31,Daily!W186,Daily!W403,Daily!W620,Daily!W837)</f>
        <v>0</v>
      </c>
      <c r="X29" s="3">
        <f>SUM(Daily!X31,Daily!X186,Daily!X403,Daily!X620,Daily!X837)</f>
        <v>0</v>
      </c>
      <c r="Y29" s="30">
        <f>SUM(Daily!Y31,Daily!Y186,Daily!Y403,Daily!Y620,Daily!Y837)</f>
        <v>0</v>
      </c>
      <c r="Z29" s="3">
        <f>SUM(Daily!Z31,Daily!Z186,Daily!Z403,Daily!Z620,Daily!Z837)</f>
        <v>0</v>
      </c>
      <c r="AA29" s="30">
        <f>SUM(Daily!AA31,Daily!AA186,Daily!AA403,Daily!AA620,Daily!AA837)</f>
        <v>0</v>
      </c>
      <c r="AB29" s="110">
        <f t="shared" si="0"/>
        <v>0</v>
      </c>
      <c r="AC29" s="17">
        <f t="shared" si="0"/>
        <v>0</v>
      </c>
    </row>
    <row r="30" spans="1:29" ht="13.5" thickBot="1" x14ac:dyDescent="0.25">
      <c r="A30" s="88" t="s">
        <v>44</v>
      </c>
      <c r="B30" s="15">
        <f>SUM(Daily!B32,Daily!B187,Daily!B404,Daily!B621,Daily!B838)</f>
        <v>0</v>
      </c>
      <c r="C30" s="41">
        <f>SUM(Daily!C32,Daily!C187,Daily!C404,Daily!C621,Daily!C838)</f>
        <v>0</v>
      </c>
      <c r="D30" s="15">
        <f>SUM(Daily!D32,Daily!D187,Daily!D404,Daily!D621,Daily!D838)</f>
        <v>0</v>
      </c>
      <c r="E30" s="41">
        <f>SUM(Daily!E32,Daily!E187,Daily!E404,Daily!E621,Daily!E838)</f>
        <v>0</v>
      </c>
      <c r="F30" s="15">
        <f>SUM(Daily!F32,Daily!F187,Daily!F404,Daily!F621,Daily!F838)</f>
        <v>0</v>
      </c>
      <c r="G30" s="41">
        <f>SUM(Daily!G32,Daily!G187,Daily!G404,Daily!G621,Daily!G838)</f>
        <v>0</v>
      </c>
      <c r="H30" s="15">
        <f>SUM(Daily!H32,Daily!H187,Daily!H404,Daily!H621,Daily!H838)</f>
        <v>0</v>
      </c>
      <c r="I30" s="41">
        <f>SUM(Daily!I32,Daily!I187,Daily!I404,Daily!I621,Daily!I838)</f>
        <v>0</v>
      </c>
      <c r="J30" s="15">
        <f>SUM(Daily!J32,Daily!J187,Daily!J404,Daily!J621,Daily!J838)</f>
        <v>0</v>
      </c>
      <c r="K30" s="41">
        <f>SUM(Daily!K32,Daily!K187,Daily!K404,Daily!K621,Daily!K838)</f>
        <v>0</v>
      </c>
      <c r="L30" s="15">
        <f>SUM(Daily!L32,Daily!L187,Daily!L404,Daily!L621,Daily!L838)</f>
        <v>0</v>
      </c>
      <c r="M30" s="41">
        <f>SUM(Daily!M32,Daily!M187,Daily!M404,Daily!M621,Daily!M838)</f>
        <v>0</v>
      </c>
      <c r="N30" s="15">
        <f>SUM(Daily!N32,Daily!N187,Daily!N404,Daily!N621,Daily!N838)</f>
        <v>0</v>
      </c>
      <c r="O30" s="41">
        <f>SUM(Daily!O32,Daily!O187,Daily!O404,Daily!O621,Daily!O838)</f>
        <v>0</v>
      </c>
      <c r="P30" s="15">
        <f>SUM(Daily!P32,Daily!P187,Daily!P404,Daily!P621,Daily!P838)</f>
        <v>0</v>
      </c>
      <c r="Q30" s="41">
        <f>SUM(Daily!Q32,Daily!Q187,Daily!Q404,Daily!Q621,Daily!Q838)</f>
        <v>0</v>
      </c>
      <c r="R30" s="15">
        <f>SUM(Daily!R32,Daily!R187,Daily!R404,Daily!R621,Daily!R838)</f>
        <v>0</v>
      </c>
      <c r="S30" s="41">
        <f>SUM(Daily!S32,Daily!S187,Daily!S404,Daily!S621,Daily!S838)</f>
        <v>0</v>
      </c>
      <c r="T30" s="15">
        <f>SUM(Daily!T32,Daily!T187,Daily!T404,Daily!T621,Daily!T838)</f>
        <v>0</v>
      </c>
      <c r="U30" s="41">
        <f>SUM(Daily!U32,Daily!U187,Daily!U404,Daily!U621,Daily!U838)</f>
        <v>0</v>
      </c>
      <c r="V30" s="15">
        <f>SUM(Daily!V32,Daily!V187,Daily!V404,Daily!V621,Daily!V838)</f>
        <v>0</v>
      </c>
      <c r="W30" s="41">
        <f>SUM(Daily!W32,Daily!W187,Daily!W404,Daily!W621,Daily!W838)</f>
        <v>0</v>
      </c>
      <c r="X30" s="15">
        <f>SUM(Daily!X32,Daily!X187,Daily!X404,Daily!X621,Daily!X838)</f>
        <v>0</v>
      </c>
      <c r="Y30" s="41">
        <f>SUM(Daily!Y32,Daily!Y187,Daily!Y404,Daily!Y621,Daily!Y838)</f>
        <v>0</v>
      </c>
      <c r="Z30" s="15">
        <f>SUM(Daily!Z32,Daily!Z187,Daily!Z404,Daily!Z621,Daily!Z838)</f>
        <v>0</v>
      </c>
      <c r="AA30" s="41">
        <f>SUM(Daily!AA32,Daily!AA187,Daily!AA404,Daily!AA621,Daily!AA838)</f>
        <v>0</v>
      </c>
      <c r="AB30" s="111">
        <f t="shared" si="0"/>
        <v>0</v>
      </c>
      <c r="AC30" s="112">
        <f t="shared" si="0"/>
        <v>0</v>
      </c>
    </row>
    <row r="31" spans="1:29" ht="14.25" thickTop="1" thickBot="1" x14ac:dyDescent="0.25">
      <c r="A31" s="42" t="s">
        <v>26</v>
      </c>
      <c r="B31" s="52">
        <f>SUM(B7:B30)</f>
        <v>147763</v>
      </c>
      <c r="C31" s="48">
        <f t="shared" ref="C31:AC31" si="1">SUM(C7:C30)</f>
        <v>90464</v>
      </c>
      <c r="D31" s="47">
        <f t="shared" si="1"/>
        <v>47551</v>
      </c>
      <c r="E31" s="53">
        <f t="shared" si="1"/>
        <v>38065</v>
      </c>
      <c r="F31" s="52">
        <f t="shared" si="1"/>
        <v>26044</v>
      </c>
      <c r="G31" s="48">
        <f t="shared" si="1"/>
        <v>14590</v>
      </c>
      <c r="H31" s="47">
        <f t="shared" si="1"/>
        <v>101926</v>
      </c>
      <c r="I31" s="53">
        <f t="shared" si="1"/>
        <v>114658</v>
      </c>
      <c r="J31" s="52">
        <f t="shared" si="1"/>
        <v>9312</v>
      </c>
      <c r="K31" s="48">
        <f t="shared" si="1"/>
        <v>12682</v>
      </c>
      <c r="L31" s="47">
        <f t="shared" si="1"/>
        <v>16529</v>
      </c>
      <c r="M31" s="53">
        <f t="shared" si="1"/>
        <v>39979</v>
      </c>
      <c r="N31" s="52">
        <f t="shared" si="1"/>
        <v>65775</v>
      </c>
      <c r="O31" s="48">
        <f t="shared" si="1"/>
        <v>85673</v>
      </c>
      <c r="P31" s="47">
        <f t="shared" si="1"/>
        <v>38113</v>
      </c>
      <c r="Q31" s="53">
        <f t="shared" si="1"/>
        <v>44837</v>
      </c>
      <c r="R31" s="52">
        <f t="shared" si="1"/>
        <v>62420</v>
      </c>
      <c r="S31" s="48">
        <f t="shared" si="1"/>
        <v>71361</v>
      </c>
      <c r="T31" s="47">
        <f t="shared" si="1"/>
        <v>9050</v>
      </c>
      <c r="U31" s="53">
        <f t="shared" si="1"/>
        <v>12540</v>
      </c>
      <c r="V31" s="52">
        <f t="shared" si="1"/>
        <v>51674</v>
      </c>
      <c r="W31" s="48">
        <f t="shared" si="1"/>
        <v>67409</v>
      </c>
      <c r="X31" s="47">
        <f t="shared" si="1"/>
        <v>38195</v>
      </c>
      <c r="Y31" s="53">
        <f t="shared" si="1"/>
        <v>27243</v>
      </c>
      <c r="Z31" s="52">
        <f t="shared" si="1"/>
        <v>150245</v>
      </c>
      <c r="AA31" s="48">
        <f t="shared" si="1"/>
        <v>143810</v>
      </c>
      <c r="AB31" s="47">
        <f t="shared" si="1"/>
        <v>764597</v>
      </c>
      <c r="AC31" s="48">
        <f t="shared" si="1"/>
        <v>763311</v>
      </c>
    </row>
    <row r="32" spans="1:29" ht="15.75" thickTop="1" x14ac:dyDescent="0.2">
      <c r="AB32" s="180" t="str">
        <f>IF(AB31='Daily Total'!D48,"Correct","Wrong")</f>
        <v>Correct</v>
      </c>
      <c r="AC32" s="180" t="str">
        <f>IF(AC31='Daily Total'!E48,"Correct","Wrong")</f>
        <v>Correct</v>
      </c>
    </row>
    <row r="35" spans="1:29" x14ac:dyDescent="0.2">
      <c r="A35" s="45" t="s">
        <v>56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3" t="s">
        <v>2</v>
      </c>
      <c r="B37" s="307" t="s">
        <v>3</v>
      </c>
      <c r="C37" s="308"/>
      <c r="D37" s="307" t="s">
        <v>4</v>
      </c>
      <c r="E37" s="308"/>
      <c r="F37" s="307" t="s">
        <v>5</v>
      </c>
      <c r="G37" s="308"/>
      <c r="H37" s="307" t="s">
        <v>6</v>
      </c>
      <c r="I37" s="308"/>
      <c r="J37" s="307" t="s">
        <v>7</v>
      </c>
      <c r="K37" s="308"/>
      <c r="L37" s="307" t="s">
        <v>8</v>
      </c>
      <c r="M37" s="308"/>
      <c r="N37" s="307" t="s">
        <v>9</v>
      </c>
      <c r="O37" s="308"/>
      <c r="P37" s="307" t="s">
        <v>10</v>
      </c>
      <c r="Q37" s="308"/>
      <c r="R37" s="307" t="s">
        <v>11</v>
      </c>
      <c r="S37" s="308"/>
      <c r="T37" s="307" t="s">
        <v>12</v>
      </c>
      <c r="U37" s="308"/>
      <c r="V37" s="307" t="s">
        <v>13</v>
      </c>
      <c r="W37" s="308"/>
      <c r="X37" s="307" t="s">
        <v>14</v>
      </c>
      <c r="Y37" s="308"/>
      <c r="Z37" s="307" t="s">
        <v>15</v>
      </c>
      <c r="AA37" s="308"/>
      <c r="AB37" s="307" t="s">
        <v>47</v>
      </c>
      <c r="AC37" s="308"/>
    </row>
    <row r="38" spans="1:29" ht="15" thickTop="1" thickBot="1" x14ac:dyDescent="0.3">
      <c r="A38" s="314"/>
      <c r="B38" s="24" t="s">
        <v>17</v>
      </c>
      <c r="C38" s="25" t="s">
        <v>18</v>
      </c>
      <c r="D38" s="26" t="s">
        <v>17</v>
      </c>
      <c r="E38" s="27" t="s">
        <v>18</v>
      </c>
      <c r="F38" s="28" t="s">
        <v>17</v>
      </c>
      <c r="G38" s="25" t="s">
        <v>18</v>
      </c>
      <c r="H38" s="26" t="s">
        <v>17</v>
      </c>
      <c r="I38" s="27" t="s">
        <v>18</v>
      </c>
      <c r="J38" s="28" t="s">
        <v>17</v>
      </c>
      <c r="K38" s="25" t="s">
        <v>18</v>
      </c>
      <c r="L38" s="26" t="s">
        <v>17</v>
      </c>
      <c r="M38" s="28" t="s">
        <v>18</v>
      </c>
      <c r="N38" s="24" t="s">
        <v>17</v>
      </c>
      <c r="O38" s="29" t="s">
        <v>18</v>
      </c>
      <c r="P38" s="28" t="s">
        <v>17</v>
      </c>
      <c r="Q38" s="25" t="s">
        <v>18</v>
      </c>
      <c r="R38" s="26" t="s">
        <v>17</v>
      </c>
      <c r="S38" s="27" t="s">
        <v>18</v>
      </c>
      <c r="T38" s="28" t="s">
        <v>17</v>
      </c>
      <c r="U38" s="25" t="s">
        <v>18</v>
      </c>
      <c r="V38" s="26" t="s">
        <v>17</v>
      </c>
      <c r="W38" s="27" t="s">
        <v>18</v>
      </c>
      <c r="X38" s="28" t="s">
        <v>17</v>
      </c>
      <c r="Y38" s="25" t="s">
        <v>18</v>
      </c>
      <c r="Z38" s="26" t="s">
        <v>17</v>
      </c>
      <c r="AA38" s="28" t="s">
        <v>18</v>
      </c>
      <c r="AB38" s="24" t="s">
        <v>17</v>
      </c>
      <c r="AC38" s="29" t="s">
        <v>18</v>
      </c>
    </row>
    <row r="39" spans="1:29" ht="13.5" thickTop="1" x14ac:dyDescent="0.2">
      <c r="A39" s="91" t="s">
        <v>19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8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2" t="s">
        <v>21</v>
      </c>
      <c r="B40" s="3">
        <f t="shared" ref="B40:AA49" si="3">+B8/$B$65</f>
        <v>118.6</v>
      </c>
      <c r="C40" s="30">
        <f t="shared" si="3"/>
        <v>0.2</v>
      </c>
      <c r="D40" s="3">
        <f t="shared" si="3"/>
        <v>43</v>
      </c>
      <c r="E40" s="30">
        <f t="shared" si="3"/>
        <v>0</v>
      </c>
      <c r="F40" s="3">
        <f t="shared" si="3"/>
        <v>27.6</v>
      </c>
      <c r="G40" s="30">
        <f t="shared" si="3"/>
        <v>0.2</v>
      </c>
      <c r="H40" s="3">
        <f t="shared" si="3"/>
        <v>86.8</v>
      </c>
      <c r="I40" s="30">
        <f t="shared" si="3"/>
        <v>2.8</v>
      </c>
      <c r="J40" s="3">
        <f t="shared" si="3"/>
        <v>1.2</v>
      </c>
      <c r="K40" s="30">
        <f t="shared" si="3"/>
        <v>0.8</v>
      </c>
      <c r="L40" s="3">
        <f t="shared" si="3"/>
        <v>2.4</v>
      </c>
      <c r="M40" s="30">
        <f t="shared" si="3"/>
        <v>2.8</v>
      </c>
      <c r="N40" s="3">
        <f t="shared" si="3"/>
        <v>17.8</v>
      </c>
      <c r="O40" s="30">
        <f t="shared" si="3"/>
        <v>1.6</v>
      </c>
      <c r="P40" s="3">
        <f t="shared" si="3"/>
        <v>4.2</v>
      </c>
      <c r="Q40" s="30">
        <f t="shared" si="3"/>
        <v>2.4</v>
      </c>
      <c r="R40" s="3">
        <f t="shared" si="3"/>
        <v>3.6</v>
      </c>
      <c r="S40" s="30">
        <f t="shared" si="3"/>
        <v>4.5999999999999996</v>
      </c>
      <c r="T40" s="3">
        <f t="shared" si="3"/>
        <v>0</v>
      </c>
      <c r="U40" s="30">
        <f t="shared" si="3"/>
        <v>0.2</v>
      </c>
      <c r="V40" s="3">
        <f t="shared" si="3"/>
        <v>0.6</v>
      </c>
      <c r="W40" s="30">
        <f t="shared" si="3"/>
        <v>0</v>
      </c>
      <c r="X40" s="3">
        <f t="shared" si="3"/>
        <v>0.2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0">
        <f t="shared" ref="AB40:AB56" si="4">B40+D40+F40+H40+J40+L40+N40+P40+R40+T40+V40+X40+Z40</f>
        <v>306</v>
      </c>
      <c r="AC40" s="17">
        <f t="shared" ref="AC40:AC62" si="5">C40+E40+G40+I40+K40+M40+O40+Q40+S40+U40+W40+Y40+AA40</f>
        <v>15.6</v>
      </c>
    </row>
    <row r="41" spans="1:29" x14ac:dyDescent="0.2">
      <c r="A41" s="93" t="s">
        <v>23</v>
      </c>
      <c r="B41" s="3">
        <f t="shared" si="3"/>
        <v>567.20000000000005</v>
      </c>
      <c r="C41" s="30">
        <f t="shared" si="3"/>
        <v>2.8</v>
      </c>
      <c r="D41" s="3">
        <f t="shared" si="3"/>
        <v>206.2</v>
      </c>
      <c r="E41" s="30">
        <f t="shared" si="3"/>
        <v>25.4</v>
      </c>
      <c r="F41" s="3">
        <f t="shared" si="3"/>
        <v>88.8</v>
      </c>
      <c r="G41" s="30">
        <f t="shared" si="3"/>
        <v>9.4</v>
      </c>
      <c r="H41" s="3">
        <f t="shared" si="3"/>
        <v>363.6</v>
      </c>
      <c r="I41" s="30">
        <f t="shared" si="3"/>
        <v>92</v>
      </c>
      <c r="J41" s="3">
        <f t="shared" si="3"/>
        <v>16.2</v>
      </c>
      <c r="K41" s="30">
        <f t="shared" si="3"/>
        <v>12</v>
      </c>
      <c r="L41" s="3">
        <f t="shared" si="3"/>
        <v>17.2</v>
      </c>
      <c r="M41" s="30">
        <f t="shared" si="3"/>
        <v>91.2</v>
      </c>
      <c r="N41" s="3">
        <f t="shared" si="3"/>
        <v>139.19999999999999</v>
      </c>
      <c r="O41" s="30">
        <f t="shared" si="3"/>
        <v>169.6</v>
      </c>
      <c r="P41" s="3">
        <f t="shared" si="3"/>
        <v>69.599999999999994</v>
      </c>
      <c r="Q41" s="30">
        <f t="shared" si="3"/>
        <v>74</v>
      </c>
      <c r="R41" s="3">
        <f t="shared" si="3"/>
        <v>128.80000000000001</v>
      </c>
      <c r="S41" s="30">
        <f t="shared" si="3"/>
        <v>104.8</v>
      </c>
      <c r="T41" s="3">
        <f t="shared" si="3"/>
        <v>19.399999999999999</v>
      </c>
      <c r="U41" s="30">
        <f t="shared" si="3"/>
        <v>69.2</v>
      </c>
      <c r="V41" s="3">
        <f t="shared" si="3"/>
        <v>59.2</v>
      </c>
      <c r="W41" s="30">
        <f t="shared" si="3"/>
        <v>142.4</v>
      </c>
      <c r="X41" s="3">
        <f t="shared" si="3"/>
        <v>100.2</v>
      </c>
      <c r="Y41" s="30">
        <f t="shared" si="3"/>
        <v>108.4</v>
      </c>
      <c r="Z41" s="3">
        <f t="shared" si="3"/>
        <v>388.2</v>
      </c>
      <c r="AA41" s="30">
        <f t="shared" si="3"/>
        <v>237.6</v>
      </c>
      <c r="AB41" s="110">
        <f t="shared" si="4"/>
        <v>2163.8000000000002</v>
      </c>
      <c r="AC41" s="17">
        <f t="shared" si="5"/>
        <v>1138.8</v>
      </c>
    </row>
    <row r="42" spans="1:29" x14ac:dyDescent="0.2">
      <c r="A42" s="92" t="s">
        <v>25</v>
      </c>
      <c r="B42" s="3">
        <f t="shared" si="3"/>
        <v>771.6</v>
      </c>
      <c r="C42" s="30">
        <f t="shared" si="3"/>
        <v>195</v>
      </c>
      <c r="D42" s="3">
        <f t="shared" si="3"/>
        <v>314.2</v>
      </c>
      <c r="E42" s="30">
        <f t="shared" si="3"/>
        <v>144.6</v>
      </c>
      <c r="F42" s="3">
        <f t="shared" si="3"/>
        <v>126.8</v>
      </c>
      <c r="G42" s="30">
        <f t="shared" si="3"/>
        <v>111.2</v>
      </c>
      <c r="H42" s="3">
        <f t="shared" si="3"/>
        <v>445.8</v>
      </c>
      <c r="I42" s="30">
        <f t="shared" si="3"/>
        <v>396.2</v>
      </c>
      <c r="J42" s="3">
        <f t="shared" si="3"/>
        <v>31.6</v>
      </c>
      <c r="K42" s="30">
        <f t="shared" si="3"/>
        <v>48</v>
      </c>
      <c r="L42" s="3">
        <f t="shared" si="3"/>
        <v>61.2</v>
      </c>
      <c r="M42" s="30">
        <f t="shared" si="3"/>
        <v>145.19999999999999</v>
      </c>
      <c r="N42" s="3">
        <f t="shared" si="3"/>
        <v>313.60000000000002</v>
      </c>
      <c r="O42" s="30">
        <f t="shared" si="3"/>
        <v>324.8</v>
      </c>
      <c r="P42" s="3">
        <f t="shared" si="3"/>
        <v>189.4</v>
      </c>
      <c r="Q42" s="30">
        <f t="shared" si="3"/>
        <v>164</v>
      </c>
      <c r="R42" s="3">
        <f t="shared" si="3"/>
        <v>358.8</v>
      </c>
      <c r="S42" s="30">
        <f t="shared" si="3"/>
        <v>262.39999999999998</v>
      </c>
      <c r="T42" s="3">
        <f t="shared" si="3"/>
        <v>81.599999999999994</v>
      </c>
      <c r="U42" s="30">
        <f t="shared" si="3"/>
        <v>88.4</v>
      </c>
      <c r="V42" s="3">
        <f t="shared" si="3"/>
        <v>194.2</v>
      </c>
      <c r="W42" s="30">
        <f t="shared" si="3"/>
        <v>310.60000000000002</v>
      </c>
      <c r="X42" s="3">
        <f t="shared" si="3"/>
        <v>262.2</v>
      </c>
      <c r="Y42" s="30">
        <f t="shared" si="3"/>
        <v>186.4</v>
      </c>
      <c r="Z42" s="3">
        <f t="shared" si="3"/>
        <v>803.6</v>
      </c>
      <c r="AA42" s="30">
        <f t="shared" si="3"/>
        <v>597.6</v>
      </c>
      <c r="AB42" s="110">
        <f t="shared" si="4"/>
        <v>3954.5999999999995</v>
      </c>
      <c r="AC42" s="17">
        <f t="shared" si="5"/>
        <v>2974.4</v>
      </c>
    </row>
    <row r="43" spans="1:29" x14ac:dyDescent="0.2">
      <c r="A43" s="93" t="s">
        <v>20</v>
      </c>
      <c r="B43" s="3">
        <f t="shared" si="3"/>
        <v>1089.2</v>
      </c>
      <c r="C43" s="30">
        <f t="shared" si="3"/>
        <v>382.4</v>
      </c>
      <c r="D43" s="3">
        <f t="shared" si="3"/>
        <v>406.4</v>
      </c>
      <c r="E43" s="30">
        <f t="shared" si="3"/>
        <v>273.39999999999998</v>
      </c>
      <c r="F43" s="3">
        <f t="shared" si="3"/>
        <v>173.8</v>
      </c>
      <c r="G43" s="30">
        <f t="shared" si="3"/>
        <v>116</v>
      </c>
      <c r="H43" s="3">
        <f t="shared" si="3"/>
        <v>679.6</v>
      </c>
      <c r="I43" s="30">
        <f t="shared" si="3"/>
        <v>666</v>
      </c>
      <c r="J43" s="3">
        <f t="shared" si="3"/>
        <v>55</v>
      </c>
      <c r="K43" s="30">
        <f t="shared" si="3"/>
        <v>95.8</v>
      </c>
      <c r="L43" s="3">
        <f t="shared" si="3"/>
        <v>88.2</v>
      </c>
      <c r="M43" s="30">
        <f t="shared" si="3"/>
        <v>252.2</v>
      </c>
      <c r="N43" s="3">
        <f t="shared" si="3"/>
        <v>419.6</v>
      </c>
      <c r="O43" s="30">
        <f t="shared" si="3"/>
        <v>511.6</v>
      </c>
      <c r="P43" s="3">
        <f t="shared" si="3"/>
        <v>260.2</v>
      </c>
      <c r="Q43" s="30">
        <f t="shared" si="3"/>
        <v>239.4</v>
      </c>
      <c r="R43" s="3">
        <f t="shared" si="3"/>
        <v>493.6</v>
      </c>
      <c r="S43" s="30">
        <f t="shared" si="3"/>
        <v>343.4</v>
      </c>
      <c r="T43" s="3">
        <f t="shared" si="3"/>
        <v>89.8</v>
      </c>
      <c r="U43" s="30">
        <f t="shared" si="3"/>
        <v>109.8</v>
      </c>
      <c r="V43" s="3">
        <f t="shared" si="3"/>
        <v>243.8</v>
      </c>
      <c r="W43" s="30">
        <f t="shared" si="3"/>
        <v>349</v>
      </c>
      <c r="X43" s="3">
        <f t="shared" si="3"/>
        <v>348.6</v>
      </c>
      <c r="Y43" s="30">
        <f t="shared" si="3"/>
        <v>225.6</v>
      </c>
      <c r="Z43" s="3">
        <f t="shared" si="3"/>
        <v>988.2</v>
      </c>
      <c r="AA43" s="30">
        <f t="shared" si="3"/>
        <v>962.6</v>
      </c>
      <c r="AB43" s="110">
        <f t="shared" si="4"/>
        <v>5336</v>
      </c>
      <c r="AC43" s="17">
        <f t="shared" si="5"/>
        <v>4527.2000000000007</v>
      </c>
    </row>
    <row r="44" spans="1:29" x14ac:dyDescent="0.2">
      <c r="A44" s="92" t="s">
        <v>22</v>
      </c>
      <c r="B44" s="3">
        <f t="shared" si="3"/>
        <v>1765.6</v>
      </c>
      <c r="C44" s="30">
        <f t="shared" si="3"/>
        <v>584.4</v>
      </c>
      <c r="D44" s="3">
        <f t="shared" si="3"/>
        <v>585.6</v>
      </c>
      <c r="E44" s="30">
        <f t="shared" si="3"/>
        <v>361.2</v>
      </c>
      <c r="F44" s="3">
        <f t="shared" si="3"/>
        <v>235.6</v>
      </c>
      <c r="G44" s="30">
        <f t="shared" si="3"/>
        <v>145.80000000000001</v>
      </c>
      <c r="H44" s="3">
        <f t="shared" si="3"/>
        <v>951.4</v>
      </c>
      <c r="I44" s="30">
        <f t="shared" si="3"/>
        <v>965</v>
      </c>
      <c r="J44" s="3">
        <f t="shared" si="3"/>
        <v>67.8</v>
      </c>
      <c r="K44" s="30">
        <f t="shared" si="3"/>
        <v>161.19999999999999</v>
      </c>
      <c r="L44" s="3">
        <f t="shared" si="3"/>
        <v>104.6</v>
      </c>
      <c r="M44" s="30">
        <f t="shared" si="3"/>
        <v>432.4</v>
      </c>
      <c r="N44" s="3">
        <f t="shared" si="3"/>
        <v>613</v>
      </c>
      <c r="O44" s="30">
        <f t="shared" si="3"/>
        <v>895</v>
      </c>
      <c r="P44" s="3">
        <f t="shared" si="3"/>
        <v>368.4</v>
      </c>
      <c r="Q44" s="30">
        <f t="shared" si="3"/>
        <v>362.4</v>
      </c>
      <c r="R44" s="3">
        <f t="shared" si="3"/>
        <v>719</v>
      </c>
      <c r="S44" s="30">
        <f t="shared" si="3"/>
        <v>571.4</v>
      </c>
      <c r="T44" s="3">
        <f t="shared" si="3"/>
        <v>97</v>
      </c>
      <c r="U44" s="30">
        <f t="shared" si="3"/>
        <v>141.6</v>
      </c>
      <c r="V44" s="3">
        <f t="shared" si="3"/>
        <v>338</v>
      </c>
      <c r="W44" s="30">
        <f t="shared" si="3"/>
        <v>663.6</v>
      </c>
      <c r="X44" s="3">
        <f t="shared" si="3"/>
        <v>405.8</v>
      </c>
      <c r="Y44" s="30">
        <f t="shared" si="3"/>
        <v>312.39999999999998</v>
      </c>
      <c r="Z44" s="3">
        <f t="shared" si="3"/>
        <v>1591.6</v>
      </c>
      <c r="AA44" s="30">
        <f t="shared" si="3"/>
        <v>1251.2</v>
      </c>
      <c r="AB44" s="110">
        <f t="shared" si="4"/>
        <v>7843.4</v>
      </c>
      <c r="AC44" s="17">
        <f t="shared" si="5"/>
        <v>6847.5999999999995</v>
      </c>
    </row>
    <row r="45" spans="1:29" x14ac:dyDescent="0.2">
      <c r="A45" s="93" t="s">
        <v>24</v>
      </c>
      <c r="B45" s="3">
        <f t="shared" si="3"/>
        <v>1945.8</v>
      </c>
      <c r="C45" s="30">
        <f t="shared" si="3"/>
        <v>814.6</v>
      </c>
      <c r="D45" s="3">
        <f t="shared" si="3"/>
        <v>639.4</v>
      </c>
      <c r="E45" s="30">
        <f t="shared" si="3"/>
        <v>357.8</v>
      </c>
      <c r="F45" s="3">
        <f t="shared" si="3"/>
        <v>297.2</v>
      </c>
      <c r="G45" s="30">
        <f t="shared" si="3"/>
        <v>174.8</v>
      </c>
      <c r="H45" s="3">
        <f t="shared" si="3"/>
        <v>1126.8</v>
      </c>
      <c r="I45" s="30">
        <f t="shared" si="3"/>
        <v>1108.2</v>
      </c>
      <c r="J45" s="3">
        <f t="shared" si="3"/>
        <v>108.2</v>
      </c>
      <c r="K45" s="30">
        <f t="shared" si="3"/>
        <v>268.39999999999998</v>
      </c>
      <c r="L45" s="3">
        <f t="shared" si="3"/>
        <v>96.2</v>
      </c>
      <c r="M45" s="30">
        <f t="shared" si="3"/>
        <v>597.79999999999995</v>
      </c>
      <c r="N45" s="3">
        <f t="shared" si="3"/>
        <v>741.4</v>
      </c>
      <c r="O45" s="30">
        <f t="shared" si="3"/>
        <v>1252.2</v>
      </c>
      <c r="P45" s="3">
        <f t="shared" si="3"/>
        <v>455.2</v>
      </c>
      <c r="Q45" s="30">
        <f t="shared" si="3"/>
        <v>427</v>
      </c>
      <c r="R45" s="3">
        <f t="shared" si="3"/>
        <v>919.6</v>
      </c>
      <c r="S45" s="30">
        <f t="shared" si="3"/>
        <v>692.6</v>
      </c>
      <c r="T45" s="3">
        <f t="shared" si="3"/>
        <v>93.2</v>
      </c>
      <c r="U45" s="30">
        <f t="shared" si="3"/>
        <v>119.8</v>
      </c>
      <c r="V45" s="3">
        <f t="shared" si="3"/>
        <v>344.6</v>
      </c>
      <c r="W45" s="30">
        <f t="shared" si="3"/>
        <v>1070</v>
      </c>
      <c r="X45" s="3">
        <f t="shared" si="3"/>
        <v>432.4</v>
      </c>
      <c r="Y45" s="30">
        <f t="shared" si="3"/>
        <v>317.8</v>
      </c>
      <c r="Z45" s="3">
        <f t="shared" si="3"/>
        <v>1820.2</v>
      </c>
      <c r="AA45" s="30">
        <f t="shared" si="3"/>
        <v>1581</v>
      </c>
      <c r="AB45" s="110">
        <f t="shared" si="4"/>
        <v>9020.1999999999989</v>
      </c>
      <c r="AC45" s="17">
        <f t="shared" si="5"/>
        <v>8782</v>
      </c>
    </row>
    <row r="46" spans="1:29" x14ac:dyDescent="0.2">
      <c r="A46" s="92" t="s">
        <v>28</v>
      </c>
      <c r="B46" s="3">
        <f t="shared" si="3"/>
        <v>2130.4</v>
      </c>
      <c r="C46" s="30">
        <f t="shared" si="3"/>
        <v>961.6</v>
      </c>
      <c r="D46" s="3">
        <f t="shared" si="3"/>
        <v>729.8</v>
      </c>
      <c r="E46" s="30">
        <f t="shared" si="3"/>
        <v>418</v>
      </c>
      <c r="F46" s="3">
        <f t="shared" si="3"/>
        <v>308.8</v>
      </c>
      <c r="G46" s="30">
        <f t="shared" si="3"/>
        <v>195</v>
      </c>
      <c r="H46" s="3">
        <f t="shared" si="3"/>
        <v>1293.4000000000001</v>
      </c>
      <c r="I46" s="30">
        <f t="shared" si="3"/>
        <v>1244.4000000000001</v>
      </c>
      <c r="J46" s="3">
        <f t="shared" si="3"/>
        <v>98.6</v>
      </c>
      <c r="K46" s="30">
        <f t="shared" si="3"/>
        <v>239</v>
      </c>
      <c r="L46" s="3">
        <f t="shared" si="3"/>
        <v>124.2</v>
      </c>
      <c r="M46" s="30">
        <f t="shared" si="3"/>
        <v>589</v>
      </c>
      <c r="N46" s="3">
        <f t="shared" si="3"/>
        <v>760</v>
      </c>
      <c r="O46" s="30">
        <f t="shared" si="3"/>
        <v>1169.4000000000001</v>
      </c>
      <c r="P46" s="3">
        <f t="shared" si="3"/>
        <v>563.4</v>
      </c>
      <c r="Q46" s="30">
        <f t="shared" si="3"/>
        <v>429.8</v>
      </c>
      <c r="R46" s="3">
        <f t="shared" si="3"/>
        <v>938.6</v>
      </c>
      <c r="S46" s="30">
        <f t="shared" si="3"/>
        <v>694.8</v>
      </c>
      <c r="T46" s="3">
        <f t="shared" si="3"/>
        <v>95.2</v>
      </c>
      <c r="U46" s="30">
        <f t="shared" si="3"/>
        <v>127</v>
      </c>
      <c r="V46" s="3">
        <f t="shared" si="3"/>
        <v>336.6</v>
      </c>
      <c r="W46" s="30">
        <f t="shared" si="3"/>
        <v>1062.4000000000001</v>
      </c>
      <c r="X46" s="3">
        <f t="shared" si="3"/>
        <v>443.6</v>
      </c>
      <c r="Y46" s="30">
        <f t="shared" si="3"/>
        <v>304.8</v>
      </c>
      <c r="Z46" s="3">
        <f t="shared" si="3"/>
        <v>1925.6</v>
      </c>
      <c r="AA46" s="30">
        <f t="shared" si="3"/>
        <v>1713</v>
      </c>
      <c r="AB46" s="110">
        <f t="shared" si="4"/>
        <v>9748.2000000000007</v>
      </c>
      <c r="AC46" s="17">
        <f t="shared" si="5"/>
        <v>9148.2000000000007</v>
      </c>
    </row>
    <row r="47" spans="1:29" x14ac:dyDescent="0.2">
      <c r="A47" s="93" t="s">
        <v>29</v>
      </c>
      <c r="B47" s="3">
        <f t="shared" si="3"/>
        <v>2359.1999999999998</v>
      </c>
      <c r="C47" s="30">
        <f t="shared" si="3"/>
        <v>1196</v>
      </c>
      <c r="D47" s="3">
        <f t="shared" si="3"/>
        <v>820.4</v>
      </c>
      <c r="E47" s="30">
        <f t="shared" si="3"/>
        <v>401.4</v>
      </c>
      <c r="F47" s="3">
        <f t="shared" si="3"/>
        <v>376.4</v>
      </c>
      <c r="G47" s="30">
        <f t="shared" si="3"/>
        <v>152.80000000000001</v>
      </c>
      <c r="H47" s="3">
        <f t="shared" si="3"/>
        <v>1523.2</v>
      </c>
      <c r="I47" s="30">
        <f t="shared" si="3"/>
        <v>1327.4</v>
      </c>
      <c r="J47" s="3">
        <f t="shared" si="3"/>
        <v>106.2</v>
      </c>
      <c r="K47" s="30">
        <f t="shared" si="3"/>
        <v>266</v>
      </c>
      <c r="L47" s="3">
        <f t="shared" si="3"/>
        <v>141.80000000000001</v>
      </c>
      <c r="M47" s="30">
        <f t="shared" si="3"/>
        <v>773.4</v>
      </c>
      <c r="N47" s="3">
        <f t="shared" si="3"/>
        <v>826.8</v>
      </c>
      <c r="O47" s="30">
        <f t="shared" si="3"/>
        <v>1397</v>
      </c>
      <c r="P47" s="3">
        <f t="shared" si="3"/>
        <v>569.79999999999995</v>
      </c>
      <c r="Q47" s="30">
        <f t="shared" si="3"/>
        <v>476.8</v>
      </c>
      <c r="R47" s="3">
        <f t="shared" si="3"/>
        <v>1028.4000000000001</v>
      </c>
      <c r="S47" s="30">
        <f t="shared" si="3"/>
        <v>844.2</v>
      </c>
      <c r="T47" s="3">
        <f t="shared" si="3"/>
        <v>109.2</v>
      </c>
      <c r="U47" s="30">
        <f t="shared" si="3"/>
        <v>134.80000000000001</v>
      </c>
      <c r="V47" s="3">
        <f t="shared" si="3"/>
        <v>407.8</v>
      </c>
      <c r="W47" s="30">
        <f t="shared" si="3"/>
        <v>1387</v>
      </c>
      <c r="X47" s="3">
        <f t="shared" si="3"/>
        <v>491</v>
      </c>
      <c r="Y47" s="30">
        <f t="shared" si="3"/>
        <v>329.2</v>
      </c>
      <c r="Z47" s="3">
        <f t="shared" si="3"/>
        <v>2170.1999999999998</v>
      </c>
      <c r="AA47" s="30">
        <f t="shared" si="3"/>
        <v>1763.4</v>
      </c>
      <c r="AB47" s="110">
        <f t="shared" si="4"/>
        <v>10930.400000000001</v>
      </c>
      <c r="AC47" s="17">
        <f t="shared" si="5"/>
        <v>10449.4</v>
      </c>
    </row>
    <row r="48" spans="1:29" x14ac:dyDescent="0.2">
      <c r="A48" s="92" t="s">
        <v>31</v>
      </c>
      <c r="B48" s="3">
        <f t="shared" si="3"/>
        <v>2195.6</v>
      </c>
      <c r="C48" s="30">
        <f t="shared" si="3"/>
        <v>1228.5999999999999</v>
      </c>
      <c r="D48" s="3">
        <f t="shared" si="3"/>
        <v>771.4</v>
      </c>
      <c r="E48" s="30">
        <f t="shared" si="3"/>
        <v>447.2</v>
      </c>
      <c r="F48" s="3">
        <f t="shared" si="3"/>
        <v>379.4</v>
      </c>
      <c r="G48" s="30">
        <f t="shared" si="3"/>
        <v>169.8</v>
      </c>
      <c r="H48" s="3">
        <f t="shared" si="3"/>
        <v>1588.8</v>
      </c>
      <c r="I48" s="30">
        <f t="shared" si="3"/>
        <v>1468.8</v>
      </c>
      <c r="J48" s="3">
        <f t="shared" si="3"/>
        <v>117.8</v>
      </c>
      <c r="K48" s="30">
        <f t="shared" si="3"/>
        <v>207.6</v>
      </c>
      <c r="L48" s="3">
        <f t="shared" si="3"/>
        <v>170.8</v>
      </c>
      <c r="M48" s="30">
        <f t="shared" si="3"/>
        <v>842</v>
      </c>
      <c r="N48" s="3">
        <f t="shared" si="3"/>
        <v>902.4</v>
      </c>
      <c r="O48" s="30">
        <f t="shared" si="3"/>
        <v>1365</v>
      </c>
      <c r="P48" s="3">
        <f t="shared" si="3"/>
        <v>625</v>
      </c>
      <c r="Q48" s="30">
        <f t="shared" si="3"/>
        <v>507.8</v>
      </c>
      <c r="R48" s="3">
        <f t="shared" si="3"/>
        <v>962.4</v>
      </c>
      <c r="S48" s="30">
        <f t="shared" si="3"/>
        <v>880.6</v>
      </c>
      <c r="T48" s="3">
        <f t="shared" si="3"/>
        <v>103.8</v>
      </c>
      <c r="U48" s="30">
        <f t="shared" si="3"/>
        <v>168.2</v>
      </c>
      <c r="V48" s="3">
        <f t="shared" si="3"/>
        <v>456.6</v>
      </c>
      <c r="W48" s="30">
        <f t="shared" si="3"/>
        <v>1106.2</v>
      </c>
      <c r="X48" s="3">
        <f t="shared" si="3"/>
        <v>522</v>
      </c>
      <c r="Y48" s="30">
        <f t="shared" si="3"/>
        <v>320.8</v>
      </c>
      <c r="Z48" s="3">
        <f t="shared" si="3"/>
        <v>2128</v>
      </c>
      <c r="AA48" s="30">
        <f t="shared" si="3"/>
        <v>2092.6</v>
      </c>
      <c r="AB48" s="110">
        <f t="shared" si="4"/>
        <v>10924</v>
      </c>
      <c r="AC48" s="17">
        <f t="shared" si="5"/>
        <v>10805.2</v>
      </c>
    </row>
    <row r="49" spans="1:29" x14ac:dyDescent="0.2">
      <c r="A49" s="93" t="s">
        <v>33</v>
      </c>
      <c r="B49" s="3">
        <f t="shared" si="3"/>
        <v>2002.8</v>
      </c>
      <c r="C49" s="30">
        <f t="shared" si="3"/>
        <v>1343.4</v>
      </c>
      <c r="D49" s="3">
        <f t="shared" si="3"/>
        <v>683.4</v>
      </c>
      <c r="E49" s="30">
        <f t="shared" si="3"/>
        <v>522.6</v>
      </c>
      <c r="F49" s="3">
        <f t="shared" si="3"/>
        <v>358.6</v>
      </c>
      <c r="G49" s="30">
        <f t="shared" si="3"/>
        <v>172</v>
      </c>
      <c r="H49" s="3">
        <f t="shared" si="3"/>
        <v>1550.8</v>
      </c>
      <c r="I49" s="30">
        <f t="shared" si="3"/>
        <v>1564.4</v>
      </c>
      <c r="J49" s="3">
        <f t="shared" si="3"/>
        <v>122.8</v>
      </c>
      <c r="K49" s="30">
        <f t="shared" si="3"/>
        <v>182.4</v>
      </c>
      <c r="L49" s="3">
        <f t="shared" si="3"/>
        <v>205.4</v>
      </c>
      <c r="M49" s="30">
        <f t="shared" si="3"/>
        <v>679</v>
      </c>
      <c r="N49" s="3">
        <f t="shared" si="3"/>
        <v>943</v>
      </c>
      <c r="O49" s="30">
        <f t="shared" si="3"/>
        <v>1158.5999999999999</v>
      </c>
      <c r="P49" s="3">
        <f t="shared" si="3"/>
        <v>605.4</v>
      </c>
      <c r="Q49" s="30">
        <f t="shared" si="3"/>
        <v>565.79999999999995</v>
      </c>
      <c r="R49" s="3">
        <f t="shared" si="3"/>
        <v>980.2</v>
      </c>
      <c r="S49" s="30">
        <f t="shared" si="3"/>
        <v>906.4</v>
      </c>
      <c r="T49" s="3">
        <f t="shared" si="3"/>
        <v>114</v>
      </c>
      <c r="U49" s="30">
        <f t="shared" si="3"/>
        <v>158.4</v>
      </c>
      <c r="V49" s="3">
        <f t="shared" si="3"/>
        <v>546</v>
      </c>
      <c r="W49" s="30">
        <f>+W17/$B$65</f>
        <v>1045.8</v>
      </c>
      <c r="X49" s="3">
        <f>+X17/$B$65</f>
        <v>497.6</v>
      </c>
      <c r="Y49" s="30">
        <f>+Y17/$B$65</f>
        <v>327.60000000000002</v>
      </c>
      <c r="Z49" s="3">
        <f>+Z17/$B$65</f>
        <v>2048.4</v>
      </c>
      <c r="AA49" s="30">
        <f>+AA17/$B$65</f>
        <v>2086.1999999999998</v>
      </c>
      <c r="AB49" s="110">
        <f t="shared" si="4"/>
        <v>10658.399999999998</v>
      </c>
      <c r="AC49" s="17">
        <f t="shared" si="5"/>
        <v>10712.599999999999</v>
      </c>
    </row>
    <row r="50" spans="1:29" x14ac:dyDescent="0.2">
      <c r="A50" s="92" t="s">
        <v>35</v>
      </c>
      <c r="B50" s="3">
        <f t="shared" ref="B50:AA59" si="6">+B18/$B$65</f>
        <v>1824.6</v>
      </c>
      <c r="C50" s="30">
        <f t="shared" si="6"/>
        <v>1200</v>
      </c>
      <c r="D50" s="3">
        <f t="shared" si="6"/>
        <v>620.20000000000005</v>
      </c>
      <c r="E50" s="30">
        <f t="shared" si="6"/>
        <v>436.4</v>
      </c>
      <c r="F50" s="3">
        <f t="shared" si="6"/>
        <v>378.4</v>
      </c>
      <c r="G50" s="30">
        <f t="shared" si="6"/>
        <v>153.4</v>
      </c>
      <c r="H50" s="3">
        <f t="shared" si="6"/>
        <v>1526</v>
      </c>
      <c r="I50" s="30">
        <f t="shared" si="6"/>
        <v>1401.2</v>
      </c>
      <c r="J50" s="3">
        <f t="shared" si="6"/>
        <v>127.8</v>
      </c>
      <c r="K50" s="30">
        <f t="shared" si="6"/>
        <v>150</v>
      </c>
      <c r="L50" s="3">
        <f t="shared" si="6"/>
        <v>247.4</v>
      </c>
      <c r="M50" s="30">
        <f t="shared" si="6"/>
        <v>600.4</v>
      </c>
      <c r="N50" s="3">
        <f t="shared" si="6"/>
        <v>966.2</v>
      </c>
      <c r="O50" s="30">
        <f t="shared" si="6"/>
        <v>1081.4000000000001</v>
      </c>
      <c r="P50" s="3">
        <f t="shared" si="6"/>
        <v>625.6</v>
      </c>
      <c r="Q50" s="30">
        <f t="shared" si="6"/>
        <v>549.20000000000005</v>
      </c>
      <c r="R50" s="3">
        <f t="shared" si="6"/>
        <v>942</v>
      </c>
      <c r="S50" s="30">
        <f t="shared" si="6"/>
        <v>936.2</v>
      </c>
      <c r="T50" s="3">
        <f t="shared" si="6"/>
        <v>145</v>
      </c>
      <c r="U50" s="30">
        <f t="shared" si="6"/>
        <v>136.80000000000001</v>
      </c>
      <c r="V50" s="3">
        <f t="shared" si="6"/>
        <v>677</v>
      </c>
      <c r="W50" s="30">
        <f t="shared" si="6"/>
        <v>909.8</v>
      </c>
      <c r="X50" s="3">
        <f t="shared" si="6"/>
        <v>564.79999999999995</v>
      </c>
      <c r="Y50" s="30">
        <f t="shared" si="6"/>
        <v>305.2</v>
      </c>
      <c r="Z50" s="3">
        <f t="shared" si="6"/>
        <v>2213.1999999999998</v>
      </c>
      <c r="AA50" s="30">
        <f t="shared" si="6"/>
        <v>2189</v>
      </c>
      <c r="AB50" s="110">
        <f t="shared" si="4"/>
        <v>10858.2</v>
      </c>
      <c r="AC50" s="17">
        <f t="shared" si="5"/>
        <v>10049</v>
      </c>
    </row>
    <row r="51" spans="1:29" x14ac:dyDescent="0.2">
      <c r="A51" s="93" t="s">
        <v>36</v>
      </c>
      <c r="B51" s="3">
        <f t="shared" si="6"/>
        <v>1885.6</v>
      </c>
      <c r="C51" s="30">
        <f t="shared" si="6"/>
        <v>1458.2</v>
      </c>
      <c r="D51" s="3">
        <f t="shared" si="6"/>
        <v>623.6</v>
      </c>
      <c r="E51" s="30">
        <f t="shared" si="6"/>
        <v>590</v>
      </c>
      <c r="F51" s="3">
        <f t="shared" si="6"/>
        <v>400.2</v>
      </c>
      <c r="G51" s="30">
        <f t="shared" si="6"/>
        <v>215.2</v>
      </c>
      <c r="H51" s="3">
        <f t="shared" si="6"/>
        <v>1560.6</v>
      </c>
      <c r="I51" s="30">
        <f t="shared" si="6"/>
        <v>1956.4</v>
      </c>
      <c r="J51" s="3">
        <f t="shared" si="6"/>
        <v>134.80000000000001</v>
      </c>
      <c r="K51" s="30">
        <f t="shared" si="6"/>
        <v>158.19999999999999</v>
      </c>
      <c r="L51" s="3">
        <f t="shared" si="6"/>
        <v>323</v>
      </c>
      <c r="M51" s="30">
        <f t="shared" si="6"/>
        <v>577.79999999999995</v>
      </c>
      <c r="N51" s="3">
        <f t="shared" si="6"/>
        <v>1064.4000000000001</v>
      </c>
      <c r="O51" s="30">
        <f t="shared" si="6"/>
        <v>1182</v>
      </c>
      <c r="P51" s="3">
        <f t="shared" si="6"/>
        <v>628.79999999999995</v>
      </c>
      <c r="Q51" s="30">
        <f t="shared" si="6"/>
        <v>623.6</v>
      </c>
      <c r="R51" s="3">
        <f t="shared" si="6"/>
        <v>952.6</v>
      </c>
      <c r="S51" s="30">
        <f t="shared" si="6"/>
        <v>1081.2</v>
      </c>
      <c r="T51" s="3">
        <f t="shared" si="6"/>
        <v>159.4</v>
      </c>
      <c r="U51" s="30">
        <f t="shared" si="6"/>
        <v>138.4</v>
      </c>
      <c r="V51" s="3">
        <f t="shared" si="6"/>
        <v>829.6</v>
      </c>
      <c r="W51" s="30">
        <f t="shared" si="6"/>
        <v>888.6</v>
      </c>
      <c r="X51" s="3">
        <f t="shared" si="6"/>
        <v>599.20000000000005</v>
      </c>
      <c r="Y51" s="30">
        <f t="shared" si="6"/>
        <v>291.39999999999998</v>
      </c>
      <c r="Z51" s="3">
        <f t="shared" si="6"/>
        <v>2321.6</v>
      </c>
      <c r="AA51" s="30">
        <f t="shared" si="6"/>
        <v>2245.1999999999998</v>
      </c>
      <c r="AB51" s="110">
        <f t="shared" si="4"/>
        <v>11483.400000000001</v>
      </c>
      <c r="AC51" s="17">
        <f t="shared" si="5"/>
        <v>11406.199999999997</v>
      </c>
    </row>
    <row r="52" spans="1:29" x14ac:dyDescent="0.2">
      <c r="A52" s="92" t="s">
        <v>37</v>
      </c>
      <c r="B52" s="3">
        <f t="shared" si="6"/>
        <v>1917.4</v>
      </c>
      <c r="C52" s="30">
        <f t="shared" si="6"/>
        <v>1669.8</v>
      </c>
      <c r="D52" s="3">
        <f t="shared" si="6"/>
        <v>659.2</v>
      </c>
      <c r="E52" s="30">
        <f t="shared" si="6"/>
        <v>621</v>
      </c>
      <c r="F52" s="3">
        <f t="shared" si="6"/>
        <v>419</v>
      </c>
      <c r="G52" s="30">
        <f t="shared" si="6"/>
        <v>214.6</v>
      </c>
      <c r="H52" s="3">
        <f t="shared" si="6"/>
        <v>1609.8</v>
      </c>
      <c r="I52" s="30">
        <f t="shared" si="6"/>
        <v>2021.2</v>
      </c>
      <c r="J52" s="3">
        <f t="shared" si="6"/>
        <v>154.19999999999999</v>
      </c>
      <c r="K52" s="30">
        <f t="shared" si="6"/>
        <v>152.6</v>
      </c>
      <c r="L52" s="3">
        <f t="shared" si="6"/>
        <v>326.2</v>
      </c>
      <c r="M52" s="30">
        <f t="shared" si="6"/>
        <v>538.20000000000005</v>
      </c>
      <c r="N52" s="3">
        <f t="shared" si="6"/>
        <v>1043.4000000000001</v>
      </c>
      <c r="O52" s="30">
        <f t="shared" si="6"/>
        <v>1158.5999999999999</v>
      </c>
      <c r="P52" s="3">
        <f t="shared" si="6"/>
        <v>567</v>
      </c>
      <c r="Q52" s="30">
        <f t="shared" si="6"/>
        <v>680</v>
      </c>
      <c r="R52" s="3">
        <f t="shared" si="6"/>
        <v>941.2</v>
      </c>
      <c r="S52" s="30">
        <f t="shared" si="6"/>
        <v>1177</v>
      </c>
      <c r="T52" s="3">
        <f t="shared" si="6"/>
        <v>150.6</v>
      </c>
      <c r="U52" s="30">
        <f t="shared" si="6"/>
        <v>146.19999999999999</v>
      </c>
      <c r="V52" s="3">
        <f t="shared" si="6"/>
        <v>902.2</v>
      </c>
      <c r="W52" s="30">
        <f t="shared" si="6"/>
        <v>888</v>
      </c>
      <c r="X52" s="3">
        <f t="shared" si="6"/>
        <v>587.20000000000005</v>
      </c>
      <c r="Y52" s="30">
        <f t="shared" si="6"/>
        <v>361.2</v>
      </c>
      <c r="Z52" s="3">
        <f t="shared" si="6"/>
        <v>2428</v>
      </c>
      <c r="AA52" s="30">
        <f t="shared" si="6"/>
        <v>2283</v>
      </c>
      <c r="AB52" s="110">
        <f t="shared" si="4"/>
        <v>11705.400000000001</v>
      </c>
      <c r="AC52" s="17">
        <f t="shared" si="5"/>
        <v>11911.400000000001</v>
      </c>
    </row>
    <row r="53" spans="1:29" x14ac:dyDescent="0.2">
      <c r="A53" s="93" t="s">
        <v>30</v>
      </c>
      <c r="B53" s="3">
        <f t="shared" si="6"/>
        <v>2145.8000000000002</v>
      </c>
      <c r="C53" s="30">
        <f t="shared" si="6"/>
        <v>1631.8</v>
      </c>
      <c r="D53" s="3">
        <f t="shared" si="6"/>
        <v>688.8</v>
      </c>
      <c r="E53" s="30">
        <f t="shared" si="6"/>
        <v>663.6</v>
      </c>
      <c r="F53" s="3">
        <f t="shared" si="6"/>
        <v>453.6</v>
      </c>
      <c r="G53" s="30">
        <f t="shared" si="6"/>
        <v>237.2</v>
      </c>
      <c r="H53" s="3">
        <f t="shared" si="6"/>
        <v>1597.2</v>
      </c>
      <c r="I53" s="30">
        <f t="shared" si="6"/>
        <v>1952.2</v>
      </c>
      <c r="J53" s="3">
        <f t="shared" si="6"/>
        <v>161.4</v>
      </c>
      <c r="K53" s="30">
        <f t="shared" si="6"/>
        <v>154.6</v>
      </c>
      <c r="L53" s="3">
        <f t="shared" si="6"/>
        <v>339</v>
      </c>
      <c r="M53" s="30">
        <f t="shared" si="6"/>
        <v>496.8</v>
      </c>
      <c r="N53" s="3">
        <f t="shared" si="6"/>
        <v>1000.6</v>
      </c>
      <c r="O53" s="30">
        <f t="shared" si="6"/>
        <v>1241.5999999999999</v>
      </c>
      <c r="P53" s="3">
        <f t="shared" si="6"/>
        <v>538.4</v>
      </c>
      <c r="Q53" s="30">
        <f t="shared" si="6"/>
        <v>749.6</v>
      </c>
      <c r="R53" s="3">
        <f t="shared" si="6"/>
        <v>826</v>
      </c>
      <c r="S53" s="30">
        <f t="shared" si="6"/>
        <v>1275.4000000000001</v>
      </c>
      <c r="T53" s="3">
        <f t="shared" si="6"/>
        <v>137.6</v>
      </c>
      <c r="U53" s="30">
        <f t="shared" si="6"/>
        <v>196.6</v>
      </c>
      <c r="V53" s="3">
        <f t="shared" si="6"/>
        <v>798.6</v>
      </c>
      <c r="W53" s="30">
        <f t="shared" si="6"/>
        <v>984</v>
      </c>
      <c r="X53" s="3">
        <f t="shared" si="6"/>
        <v>601</v>
      </c>
      <c r="Y53" s="30">
        <f t="shared" si="6"/>
        <v>415</v>
      </c>
      <c r="Z53" s="3">
        <f t="shared" si="6"/>
        <v>2405.8000000000002</v>
      </c>
      <c r="AA53" s="30">
        <f t="shared" si="6"/>
        <v>2141.6</v>
      </c>
      <c r="AB53" s="110">
        <f t="shared" si="4"/>
        <v>11693.8</v>
      </c>
      <c r="AC53" s="17">
        <f t="shared" si="5"/>
        <v>12140.000000000002</v>
      </c>
    </row>
    <row r="54" spans="1:29" x14ac:dyDescent="0.2">
      <c r="A54" s="92" t="s">
        <v>32</v>
      </c>
      <c r="B54" s="3">
        <f t="shared" si="6"/>
        <v>2127.4</v>
      </c>
      <c r="C54" s="30">
        <f t="shared" si="6"/>
        <v>1390.6</v>
      </c>
      <c r="D54" s="3">
        <f t="shared" si="6"/>
        <v>609.20000000000005</v>
      </c>
      <c r="E54" s="30">
        <f t="shared" si="6"/>
        <v>616.79999999999995</v>
      </c>
      <c r="F54" s="3">
        <f t="shared" si="6"/>
        <v>405.6</v>
      </c>
      <c r="G54" s="30">
        <f t="shared" si="6"/>
        <v>208.4</v>
      </c>
      <c r="H54" s="3">
        <f t="shared" si="6"/>
        <v>1474.2</v>
      </c>
      <c r="I54" s="30">
        <f t="shared" si="6"/>
        <v>1764.8</v>
      </c>
      <c r="J54" s="3">
        <f t="shared" si="6"/>
        <v>158.19999999999999</v>
      </c>
      <c r="K54" s="30">
        <f t="shared" si="6"/>
        <v>127.8</v>
      </c>
      <c r="L54" s="3">
        <f t="shared" si="6"/>
        <v>345.4</v>
      </c>
      <c r="M54" s="30">
        <f t="shared" si="6"/>
        <v>445.2</v>
      </c>
      <c r="N54" s="3">
        <f t="shared" si="6"/>
        <v>1023.6</v>
      </c>
      <c r="O54" s="30">
        <f t="shared" si="6"/>
        <v>1139.8</v>
      </c>
      <c r="P54" s="3">
        <f t="shared" si="6"/>
        <v>531.20000000000005</v>
      </c>
      <c r="Q54" s="30">
        <f t="shared" si="6"/>
        <v>736.8</v>
      </c>
      <c r="R54" s="3">
        <f t="shared" si="6"/>
        <v>731.8</v>
      </c>
      <c r="S54" s="30">
        <f t="shared" si="6"/>
        <v>1218.4000000000001</v>
      </c>
      <c r="T54" s="3">
        <f t="shared" si="6"/>
        <v>132.4</v>
      </c>
      <c r="U54" s="30">
        <f t="shared" si="6"/>
        <v>173.8</v>
      </c>
      <c r="V54" s="3">
        <f t="shared" si="6"/>
        <v>965.6</v>
      </c>
      <c r="W54" s="30">
        <f t="shared" si="6"/>
        <v>802</v>
      </c>
      <c r="X54" s="3">
        <f t="shared" si="6"/>
        <v>522.6</v>
      </c>
      <c r="Y54" s="30">
        <f t="shared" si="6"/>
        <v>403.4</v>
      </c>
      <c r="Z54" s="3">
        <f t="shared" si="6"/>
        <v>2129.8000000000002</v>
      </c>
      <c r="AA54" s="30">
        <f t="shared" si="6"/>
        <v>1953.4</v>
      </c>
      <c r="AB54" s="110">
        <f t="shared" si="4"/>
        <v>11157</v>
      </c>
      <c r="AC54" s="17">
        <f t="shared" si="5"/>
        <v>10981.2</v>
      </c>
    </row>
    <row r="55" spans="1:29" x14ac:dyDescent="0.2">
      <c r="A55" s="93" t="s">
        <v>34</v>
      </c>
      <c r="B55" s="3">
        <f t="shared" si="6"/>
        <v>2202.1999999999998</v>
      </c>
      <c r="C55" s="30">
        <f t="shared" si="6"/>
        <v>1273.8</v>
      </c>
      <c r="D55" s="3">
        <f t="shared" si="6"/>
        <v>551.20000000000005</v>
      </c>
      <c r="E55" s="30">
        <f t="shared" si="6"/>
        <v>536.4</v>
      </c>
      <c r="F55" s="3">
        <f t="shared" si="6"/>
        <v>373.8</v>
      </c>
      <c r="G55" s="30">
        <f t="shared" si="6"/>
        <v>192.2</v>
      </c>
      <c r="H55" s="3">
        <f t="shared" si="6"/>
        <v>1353.6</v>
      </c>
      <c r="I55" s="30">
        <f t="shared" si="6"/>
        <v>1735.2</v>
      </c>
      <c r="J55" s="3">
        <f t="shared" si="6"/>
        <v>131.6</v>
      </c>
      <c r="K55" s="30">
        <f t="shared" si="6"/>
        <v>108.4</v>
      </c>
      <c r="L55" s="3">
        <f t="shared" si="6"/>
        <v>292.2</v>
      </c>
      <c r="M55" s="30">
        <f t="shared" si="6"/>
        <v>392.6</v>
      </c>
      <c r="N55" s="3">
        <f t="shared" si="6"/>
        <v>976.6</v>
      </c>
      <c r="O55" s="30">
        <f t="shared" si="6"/>
        <v>1198.5999999999999</v>
      </c>
      <c r="P55" s="3">
        <f t="shared" si="6"/>
        <v>405.4</v>
      </c>
      <c r="Q55" s="30">
        <f t="shared" si="6"/>
        <v>859.2</v>
      </c>
      <c r="R55" s="3">
        <f t="shared" si="6"/>
        <v>639.79999999999995</v>
      </c>
      <c r="S55" s="30">
        <f t="shared" si="6"/>
        <v>1275</v>
      </c>
      <c r="T55" s="3">
        <f t="shared" si="6"/>
        <v>112.4</v>
      </c>
      <c r="U55" s="30">
        <f t="shared" si="6"/>
        <v>206.8</v>
      </c>
      <c r="V55" s="3">
        <f t="shared" si="6"/>
        <v>1091.2</v>
      </c>
      <c r="W55" s="30">
        <f t="shared" si="6"/>
        <v>749.8</v>
      </c>
      <c r="X55" s="3">
        <f t="shared" si="6"/>
        <v>455</v>
      </c>
      <c r="Y55" s="30">
        <f t="shared" si="6"/>
        <v>448.2</v>
      </c>
      <c r="Z55" s="3">
        <f t="shared" si="6"/>
        <v>1907.8</v>
      </c>
      <c r="AA55" s="30">
        <f t="shared" si="6"/>
        <v>2180.1999999999998</v>
      </c>
      <c r="AB55" s="110">
        <f t="shared" si="4"/>
        <v>10492.8</v>
      </c>
      <c r="AC55" s="17">
        <f t="shared" si="5"/>
        <v>11156.400000000001</v>
      </c>
    </row>
    <row r="56" spans="1:29" x14ac:dyDescent="0.2">
      <c r="A56" s="92" t="s">
        <v>38</v>
      </c>
      <c r="B56" s="3">
        <f t="shared" si="6"/>
        <v>2189.6</v>
      </c>
      <c r="C56" s="30">
        <f t="shared" si="6"/>
        <v>1181</v>
      </c>
      <c r="D56" s="3">
        <f t="shared" si="6"/>
        <v>455.4</v>
      </c>
      <c r="E56" s="30">
        <f t="shared" si="6"/>
        <v>548.20000000000005</v>
      </c>
      <c r="F56" s="3">
        <f t="shared" si="6"/>
        <v>326.8</v>
      </c>
      <c r="G56" s="30">
        <f t="shared" si="6"/>
        <v>211.4</v>
      </c>
      <c r="H56" s="3">
        <f t="shared" si="6"/>
        <v>1225.2</v>
      </c>
      <c r="I56" s="30">
        <f t="shared" si="6"/>
        <v>1530.8</v>
      </c>
      <c r="J56" s="3">
        <f t="shared" si="6"/>
        <v>143.4</v>
      </c>
      <c r="K56" s="30">
        <f t="shared" si="6"/>
        <v>88.2</v>
      </c>
      <c r="L56" s="3">
        <f t="shared" si="6"/>
        <v>248</v>
      </c>
      <c r="M56" s="30">
        <f t="shared" si="6"/>
        <v>312.8</v>
      </c>
      <c r="N56" s="3">
        <f t="shared" si="6"/>
        <v>827</v>
      </c>
      <c r="O56" s="30">
        <f t="shared" si="6"/>
        <v>1075.5999999999999</v>
      </c>
      <c r="P56" s="3">
        <f t="shared" si="6"/>
        <v>332.2</v>
      </c>
      <c r="Q56" s="30">
        <f t="shared" si="6"/>
        <v>831.2</v>
      </c>
      <c r="R56" s="3">
        <f t="shared" si="6"/>
        <v>528</v>
      </c>
      <c r="S56" s="30">
        <f t="shared" si="6"/>
        <v>1114.4000000000001</v>
      </c>
      <c r="T56" s="3">
        <f t="shared" si="6"/>
        <v>88.4</v>
      </c>
      <c r="U56" s="30">
        <f t="shared" si="6"/>
        <v>214.8</v>
      </c>
      <c r="V56" s="3">
        <f t="shared" si="6"/>
        <v>993.2</v>
      </c>
      <c r="W56" s="30">
        <f t="shared" si="6"/>
        <v>619.4</v>
      </c>
      <c r="X56" s="3">
        <f t="shared" si="6"/>
        <v>426</v>
      </c>
      <c r="Y56" s="30">
        <f t="shared" si="6"/>
        <v>401.8</v>
      </c>
      <c r="Z56" s="3">
        <f t="shared" si="6"/>
        <v>1632</v>
      </c>
      <c r="AA56" s="30">
        <f t="shared" si="6"/>
        <v>1843.6</v>
      </c>
      <c r="AB56" s="110">
        <f t="shared" si="4"/>
        <v>9415.1999999999989</v>
      </c>
      <c r="AC56" s="17">
        <f t="shared" si="5"/>
        <v>9973.2000000000007</v>
      </c>
    </row>
    <row r="57" spans="1:29" x14ac:dyDescent="0.2">
      <c r="A57" s="93" t="s">
        <v>39</v>
      </c>
      <c r="B57" s="3">
        <f t="shared" si="6"/>
        <v>314</v>
      </c>
      <c r="C57" s="30">
        <f t="shared" si="6"/>
        <v>967</v>
      </c>
      <c r="D57" s="3">
        <f t="shared" si="6"/>
        <v>101.2</v>
      </c>
      <c r="E57" s="30">
        <f t="shared" si="6"/>
        <v>392.8</v>
      </c>
      <c r="F57" s="3">
        <f t="shared" si="6"/>
        <v>77.599999999999994</v>
      </c>
      <c r="G57" s="30">
        <f t="shared" si="6"/>
        <v>162.19999999999999</v>
      </c>
      <c r="H57" s="3">
        <f t="shared" si="6"/>
        <v>417.4</v>
      </c>
      <c r="I57" s="30">
        <f t="shared" si="6"/>
        <v>1330.4</v>
      </c>
      <c r="J57" s="3">
        <f t="shared" si="6"/>
        <v>103.2</v>
      </c>
      <c r="K57" s="30">
        <f t="shared" si="6"/>
        <v>88.6</v>
      </c>
      <c r="L57" s="3">
        <f t="shared" si="6"/>
        <v>150.80000000000001</v>
      </c>
      <c r="M57" s="30">
        <f t="shared" si="6"/>
        <v>202</v>
      </c>
      <c r="N57" s="3">
        <f t="shared" si="6"/>
        <v>531.6</v>
      </c>
      <c r="O57" s="30">
        <f t="shared" si="6"/>
        <v>700.4</v>
      </c>
      <c r="P57" s="3">
        <f t="shared" si="6"/>
        <v>244.6</v>
      </c>
      <c r="Q57" s="30">
        <f t="shared" si="6"/>
        <v>622.6</v>
      </c>
      <c r="R57" s="3">
        <f t="shared" si="6"/>
        <v>344.6</v>
      </c>
      <c r="S57" s="30">
        <f t="shared" si="6"/>
        <v>837.2</v>
      </c>
      <c r="T57" s="3">
        <f t="shared" si="6"/>
        <v>73.599999999999994</v>
      </c>
      <c r="U57" s="30">
        <f t="shared" si="6"/>
        <v>173.4</v>
      </c>
      <c r="V57" s="3">
        <f t="shared" si="6"/>
        <v>1122</v>
      </c>
      <c r="W57" s="30">
        <f t="shared" si="6"/>
        <v>489.8</v>
      </c>
      <c r="X57" s="3">
        <f t="shared" si="6"/>
        <v>350</v>
      </c>
      <c r="Y57" s="30">
        <f t="shared" si="6"/>
        <v>380.4</v>
      </c>
      <c r="Z57" s="3">
        <f t="shared" si="6"/>
        <v>1134.2</v>
      </c>
      <c r="AA57" s="30">
        <f t="shared" si="6"/>
        <v>1596.4</v>
      </c>
      <c r="AB57" s="110">
        <f t="shared" ref="AB57:AB62" si="7">B57+D57+F57+H57+J57+L57+N57+P57+R57+T57+V57+X57+Z57</f>
        <v>4964.8</v>
      </c>
      <c r="AC57" s="17">
        <f t="shared" si="5"/>
        <v>7943.1999999999989</v>
      </c>
    </row>
    <row r="58" spans="1:29" x14ac:dyDescent="0.2">
      <c r="A58" s="92" t="s">
        <v>40</v>
      </c>
      <c r="B58" s="3">
        <f t="shared" si="6"/>
        <v>0</v>
      </c>
      <c r="C58" s="30">
        <f t="shared" si="6"/>
        <v>611.4</v>
      </c>
      <c r="D58" s="3">
        <f t="shared" si="6"/>
        <v>1.6</v>
      </c>
      <c r="E58" s="30">
        <f t="shared" si="6"/>
        <v>256.2</v>
      </c>
      <c r="F58" s="3">
        <f t="shared" si="6"/>
        <v>0.8</v>
      </c>
      <c r="G58" s="30">
        <f t="shared" si="6"/>
        <v>76.400000000000006</v>
      </c>
      <c r="H58" s="3">
        <f t="shared" si="6"/>
        <v>11</v>
      </c>
      <c r="I58" s="30">
        <f t="shared" si="6"/>
        <v>404.2</v>
      </c>
      <c r="J58" s="3">
        <f t="shared" si="6"/>
        <v>22.4</v>
      </c>
      <c r="K58" s="30">
        <f t="shared" si="6"/>
        <v>26.8</v>
      </c>
      <c r="L58" s="3">
        <f t="shared" si="6"/>
        <v>21.8</v>
      </c>
      <c r="M58" s="30">
        <f t="shared" si="6"/>
        <v>25</v>
      </c>
      <c r="N58" s="3">
        <f t="shared" si="6"/>
        <v>44.8</v>
      </c>
      <c r="O58" s="30">
        <f t="shared" si="6"/>
        <v>111.8</v>
      </c>
      <c r="P58" s="3">
        <f t="shared" si="6"/>
        <v>38.799999999999997</v>
      </c>
      <c r="Q58" s="30">
        <f t="shared" si="6"/>
        <v>65.8</v>
      </c>
      <c r="R58" s="3">
        <f t="shared" si="6"/>
        <v>45</v>
      </c>
      <c r="S58" s="30">
        <f t="shared" si="6"/>
        <v>52.2</v>
      </c>
      <c r="T58" s="3">
        <f t="shared" si="6"/>
        <v>7.4</v>
      </c>
      <c r="U58" s="30">
        <f t="shared" si="6"/>
        <v>3.8</v>
      </c>
      <c r="V58" s="3">
        <f t="shared" si="6"/>
        <v>28</v>
      </c>
      <c r="W58" s="30">
        <f t="shared" si="6"/>
        <v>13.4</v>
      </c>
      <c r="X58" s="3">
        <f t="shared" si="6"/>
        <v>29.6</v>
      </c>
      <c r="Y58" s="30">
        <f t="shared" si="6"/>
        <v>9</v>
      </c>
      <c r="Z58" s="3">
        <f t="shared" si="6"/>
        <v>12.6</v>
      </c>
      <c r="AA58" s="30">
        <f t="shared" si="6"/>
        <v>41</v>
      </c>
      <c r="AB58" s="110">
        <f t="shared" si="7"/>
        <v>263.8</v>
      </c>
      <c r="AC58" s="17">
        <f t="shared" si="5"/>
        <v>1696.9999999999998</v>
      </c>
    </row>
    <row r="59" spans="1:29" x14ac:dyDescent="0.2">
      <c r="A59" s="93" t="s">
        <v>41</v>
      </c>
      <c r="B59" s="3">
        <f t="shared" si="6"/>
        <v>0</v>
      </c>
      <c r="C59" s="30">
        <f t="shared" si="6"/>
        <v>0.2</v>
      </c>
      <c r="D59" s="3">
        <f t="shared" si="6"/>
        <v>0</v>
      </c>
      <c r="E59" s="30">
        <f t="shared" si="6"/>
        <v>0</v>
      </c>
      <c r="F59" s="3">
        <f t="shared" si="6"/>
        <v>0</v>
      </c>
      <c r="G59" s="30">
        <f t="shared" si="6"/>
        <v>0</v>
      </c>
      <c r="H59" s="3">
        <f t="shared" si="6"/>
        <v>0</v>
      </c>
      <c r="I59" s="30">
        <f t="shared" si="6"/>
        <v>0</v>
      </c>
      <c r="J59" s="3">
        <f t="shared" si="6"/>
        <v>0</v>
      </c>
      <c r="K59" s="30">
        <f t="shared" si="6"/>
        <v>0</v>
      </c>
      <c r="L59" s="3">
        <f t="shared" si="6"/>
        <v>0</v>
      </c>
      <c r="M59" s="30">
        <f t="shared" si="6"/>
        <v>0</v>
      </c>
      <c r="N59" s="3">
        <f t="shared" si="6"/>
        <v>0</v>
      </c>
      <c r="O59" s="30">
        <f t="shared" si="6"/>
        <v>0</v>
      </c>
      <c r="P59" s="3">
        <f t="shared" si="6"/>
        <v>0</v>
      </c>
      <c r="Q59" s="30">
        <f t="shared" si="6"/>
        <v>0</v>
      </c>
      <c r="R59" s="3">
        <f t="shared" si="6"/>
        <v>0</v>
      </c>
      <c r="S59" s="30">
        <f t="shared" si="6"/>
        <v>0</v>
      </c>
      <c r="T59" s="3">
        <f t="shared" si="6"/>
        <v>0</v>
      </c>
      <c r="U59" s="30">
        <f t="shared" si="6"/>
        <v>0</v>
      </c>
      <c r="V59" s="3">
        <f t="shared" si="6"/>
        <v>0</v>
      </c>
      <c r="W59" s="30">
        <f>+W27/$B$65</f>
        <v>0</v>
      </c>
      <c r="X59" s="3">
        <f>+X27/$B$65</f>
        <v>0</v>
      </c>
      <c r="Y59" s="30">
        <f>+Y27/$B$65</f>
        <v>0</v>
      </c>
      <c r="Z59" s="3">
        <f>+Z27/$B$65</f>
        <v>0</v>
      </c>
      <c r="AA59" s="30">
        <f>+AA27/$B$65</f>
        <v>3.4</v>
      </c>
      <c r="AB59" s="110">
        <f t="shared" si="7"/>
        <v>0</v>
      </c>
      <c r="AC59" s="17">
        <f t="shared" si="5"/>
        <v>3.6</v>
      </c>
    </row>
    <row r="60" spans="1:29" x14ac:dyDescent="0.2">
      <c r="A60" s="92" t="s">
        <v>42</v>
      </c>
      <c r="B60" s="3">
        <f t="shared" ref="B60:AA62" si="8">B28/5</f>
        <v>0</v>
      </c>
      <c r="C60" s="30">
        <f t="shared" si="8"/>
        <v>0</v>
      </c>
      <c r="D60" s="3">
        <f t="shared" si="8"/>
        <v>0</v>
      </c>
      <c r="E60" s="30">
        <f t="shared" si="8"/>
        <v>0</v>
      </c>
      <c r="F60" s="3">
        <f t="shared" si="8"/>
        <v>0</v>
      </c>
      <c r="G60" s="30">
        <f t="shared" si="8"/>
        <v>0</v>
      </c>
      <c r="H60" s="3">
        <f t="shared" si="8"/>
        <v>0</v>
      </c>
      <c r="I60" s="30">
        <f t="shared" si="8"/>
        <v>0</v>
      </c>
      <c r="J60" s="3">
        <f t="shared" si="8"/>
        <v>0</v>
      </c>
      <c r="K60" s="30">
        <f t="shared" si="8"/>
        <v>0</v>
      </c>
      <c r="L60" s="3">
        <f t="shared" si="8"/>
        <v>0</v>
      </c>
      <c r="M60" s="30">
        <f t="shared" si="8"/>
        <v>0</v>
      </c>
      <c r="N60" s="3">
        <f t="shared" si="8"/>
        <v>0</v>
      </c>
      <c r="O60" s="30">
        <f t="shared" si="8"/>
        <v>0</v>
      </c>
      <c r="P60" s="3">
        <f t="shared" si="8"/>
        <v>0</v>
      </c>
      <c r="Q60" s="30">
        <f t="shared" si="8"/>
        <v>0</v>
      </c>
      <c r="R60" s="3">
        <f t="shared" si="8"/>
        <v>0</v>
      </c>
      <c r="S60" s="30">
        <f t="shared" si="8"/>
        <v>0</v>
      </c>
      <c r="T60" s="3">
        <f t="shared" si="8"/>
        <v>0</v>
      </c>
      <c r="U60" s="30">
        <f t="shared" si="8"/>
        <v>0</v>
      </c>
      <c r="V60" s="3">
        <f t="shared" si="8"/>
        <v>0</v>
      </c>
      <c r="W60" s="30">
        <f t="shared" si="8"/>
        <v>0</v>
      </c>
      <c r="X60" s="3">
        <f t="shared" si="8"/>
        <v>0</v>
      </c>
      <c r="Y60" s="30">
        <f t="shared" si="8"/>
        <v>0</v>
      </c>
      <c r="Z60" s="3">
        <f t="shared" si="8"/>
        <v>0</v>
      </c>
      <c r="AA60" s="30">
        <f t="shared" si="8"/>
        <v>0</v>
      </c>
      <c r="AB60" s="110">
        <f t="shared" si="7"/>
        <v>0</v>
      </c>
      <c r="AC60" s="17">
        <f t="shared" si="5"/>
        <v>0</v>
      </c>
    </row>
    <row r="61" spans="1:29" x14ac:dyDescent="0.2">
      <c r="A61" s="93" t="s">
        <v>43</v>
      </c>
      <c r="B61" s="3">
        <f t="shared" si="8"/>
        <v>0</v>
      </c>
      <c r="C61" s="30">
        <f t="shared" si="8"/>
        <v>0</v>
      </c>
      <c r="D61" s="3">
        <f t="shared" si="8"/>
        <v>0</v>
      </c>
      <c r="E61" s="30">
        <f t="shared" si="8"/>
        <v>0</v>
      </c>
      <c r="F61" s="3">
        <f t="shared" si="8"/>
        <v>0</v>
      </c>
      <c r="G61" s="30">
        <f t="shared" si="8"/>
        <v>0</v>
      </c>
      <c r="H61" s="3">
        <f t="shared" si="8"/>
        <v>0</v>
      </c>
      <c r="I61" s="30">
        <f t="shared" si="8"/>
        <v>0</v>
      </c>
      <c r="J61" s="3">
        <f t="shared" si="8"/>
        <v>0</v>
      </c>
      <c r="K61" s="30">
        <f t="shared" si="8"/>
        <v>0</v>
      </c>
      <c r="L61" s="3">
        <f t="shared" si="8"/>
        <v>0</v>
      </c>
      <c r="M61" s="30">
        <f t="shared" si="8"/>
        <v>0</v>
      </c>
      <c r="N61" s="3">
        <f t="shared" si="8"/>
        <v>0</v>
      </c>
      <c r="O61" s="30">
        <f t="shared" si="8"/>
        <v>0</v>
      </c>
      <c r="P61" s="3">
        <f t="shared" si="8"/>
        <v>0</v>
      </c>
      <c r="Q61" s="30">
        <f t="shared" si="8"/>
        <v>0</v>
      </c>
      <c r="R61" s="3">
        <f t="shared" si="8"/>
        <v>0</v>
      </c>
      <c r="S61" s="30">
        <f t="shared" si="8"/>
        <v>0</v>
      </c>
      <c r="T61" s="3">
        <f t="shared" si="8"/>
        <v>0</v>
      </c>
      <c r="U61" s="30">
        <f t="shared" si="8"/>
        <v>0</v>
      </c>
      <c r="V61" s="3">
        <f t="shared" si="8"/>
        <v>0</v>
      </c>
      <c r="W61" s="30">
        <f t="shared" si="8"/>
        <v>0</v>
      </c>
      <c r="X61" s="3">
        <f t="shared" si="8"/>
        <v>0</v>
      </c>
      <c r="Y61" s="30">
        <f t="shared" si="8"/>
        <v>0</v>
      </c>
      <c r="Z61" s="3">
        <f t="shared" si="8"/>
        <v>0</v>
      </c>
      <c r="AA61" s="30">
        <f t="shared" si="8"/>
        <v>0</v>
      </c>
      <c r="AB61" s="110">
        <f t="shared" si="7"/>
        <v>0</v>
      </c>
      <c r="AC61" s="17">
        <f t="shared" si="5"/>
        <v>0</v>
      </c>
    </row>
    <row r="62" spans="1:29" ht="13.5" thickBot="1" x14ac:dyDescent="0.25">
      <c r="A62" s="88" t="s">
        <v>44</v>
      </c>
      <c r="B62" s="15">
        <f t="shared" si="8"/>
        <v>0</v>
      </c>
      <c r="C62" s="41">
        <f t="shared" si="8"/>
        <v>0</v>
      </c>
      <c r="D62" s="15">
        <f t="shared" si="8"/>
        <v>0</v>
      </c>
      <c r="E62" s="41">
        <f t="shared" si="8"/>
        <v>0</v>
      </c>
      <c r="F62" s="15">
        <f t="shared" si="8"/>
        <v>0</v>
      </c>
      <c r="G62" s="41">
        <f t="shared" si="8"/>
        <v>0</v>
      </c>
      <c r="H62" s="15">
        <f t="shared" si="8"/>
        <v>0</v>
      </c>
      <c r="I62" s="41">
        <f t="shared" si="8"/>
        <v>0</v>
      </c>
      <c r="J62" s="15">
        <f t="shared" si="8"/>
        <v>0</v>
      </c>
      <c r="K62" s="41">
        <f t="shared" si="8"/>
        <v>0</v>
      </c>
      <c r="L62" s="15">
        <f t="shared" si="8"/>
        <v>0</v>
      </c>
      <c r="M62" s="41">
        <f t="shared" si="8"/>
        <v>0</v>
      </c>
      <c r="N62" s="15">
        <f t="shared" si="8"/>
        <v>0</v>
      </c>
      <c r="O62" s="41">
        <f t="shared" si="8"/>
        <v>0</v>
      </c>
      <c r="P62" s="15">
        <f t="shared" si="8"/>
        <v>0</v>
      </c>
      <c r="Q62" s="41">
        <f t="shared" si="8"/>
        <v>0</v>
      </c>
      <c r="R62" s="15">
        <f t="shared" si="8"/>
        <v>0</v>
      </c>
      <c r="S62" s="41">
        <f t="shared" si="8"/>
        <v>0</v>
      </c>
      <c r="T62" s="15">
        <f t="shared" si="8"/>
        <v>0</v>
      </c>
      <c r="U62" s="41">
        <f t="shared" si="8"/>
        <v>0</v>
      </c>
      <c r="V62" s="15">
        <f t="shared" si="8"/>
        <v>0</v>
      </c>
      <c r="W62" s="41">
        <f t="shared" si="8"/>
        <v>0</v>
      </c>
      <c r="X62" s="15">
        <f t="shared" si="8"/>
        <v>0</v>
      </c>
      <c r="Y62" s="41">
        <f t="shared" si="8"/>
        <v>0</v>
      </c>
      <c r="Z62" s="15">
        <f t="shared" si="8"/>
        <v>0</v>
      </c>
      <c r="AA62" s="41">
        <f t="shared" si="8"/>
        <v>0</v>
      </c>
      <c r="AB62" s="111">
        <f t="shared" si="7"/>
        <v>0</v>
      </c>
      <c r="AC62" s="112">
        <f t="shared" si="5"/>
        <v>0</v>
      </c>
    </row>
    <row r="63" spans="1:29" s="90" customFormat="1" ht="14.25" thickTop="1" thickBot="1" x14ac:dyDescent="0.25">
      <c r="A63" s="9" t="s">
        <v>47</v>
      </c>
      <c r="B63" s="52">
        <f>SUM(B39:B62)</f>
        <v>29552.600000000002</v>
      </c>
      <c r="C63" s="48">
        <f t="shared" ref="C63:AA63" si="9">SUM(C39:C62)</f>
        <v>18092.8</v>
      </c>
      <c r="D63" s="47">
        <f t="shared" si="9"/>
        <v>9510.2000000000025</v>
      </c>
      <c r="E63" s="53">
        <f t="shared" si="9"/>
        <v>7613</v>
      </c>
      <c r="F63" s="52">
        <f t="shared" si="9"/>
        <v>5208.8000000000011</v>
      </c>
      <c r="G63" s="48">
        <f t="shared" si="9"/>
        <v>2918</v>
      </c>
      <c r="H63" s="47">
        <f t="shared" si="9"/>
        <v>20385.2</v>
      </c>
      <c r="I63" s="53">
        <f t="shared" si="9"/>
        <v>22931.600000000006</v>
      </c>
      <c r="J63" s="52">
        <f t="shared" si="9"/>
        <v>1862.4000000000003</v>
      </c>
      <c r="K63" s="48">
        <f t="shared" si="9"/>
        <v>2536.4</v>
      </c>
      <c r="L63" s="47">
        <f t="shared" si="9"/>
        <v>3305.8</v>
      </c>
      <c r="M63" s="53">
        <f t="shared" si="9"/>
        <v>7995.8</v>
      </c>
      <c r="N63" s="52">
        <f t="shared" si="9"/>
        <v>13155</v>
      </c>
      <c r="O63" s="48">
        <f t="shared" si="9"/>
        <v>17134.600000000002</v>
      </c>
      <c r="P63" s="47">
        <f t="shared" si="9"/>
        <v>7622.5999999999995</v>
      </c>
      <c r="Q63" s="53">
        <f t="shared" si="9"/>
        <v>8967.4000000000015</v>
      </c>
      <c r="R63" s="52">
        <f t="shared" si="9"/>
        <v>12483.999999999998</v>
      </c>
      <c r="S63" s="48">
        <f t="shared" si="9"/>
        <v>14272.199999999999</v>
      </c>
      <c r="T63" s="47">
        <f t="shared" si="9"/>
        <v>1810</v>
      </c>
      <c r="U63" s="53">
        <f t="shared" si="9"/>
        <v>2508.0000000000005</v>
      </c>
      <c r="V63" s="52">
        <f t="shared" si="9"/>
        <v>10334.800000000001</v>
      </c>
      <c r="W63" s="48">
        <f t="shared" si="9"/>
        <v>13481.799999999997</v>
      </c>
      <c r="X63" s="47">
        <f t="shared" si="9"/>
        <v>7639</v>
      </c>
      <c r="Y63" s="53">
        <f t="shared" si="9"/>
        <v>5448.5999999999995</v>
      </c>
      <c r="Z63" s="52">
        <f t="shared" si="9"/>
        <v>30048.999999999993</v>
      </c>
      <c r="AA63" s="48">
        <f t="shared" si="9"/>
        <v>28762.000000000004</v>
      </c>
      <c r="AB63" s="47">
        <f>SUM(AB39:AB62)</f>
        <v>152919.4</v>
      </c>
      <c r="AC63" s="48">
        <f>SUM(AC39:AC62)</f>
        <v>152662.20000000004</v>
      </c>
    </row>
    <row r="64" spans="1:29" ht="15.75" thickTop="1" x14ac:dyDescent="0.2">
      <c r="AB64" s="180" t="str">
        <f>IF(AB63='Daily Total'!D49,"Correct","Wrong")</f>
        <v>Correct</v>
      </c>
      <c r="AC64" s="180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5</v>
      </c>
    </row>
    <row r="67" spans="1:31" s="8" customFormat="1" x14ac:dyDescent="0.2">
      <c r="A67" s="45" t="s">
        <v>57</v>
      </c>
      <c r="B67" s="16"/>
      <c r="C67" s="16"/>
      <c r="AB67" s="45"/>
      <c r="AC67" s="45"/>
    </row>
    <row r="68" spans="1:31" s="8" customFormat="1" ht="13.5" thickBot="1" x14ac:dyDescent="0.25">
      <c r="A68" s="45"/>
      <c r="B68" s="16"/>
      <c r="C68" s="16"/>
      <c r="AB68" s="45"/>
      <c r="AC68" s="45"/>
    </row>
    <row r="69" spans="1:31" s="8" customFormat="1" ht="14.25" thickTop="1" thickBot="1" x14ac:dyDescent="0.25">
      <c r="A69" s="313" t="s">
        <v>2</v>
      </c>
      <c r="B69" s="307" t="s">
        <v>3</v>
      </c>
      <c r="C69" s="308"/>
      <c r="D69" s="307" t="s">
        <v>4</v>
      </c>
      <c r="E69" s="308"/>
      <c r="F69" s="307" t="s">
        <v>5</v>
      </c>
      <c r="G69" s="308"/>
      <c r="H69" s="307" t="s">
        <v>6</v>
      </c>
      <c r="I69" s="308"/>
      <c r="J69" s="307" t="s">
        <v>7</v>
      </c>
      <c r="K69" s="308"/>
      <c r="L69" s="307" t="s">
        <v>8</v>
      </c>
      <c r="M69" s="308"/>
      <c r="N69" s="307" t="s">
        <v>9</v>
      </c>
      <c r="O69" s="308"/>
      <c r="P69" s="307" t="s">
        <v>10</v>
      </c>
      <c r="Q69" s="308"/>
      <c r="R69" s="307" t="s">
        <v>11</v>
      </c>
      <c r="S69" s="308"/>
      <c r="T69" s="307" t="s">
        <v>12</v>
      </c>
      <c r="U69" s="308"/>
      <c r="V69" s="307" t="s">
        <v>13</v>
      </c>
      <c r="W69" s="308"/>
      <c r="X69" s="307" t="s">
        <v>14</v>
      </c>
      <c r="Y69" s="308"/>
      <c r="Z69" s="307" t="s">
        <v>15</v>
      </c>
      <c r="AA69" s="308"/>
      <c r="AB69" s="307" t="s">
        <v>50</v>
      </c>
      <c r="AC69" s="308"/>
    </row>
    <row r="70" spans="1:31" s="68" customFormat="1" ht="15" thickTop="1" thickBot="1" x14ac:dyDescent="0.3">
      <c r="A70" s="314"/>
      <c r="B70" s="62" t="s">
        <v>17</v>
      </c>
      <c r="C70" s="63" t="s">
        <v>18</v>
      </c>
      <c r="D70" s="64" t="s">
        <v>17</v>
      </c>
      <c r="E70" s="65" t="s">
        <v>18</v>
      </c>
      <c r="F70" s="66" t="s">
        <v>17</v>
      </c>
      <c r="G70" s="63" t="s">
        <v>18</v>
      </c>
      <c r="H70" s="64" t="s">
        <v>17</v>
      </c>
      <c r="I70" s="65" t="s">
        <v>18</v>
      </c>
      <c r="J70" s="66" t="s">
        <v>17</v>
      </c>
      <c r="K70" s="63" t="s">
        <v>18</v>
      </c>
      <c r="L70" s="64" t="s">
        <v>17</v>
      </c>
      <c r="M70" s="66" t="s">
        <v>18</v>
      </c>
      <c r="N70" s="62" t="s">
        <v>17</v>
      </c>
      <c r="O70" s="67" t="s">
        <v>18</v>
      </c>
      <c r="P70" s="66" t="s">
        <v>17</v>
      </c>
      <c r="Q70" s="63" t="s">
        <v>18</v>
      </c>
      <c r="R70" s="64" t="s">
        <v>17</v>
      </c>
      <c r="S70" s="65" t="s">
        <v>18</v>
      </c>
      <c r="T70" s="66" t="s">
        <v>17</v>
      </c>
      <c r="U70" s="63" t="s">
        <v>18</v>
      </c>
      <c r="V70" s="64" t="s">
        <v>17</v>
      </c>
      <c r="W70" s="65" t="s">
        <v>18</v>
      </c>
      <c r="X70" s="66" t="s">
        <v>17</v>
      </c>
      <c r="Y70" s="63" t="s">
        <v>18</v>
      </c>
      <c r="Z70" s="64" t="s">
        <v>17</v>
      </c>
      <c r="AA70" s="66" t="s">
        <v>18</v>
      </c>
      <c r="AB70" s="62" t="s">
        <v>17</v>
      </c>
      <c r="AC70" s="67" t="s">
        <v>18</v>
      </c>
    </row>
    <row r="71" spans="1:31" s="8" customFormat="1" ht="13.5" thickTop="1" x14ac:dyDescent="0.2">
      <c r="A71" s="87" t="s">
        <v>19</v>
      </c>
      <c r="B71" s="60">
        <f>B7/B31</f>
        <v>0</v>
      </c>
      <c r="C71" s="61">
        <f t="shared" ref="C71:AC71" si="10">C7/C31</f>
        <v>0</v>
      </c>
      <c r="D71" s="60">
        <f t="shared" si="10"/>
        <v>0</v>
      </c>
      <c r="E71" s="61">
        <f t="shared" si="10"/>
        <v>0</v>
      </c>
      <c r="F71" s="60">
        <f t="shared" si="10"/>
        <v>0</v>
      </c>
      <c r="G71" s="61">
        <f t="shared" si="10"/>
        <v>0</v>
      </c>
      <c r="H71" s="60">
        <f t="shared" si="10"/>
        <v>0</v>
      </c>
      <c r="I71" s="61">
        <f t="shared" si="10"/>
        <v>0</v>
      </c>
      <c r="J71" s="60">
        <f t="shared" si="10"/>
        <v>0</v>
      </c>
      <c r="K71" s="61">
        <f t="shared" si="10"/>
        <v>0</v>
      </c>
      <c r="L71" s="60">
        <f t="shared" si="10"/>
        <v>0</v>
      </c>
      <c r="M71" s="61">
        <f t="shared" si="10"/>
        <v>0</v>
      </c>
      <c r="N71" s="60">
        <f t="shared" si="10"/>
        <v>0</v>
      </c>
      <c r="O71" s="61">
        <f t="shared" si="10"/>
        <v>0</v>
      </c>
      <c r="P71" s="60">
        <f t="shared" si="10"/>
        <v>0</v>
      </c>
      <c r="Q71" s="61">
        <f t="shared" si="10"/>
        <v>0</v>
      </c>
      <c r="R71" s="60">
        <f t="shared" si="10"/>
        <v>0</v>
      </c>
      <c r="S71" s="61">
        <f t="shared" si="10"/>
        <v>0</v>
      </c>
      <c r="T71" s="60">
        <f t="shared" si="10"/>
        <v>0</v>
      </c>
      <c r="U71" s="61">
        <f t="shared" si="10"/>
        <v>0</v>
      </c>
      <c r="V71" s="60">
        <f t="shared" si="10"/>
        <v>0</v>
      </c>
      <c r="W71" s="61">
        <f t="shared" si="10"/>
        <v>0</v>
      </c>
      <c r="X71" s="60">
        <f t="shared" si="10"/>
        <v>0</v>
      </c>
      <c r="Y71" s="61">
        <f t="shared" si="10"/>
        <v>0</v>
      </c>
      <c r="Z71" s="60">
        <f t="shared" si="10"/>
        <v>0</v>
      </c>
      <c r="AA71" s="60">
        <f t="shared" si="10"/>
        <v>0</v>
      </c>
      <c r="AB71" s="100">
        <f t="shared" si="10"/>
        <v>0</v>
      </c>
      <c r="AC71" s="101">
        <f t="shared" si="10"/>
        <v>0</v>
      </c>
      <c r="AD71" s="16"/>
      <c r="AE71" s="16"/>
    </row>
    <row r="72" spans="1:31" s="8" customFormat="1" x14ac:dyDescent="0.2">
      <c r="A72" s="88" t="s">
        <v>21</v>
      </c>
      <c r="B72" s="83">
        <f>B8/B31</f>
        <v>4.0131832732145396E-3</v>
      </c>
      <c r="C72" s="84">
        <f t="shared" ref="C72:AC72" si="11">C8/C31</f>
        <v>1.1054120976299964E-5</v>
      </c>
      <c r="D72" s="83">
        <f t="shared" si="11"/>
        <v>4.521461168009085E-3</v>
      </c>
      <c r="E72" s="84">
        <f t="shared" si="11"/>
        <v>0</v>
      </c>
      <c r="F72" s="83">
        <f t="shared" si="11"/>
        <v>5.2987252342190138E-3</v>
      </c>
      <c r="G72" s="84">
        <f t="shared" si="11"/>
        <v>6.8540095956134332E-5</v>
      </c>
      <c r="H72" s="83">
        <f t="shared" si="11"/>
        <v>4.2579910915762414E-3</v>
      </c>
      <c r="I72" s="84">
        <f t="shared" si="11"/>
        <v>1.2210225191438889E-4</v>
      </c>
      <c r="J72" s="83">
        <f t="shared" si="11"/>
        <v>6.4432989690721648E-4</v>
      </c>
      <c r="K72" s="84">
        <f t="shared" si="11"/>
        <v>3.1540766440624505E-4</v>
      </c>
      <c r="L72" s="83">
        <f t="shared" si="11"/>
        <v>7.2599673301470147E-4</v>
      </c>
      <c r="M72" s="84">
        <f t="shared" si="11"/>
        <v>3.5018384651942271E-4</v>
      </c>
      <c r="N72" s="83">
        <f t="shared" si="11"/>
        <v>1.3530976814899278E-3</v>
      </c>
      <c r="O72" s="84">
        <f t="shared" si="11"/>
        <v>9.3378310552916322E-5</v>
      </c>
      <c r="P72" s="83">
        <f t="shared" si="11"/>
        <v>5.509930994673733E-4</v>
      </c>
      <c r="Q72" s="84">
        <f t="shared" si="11"/>
        <v>2.6763610411044452E-4</v>
      </c>
      <c r="R72" s="83">
        <f t="shared" si="11"/>
        <v>2.8836911246395386E-4</v>
      </c>
      <c r="S72" s="84">
        <f t="shared" si="11"/>
        <v>3.2230490043581227E-4</v>
      </c>
      <c r="T72" s="83">
        <f t="shared" si="11"/>
        <v>0</v>
      </c>
      <c r="U72" s="84">
        <f t="shared" si="11"/>
        <v>7.9744816586921848E-5</v>
      </c>
      <c r="V72" s="83">
        <f t="shared" si="11"/>
        <v>5.8056275883423001E-5</v>
      </c>
      <c r="W72" s="84">
        <f t="shared" si="11"/>
        <v>0</v>
      </c>
      <c r="X72" s="83">
        <f t="shared" si="11"/>
        <v>2.6181437360911114E-5</v>
      </c>
      <c r="Y72" s="84">
        <f t="shared" si="11"/>
        <v>0</v>
      </c>
      <c r="Z72" s="83">
        <f t="shared" si="11"/>
        <v>0</v>
      </c>
      <c r="AA72" s="83">
        <f t="shared" si="11"/>
        <v>0</v>
      </c>
      <c r="AB72" s="102">
        <f t="shared" si="11"/>
        <v>2.001054150094756E-3</v>
      </c>
      <c r="AC72" s="103">
        <f t="shared" si="11"/>
        <v>1.0218639584651603E-4</v>
      </c>
      <c r="AD72" s="16"/>
      <c r="AE72" s="16"/>
    </row>
    <row r="73" spans="1:31" s="8" customFormat="1" x14ac:dyDescent="0.2">
      <c r="A73" s="89" t="s">
        <v>23</v>
      </c>
      <c r="B73" s="83">
        <f>B9/B31</f>
        <v>1.9192896733282352E-2</v>
      </c>
      <c r="C73" s="84">
        <f t="shared" ref="C73:AC73" si="12">C9/C31</f>
        <v>1.5475769366819951E-4</v>
      </c>
      <c r="D73" s="83">
        <f t="shared" si="12"/>
        <v>2.1681983554499379E-2</v>
      </c>
      <c r="E73" s="84">
        <f t="shared" si="12"/>
        <v>3.3363982661237359E-3</v>
      </c>
      <c r="F73" s="83">
        <f t="shared" si="12"/>
        <v>1.7048072492704652E-2</v>
      </c>
      <c r="G73" s="84">
        <f t="shared" si="12"/>
        <v>3.2213845099383141E-3</v>
      </c>
      <c r="H73" s="83">
        <f t="shared" si="12"/>
        <v>1.7836469595588957E-2</v>
      </c>
      <c r="I73" s="84">
        <f t="shared" si="12"/>
        <v>4.0119311343299203E-3</v>
      </c>
      <c r="J73" s="83">
        <f t="shared" si="12"/>
        <v>8.698453608247423E-3</v>
      </c>
      <c r="K73" s="84">
        <f t="shared" si="12"/>
        <v>4.7311149660936762E-3</v>
      </c>
      <c r="L73" s="83">
        <f t="shared" si="12"/>
        <v>5.2029765866053604E-3</v>
      </c>
      <c r="M73" s="84">
        <f t="shared" si="12"/>
        <v>1.1405988143775482E-2</v>
      </c>
      <c r="N73" s="83">
        <f t="shared" si="12"/>
        <v>1.0581527936145953E-2</v>
      </c>
      <c r="O73" s="84">
        <f t="shared" si="12"/>
        <v>9.8981009186091297E-3</v>
      </c>
      <c r="P73" s="83">
        <f t="shared" si="12"/>
        <v>9.1307427911736152E-3</v>
      </c>
      <c r="Q73" s="84">
        <f t="shared" si="12"/>
        <v>8.252113210072038E-3</v>
      </c>
      <c r="R73" s="83">
        <f t="shared" si="12"/>
        <v>1.0317206023710349E-2</v>
      </c>
      <c r="S73" s="84">
        <f t="shared" si="12"/>
        <v>7.3429464273202447E-3</v>
      </c>
      <c r="T73" s="83">
        <f t="shared" si="12"/>
        <v>1.0718232044198896E-2</v>
      </c>
      <c r="U73" s="84">
        <f t="shared" si="12"/>
        <v>2.7591706539074959E-2</v>
      </c>
      <c r="V73" s="83">
        <f t="shared" si="12"/>
        <v>5.7282192204977361E-3</v>
      </c>
      <c r="W73" s="84">
        <f t="shared" si="12"/>
        <v>1.0562387811716537E-2</v>
      </c>
      <c r="X73" s="83">
        <f t="shared" si="12"/>
        <v>1.3116900117816467E-2</v>
      </c>
      <c r="Y73" s="84">
        <f t="shared" si="12"/>
        <v>1.9895018903938626E-2</v>
      </c>
      <c r="Z73" s="83">
        <f t="shared" si="12"/>
        <v>1.2918899131418683E-2</v>
      </c>
      <c r="AA73" s="83">
        <f t="shared" si="12"/>
        <v>8.260899798345038E-3</v>
      </c>
      <c r="AB73" s="102">
        <f t="shared" si="12"/>
        <v>1.4149937810375924E-2</v>
      </c>
      <c r="AC73" s="103">
        <f t="shared" si="12"/>
        <v>7.4596068967956704E-3</v>
      </c>
      <c r="AD73" s="16"/>
      <c r="AE73" s="16"/>
    </row>
    <row r="74" spans="1:31" s="8" customFormat="1" x14ac:dyDescent="0.2">
      <c r="A74" s="88" t="s">
        <v>25</v>
      </c>
      <c r="B74" s="83">
        <f>B10/B31</f>
        <v>2.610937785507874E-2</v>
      </c>
      <c r="C74" s="84">
        <f t="shared" ref="C74:AC74" si="13">C10/C31</f>
        <v>1.0777767951892465E-2</v>
      </c>
      <c r="D74" s="83">
        <f t="shared" si="13"/>
        <v>3.303821160438266E-2</v>
      </c>
      <c r="E74" s="84">
        <f t="shared" si="13"/>
        <v>1.8993826349665045E-2</v>
      </c>
      <c r="F74" s="83">
        <f t="shared" si="13"/>
        <v>2.434341882967286E-2</v>
      </c>
      <c r="G74" s="84">
        <f t="shared" si="13"/>
        <v>3.8108293351610693E-2</v>
      </c>
      <c r="H74" s="83">
        <f t="shared" si="13"/>
        <v>2.1868806781390422E-2</v>
      </c>
      <c r="I74" s="84">
        <f t="shared" si="13"/>
        <v>1.7277468645886026E-2</v>
      </c>
      <c r="J74" s="83">
        <f t="shared" si="13"/>
        <v>1.6967353951890033E-2</v>
      </c>
      <c r="K74" s="84">
        <f t="shared" si="13"/>
        <v>1.8924459864374705E-2</v>
      </c>
      <c r="L74" s="83">
        <f t="shared" si="13"/>
        <v>1.8512916691874888E-2</v>
      </c>
      <c r="M74" s="84">
        <f t="shared" si="13"/>
        <v>1.8159533755221492E-2</v>
      </c>
      <c r="N74" s="83">
        <f t="shared" si="13"/>
        <v>2.3838844545800077E-2</v>
      </c>
      <c r="O74" s="84">
        <f t="shared" si="13"/>
        <v>1.8955797042242012E-2</v>
      </c>
      <c r="P74" s="83">
        <f t="shared" si="13"/>
        <v>2.4847165009314408E-2</v>
      </c>
      <c r="Q74" s="84">
        <f t="shared" si="13"/>
        <v>1.8288467114213707E-2</v>
      </c>
      <c r="R74" s="83">
        <f t="shared" si="13"/>
        <v>2.8740788208907402E-2</v>
      </c>
      <c r="S74" s="84">
        <f t="shared" si="13"/>
        <v>1.8385392581381988E-2</v>
      </c>
      <c r="T74" s="83">
        <f t="shared" si="13"/>
        <v>4.5082872928176795E-2</v>
      </c>
      <c r="U74" s="84">
        <f t="shared" si="13"/>
        <v>3.5247208931419458E-2</v>
      </c>
      <c r="V74" s="83">
        <f t="shared" si="13"/>
        <v>1.8790881294267911E-2</v>
      </c>
      <c r="W74" s="84">
        <f t="shared" si="13"/>
        <v>2.303846667358958E-2</v>
      </c>
      <c r="X74" s="83">
        <f t="shared" si="13"/>
        <v>3.4323864380154473E-2</v>
      </c>
      <c r="Y74" s="84">
        <f t="shared" si="13"/>
        <v>3.4210622912307746E-2</v>
      </c>
      <c r="Z74" s="83">
        <f t="shared" si="13"/>
        <v>2.6742986455456089E-2</v>
      </c>
      <c r="AA74" s="83">
        <f t="shared" si="13"/>
        <v>2.0777414644322371E-2</v>
      </c>
      <c r="AB74" s="102">
        <f t="shared" si="13"/>
        <v>2.5860682163283404E-2</v>
      </c>
      <c r="AC74" s="103">
        <f t="shared" si="13"/>
        <v>1.9483539474735724E-2</v>
      </c>
      <c r="AD74" s="16"/>
      <c r="AE74" s="16"/>
    </row>
    <row r="75" spans="1:31" s="8" customFormat="1" x14ac:dyDescent="0.2">
      <c r="A75" s="89" t="s">
        <v>20</v>
      </c>
      <c r="B75" s="83">
        <f>B11/B31</f>
        <v>3.6856317210668434E-2</v>
      </c>
      <c r="C75" s="84">
        <f t="shared" ref="C75:AC75" si="14">C11/C31</f>
        <v>2.1135479306685533E-2</v>
      </c>
      <c r="D75" s="83">
        <f t="shared" si="14"/>
        <v>4.2733065550671911E-2</v>
      </c>
      <c r="E75" s="84">
        <f t="shared" si="14"/>
        <v>3.5912255352686197E-2</v>
      </c>
      <c r="F75" s="83">
        <f t="shared" si="14"/>
        <v>3.3366610351712483E-2</v>
      </c>
      <c r="G75" s="84">
        <f t="shared" si="14"/>
        <v>3.9753255654557916E-2</v>
      </c>
      <c r="H75" s="83">
        <f t="shared" si="14"/>
        <v>3.3337911818378037E-2</v>
      </c>
      <c r="I75" s="84">
        <f t="shared" si="14"/>
        <v>2.9042892776779641E-2</v>
      </c>
      <c r="J75" s="83">
        <f t="shared" si="14"/>
        <v>2.9531786941580755E-2</v>
      </c>
      <c r="K75" s="84">
        <f t="shared" si="14"/>
        <v>3.7770067812647849E-2</v>
      </c>
      <c r="L75" s="83">
        <f t="shared" si="14"/>
        <v>2.6680379938290279E-2</v>
      </c>
      <c r="M75" s="84">
        <f t="shared" si="14"/>
        <v>3.154155931864229E-2</v>
      </c>
      <c r="N75" s="83">
        <f t="shared" si="14"/>
        <v>3.1896617255796275E-2</v>
      </c>
      <c r="O75" s="84">
        <f t="shared" si="14"/>
        <v>2.9857714799294995E-2</v>
      </c>
      <c r="P75" s="83">
        <f t="shared" si="14"/>
        <v>3.4135334400335844E-2</v>
      </c>
      <c r="Q75" s="84">
        <f t="shared" si="14"/>
        <v>2.6696701385016838E-2</v>
      </c>
      <c r="R75" s="83">
        <f t="shared" si="14"/>
        <v>3.9538609420057672E-2</v>
      </c>
      <c r="S75" s="84">
        <f t="shared" si="14"/>
        <v>2.4060761480360422E-2</v>
      </c>
      <c r="T75" s="83">
        <f t="shared" si="14"/>
        <v>4.961325966850829E-2</v>
      </c>
      <c r="U75" s="84">
        <f t="shared" si="14"/>
        <v>4.3779904306220092E-2</v>
      </c>
      <c r="V75" s="83">
        <f t="shared" si="14"/>
        <v>2.3590200100630877E-2</v>
      </c>
      <c r="W75" s="84">
        <f t="shared" si="14"/>
        <v>2.5886751027310893E-2</v>
      </c>
      <c r="X75" s="83">
        <f t="shared" si="14"/>
        <v>4.5634245320068073E-2</v>
      </c>
      <c r="Y75" s="84">
        <f t="shared" si="14"/>
        <v>4.1405131593436846E-2</v>
      </c>
      <c r="Z75" s="83">
        <f t="shared" si="14"/>
        <v>3.2886285733302274E-2</v>
      </c>
      <c r="AA75" s="83">
        <f t="shared" si="14"/>
        <v>3.3467769974271609E-2</v>
      </c>
      <c r="AB75" s="102">
        <f t="shared" si="14"/>
        <v>3.4894199166358227E-2</v>
      </c>
      <c r="AC75" s="103">
        <f t="shared" si="14"/>
        <v>2.9655016107458167E-2</v>
      </c>
      <c r="AD75" s="16"/>
      <c r="AE75" s="16"/>
    </row>
    <row r="76" spans="1:31" s="8" customFormat="1" x14ac:dyDescent="0.2">
      <c r="A76" s="88" t="s">
        <v>22</v>
      </c>
      <c r="B76" s="83">
        <f>B12/B31</f>
        <v>5.9744320296691321E-2</v>
      </c>
      <c r="C76" s="84">
        <f t="shared" ref="C76:AC76" si="15">C12/C31</f>
        <v>3.2300141492748499E-2</v>
      </c>
      <c r="D76" s="83">
        <f t="shared" si="15"/>
        <v>6.1575992092700468E-2</v>
      </c>
      <c r="E76" s="84">
        <f t="shared" si="15"/>
        <v>4.7445159595428874E-2</v>
      </c>
      <c r="F76" s="83">
        <f t="shared" si="15"/>
        <v>4.523114728920289E-2</v>
      </c>
      <c r="G76" s="84">
        <f t="shared" si="15"/>
        <v>4.9965729952021934E-2</v>
      </c>
      <c r="H76" s="83">
        <f t="shared" si="15"/>
        <v>4.6671114337852954E-2</v>
      </c>
      <c r="I76" s="84">
        <f t="shared" si="15"/>
        <v>4.208166896335188E-2</v>
      </c>
      <c r="J76" s="83">
        <f t="shared" si="15"/>
        <v>3.6404639175257734E-2</v>
      </c>
      <c r="K76" s="84">
        <f t="shared" si="15"/>
        <v>6.3554644377858377E-2</v>
      </c>
      <c r="L76" s="83">
        <f t="shared" si="15"/>
        <v>3.1641357613890739E-2</v>
      </c>
      <c r="M76" s="84">
        <f t="shared" si="15"/>
        <v>5.4078391155356564E-2</v>
      </c>
      <c r="N76" s="83">
        <f t="shared" si="15"/>
        <v>4.6598251615355378E-2</v>
      </c>
      <c r="O76" s="84">
        <f t="shared" si="15"/>
        <v>5.2233492465537566E-2</v>
      </c>
      <c r="P76" s="83">
        <f t="shared" si="15"/>
        <v>4.8329966153281036E-2</v>
      </c>
      <c r="Q76" s="84">
        <f t="shared" si="15"/>
        <v>4.0413051720677121E-2</v>
      </c>
      <c r="R76" s="83">
        <f t="shared" si="15"/>
        <v>5.7593719961550785E-2</v>
      </c>
      <c r="S76" s="84">
        <f t="shared" si="15"/>
        <v>4.0035873936744161E-2</v>
      </c>
      <c r="T76" s="83">
        <f t="shared" si="15"/>
        <v>5.3591160220994478E-2</v>
      </c>
      <c r="U76" s="84">
        <f t="shared" si="15"/>
        <v>5.6459330143540667E-2</v>
      </c>
      <c r="V76" s="83">
        <f t="shared" si="15"/>
        <v>3.2705035414328287E-2</v>
      </c>
      <c r="W76" s="84">
        <f t="shared" si="15"/>
        <v>4.9221913987746446E-2</v>
      </c>
      <c r="X76" s="83">
        <f t="shared" si="15"/>
        <v>5.312213640528865E-2</v>
      </c>
      <c r="Y76" s="84">
        <f t="shared" si="15"/>
        <v>5.7335829387365561E-2</v>
      </c>
      <c r="Z76" s="83">
        <f t="shared" si="15"/>
        <v>5.29668208592632E-2</v>
      </c>
      <c r="AA76" s="83">
        <f t="shared" si="15"/>
        <v>4.3501842709130101E-2</v>
      </c>
      <c r="AB76" s="102">
        <f t="shared" si="15"/>
        <v>5.1291072290369957E-2</v>
      </c>
      <c r="AC76" s="103">
        <f t="shared" si="15"/>
        <v>4.4854587448628407E-2</v>
      </c>
      <c r="AD76" s="16"/>
      <c r="AE76" s="16"/>
    </row>
    <row r="77" spans="1:31" s="8" customFormat="1" x14ac:dyDescent="0.2">
      <c r="A77" s="89" t="s">
        <v>24</v>
      </c>
      <c r="B77" s="83">
        <f>B13/B31</f>
        <v>6.5841922538118478E-2</v>
      </c>
      <c r="C77" s="84">
        <f t="shared" ref="C77:AC77" si="16">C13/C31</f>
        <v>4.5023434736469754E-2</v>
      </c>
      <c r="D77" s="83">
        <f t="shared" si="16"/>
        <v>6.723307606569788E-2</v>
      </c>
      <c r="E77" s="84">
        <f t="shared" si="16"/>
        <v>4.6998555103113099E-2</v>
      </c>
      <c r="F77" s="83">
        <f t="shared" si="16"/>
        <v>5.7057287667025038E-2</v>
      </c>
      <c r="G77" s="84">
        <f t="shared" si="16"/>
        <v>5.9904043865661415E-2</v>
      </c>
      <c r="H77" s="83">
        <f t="shared" si="16"/>
        <v>5.5275395875439046E-2</v>
      </c>
      <c r="I77" s="84">
        <f t="shared" si="16"/>
        <v>4.832632698983063E-2</v>
      </c>
      <c r="J77" s="83">
        <f t="shared" si="16"/>
        <v>5.8097079037800689E-2</v>
      </c>
      <c r="K77" s="84">
        <f t="shared" si="16"/>
        <v>0.10581927140829522</v>
      </c>
      <c r="L77" s="83">
        <f t="shared" si="16"/>
        <v>2.9100369048339281E-2</v>
      </c>
      <c r="M77" s="84">
        <f t="shared" si="16"/>
        <v>7.4764251231896742E-2</v>
      </c>
      <c r="N77" s="83">
        <f t="shared" si="16"/>
        <v>5.6358798935765869E-2</v>
      </c>
      <c r="O77" s="84">
        <f t="shared" si="16"/>
        <v>7.3080200296476133E-2</v>
      </c>
      <c r="P77" s="83">
        <f t="shared" si="16"/>
        <v>5.9717156875606747E-2</v>
      </c>
      <c r="Q77" s="84">
        <f t="shared" si="16"/>
        <v>4.7616923522983252E-2</v>
      </c>
      <c r="R77" s="83">
        <f t="shared" si="16"/>
        <v>7.3662287728292211E-2</v>
      </c>
      <c r="S77" s="84">
        <f t="shared" si="16"/>
        <v>4.8527907400400777E-2</v>
      </c>
      <c r="T77" s="83">
        <f t="shared" si="16"/>
        <v>5.1491712707182322E-2</v>
      </c>
      <c r="U77" s="84">
        <f t="shared" si="16"/>
        <v>4.7767145135566187E-2</v>
      </c>
      <c r="V77" s="83">
        <f t="shared" si="16"/>
        <v>3.334365444904594E-2</v>
      </c>
      <c r="W77" s="84">
        <f t="shared" si="16"/>
        <v>7.9366256731297005E-2</v>
      </c>
      <c r="X77" s="83">
        <f t="shared" si="16"/>
        <v>5.6604267574289831E-2</v>
      </c>
      <c r="Y77" s="84">
        <f t="shared" si="16"/>
        <v>5.8326909664868039E-2</v>
      </c>
      <c r="Z77" s="83">
        <f t="shared" si="16"/>
        <v>6.0574395154580851E-2</v>
      </c>
      <c r="AA77" s="83">
        <f t="shared" si="16"/>
        <v>5.4968361031917115E-2</v>
      </c>
      <c r="AB77" s="102">
        <f t="shared" si="16"/>
        <v>5.8986629557793192E-2</v>
      </c>
      <c r="AC77" s="103">
        <f t="shared" si="16"/>
        <v>5.7525700533596395E-2</v>
      </c>
      <c r="AD77" s="16"/>
      <c r="AE77" s="16"/>
    </row>
    <row r="78" spans="1:31" s="8" customFormat="1" x14ac:dyDescent="0.2">
      <c r="A78" s="88" t="s">
        <v>28</v>
      </c>
      <c r="B78" s="83">
        <f>B14/B31</f>
        <v>7.2088411848703668E-2</v>
      </c>
      <c r="C78" s="84">
        <f t="shared" ref="C78:AC78" si="17">C14/C31</f>
        <v>5.314821365405023E-2</v>
      </c>
      <c r="D78" s="83">
        <f t="shared" si="17"/>
        <v>7.673865954448908E-2</v>
      </c>
      <c r="E78" s="84">
        <f t="shared" si="17"/>
        <v>5.4906081702351242E-2</v>
      </c>
      <c r="F78" s="83">
        <f t="shared" si="17"/>
        <v>5.9284288127783753E-2</v>
      </c>
      <c r="G78" s="84">
        <f t="shared" si="17"/>
        <v>6.6826593557230973E-2</v>
      </c>
      <c r="H78" s="83">
        <f t="shared" si="17"/>
        <v>6.3447991680238611E-2</v>
      </c>
      <c r="I78" s="84">
        <f t="shared" si="17"/>
        <v>5.4265729386523402E-2</v>
      </c>
      <c r="J78" s="83">
        <f t="shared" si="17"/>
        <v>5.2942439862542955E-2</v>
      </c>
      <c r="K78" s="84">
        <f t="shared" si="17"/>
        <v>9.4228039741365718E-2</v>
      </c>
      <c r="L78" s="83">
        <f t="shared" si="17"/>
        <v>3.7570330933510802E-2</v>
      </c>
      <c r="M78" s="84">
        <f t="shared" si="17"/>
        <v>7.3663673428549986E-2</v>
      </c>
      <c r="N78" s="83">
        <f t="shared" si="17"/>
        <v>5.7772709996199163E-2</v>
      </c>
      <c r="O78" s="84">
        <f t="shared" si="17"/>
        <v>6.8247872725362715E-2</v>
      </c>
      <c r="P78" s="83">
        <f t="shared" si="17"/>
        <v>7.3911788628551939E-2</v>
      </c>
      <c r="Q78" s="84">
        <f t="shared" si="17"/>
        <v>4.7929165644445437E-2</v>
      </c>
      <c r="R78" s="83">
        <f t="shared" si="17"/>
        <v>7.5184235821851977E-2</v>
      </c>
      <c r="S78" s="84">
        <f t="shared" si="17"/>
        <v>4.8682053222348344E-2</v>
      </c>
      <c r="T78" s="83">
        <f t="shared" si="17"/>
        <v>5.2596685082872928E-2</v>
      </c>
      <c r="U78" s="84">
        <f t="shared" si="17"/>
        <v>5.0637958532695378E-2</v>
      </c>
      <c r="V78" s="83">
        <f t="shared" si="17"/>
        <v>3.2569570770600305E-2</v>
      </c>
      <c r="W78" s="84">
        <f t="shared" si="17"/>
        <v>7.8802533786289666E-2</v>
      </c>
      <c r="X78" s="83">
        <f t="shared" si="17"/>
        <v>5.8070428066500854E-2</v>
      </c>
      <c r="Y78" s="84">
        <f t="shared" si="17"/>
        <v>5.5940975663473183E-2</v>
      </c>
      <c r="Z78" s="83">
        <f t="shared" si="17"/>
        <v>6.4081999400978404E-2</v>
      </c>
      <c r="AA78" s="83">
        <f t="shared" si="17"/>
        <v>5.955774980877547E-2</v>
      </c>
      <c r="AB78" s="102">
        <f t="shared" si="17"/>
        <v>6.3747307405077447E-2</v>
      </c>
      <c r="AC78" s="103">
        <f t="shared" si="17"/>
        <v>5.992446067199346E-2</v>
      </c>
      <c r="AD78" s="16"/>
      <c r="AE78" s="16"/>
    </row>
    <row r="79" spans="1:31" s="8" customFormat="1" x14ac:dyDescent="0.2">
      <c r="A79" s="89" t="s">
        <v>29</v>
      </c>
      <c r="B79" s="83">
        <f>B15/B31</f>
        <v>7.9830539444921939E-2</v>
      </c>
      <c r="C79" s="84">
        <f t="shared" ref="C79:AC79" si="18">C15/C31</f>
        <v>6.6103643438273782E-2</v>
      </c>
      <c r="D79" s="83">
        <f t="shared" si="18"/>
        <v>8.6265273075224497E-2</v>
      </c>
      <c r="E79" s="84">
        <f t="shared" si="18"/>
        <v>5.2725600945750691E-2</v>
      </c>
      <c r="F79" s="83">
        <f t="shared" si="18"/>
        <v>7.2262325295653504E-2</v>
      </c>
      <c r="G79" s="84">
        <f t="shared" si="18"/>
        <v>5.2364633310486637E-2</v>
      </c>
      <c r="H79" s="83">
        <f t="shared" si="18"/>
        <v>7.4720875929595976E-2</v>
      </c>
      <c r="I79" s="84">
        <f t="shared" si="18"/>
        <v>5.7885188996842786E-2</v>
      </c>
      <c r="J79" s="83">
        <f t="shared" si="18"/>
        <v>5.7023195876288658E-2</v>
      </c>
      <c r="K79" s="84">
        <f t="shared" si="18"/>
        <v>0.10487304841507648</v>
      </c>
      <c r="L79" s="83">
        <f t="shared" si="18"/>
        <v>4.2894306975618607E-2</v>
      </c>
      <c r="M79" s="84">
        <f t="shared" si="18"/>
        <v>9.6725781035043396E-2</v>
      </c>
      <c r="N79" s="83">
        <f t="shared" si="18"/>
        <v>6.285062713797035E-2</v>
      </c>
      <c r="O79" s="84">
        <f t="shared" si="18"/>
        <v>8.1530937401515069E-2</v>
      </c>
      <c r="P79" s="83">
        <f t="shared" si="18"/>
        <v>7.4751397161073652E-2</v>
      </c>
      <c r="Q79" s="84">
        <f t="shared" si="18"/>
        <v>5.3170372683274972E-2</v>
      </c>
      <c r="R79" s="83">
        <f t="shared" si="18"/>
        <v>8.2377443127202826E-2</v>
      </c>
      <c r="S79" s="84">
        <f t="shared" si="18"/>
        <v>5.9149955858241898E-2</v>
      </c>
      <c r="T79" s="83">
        <f t="shared" si="18"/>
        <v>6.0331491712707179E-2</v>
      </c>
      <c r="U79" s="84">
        <f t="shared" si="18"/>
        <v>5.3748006379585329E-2</v>
      </c>
      <c r="V79" s="83">
        <f t="shared" si="18"/>
        <v>3.9458915508766498E-2</v>
      </c>
      <c r="W79" s="84">
        <f t="shared" si="18"/>
        <v>0.10287943746384014</v>
      </c>
      <c r="X79" s="83">
        <f t="shared" si="18"/>
        <v>6.4275428721036781E-2</v>
      </c>
      <c r="Y79" s="84">
        <f t="shared" si="18"/>
        <v>6.0419190250706606E-2</v>
      </c>
      <c r="Z79" s="83">
        <f t="shared" si="18"/>
        <v>7.2222037339012946E-2</v>
      </c>
      <c r="AA79" s="83">
        <f t="shared" si="18"/>
        <v>6.1310061887212296E-2</v>
      </c>
      <c r="AB79" s="102">
        <f t="shared" si="18"/>
        <v>7.1478177392796466E-2</v>
      </c>
      <c r="AC79" s="103">
        <f t="shared" si="18"/>
        <v>6.8447854151191326E-2</v>
      </c>
      <c r="AD79" s="16"/>
      <c r="AE79" s="16"/>
    </row>
    <row r="80" spans="1:31" s="8" customFormat="1" x14ac:dyDescent="0.2">
      <c r="A80" s="88" t="s">
        <v>31</v>
      </c>
      <c r="B80" s="83">
        <f>B16/B31</f>
        <v>7.4294647509863768E-2</v>
      </c>
      <c r="C80" s="84">
        <f t="shared" ref="C80:AC80" si="19">C16/C31</f>
        <v>6.790546515741068E-2</v>
      </c>
      <c r="D80" s="83">
        <f t="shared" si="19"/>
        <v>8.1112910348888567E-2</v>
      </c>
      <c r="E80" s="84">
        <f t="shared" si="19"/>
        <v>5.8741626165769077E-2</v>
      </c>
      <c r="F80" s="83">
        <f t="shared" si="19"/>
        <v>7.2838273690677316E-2</v>
      </c>
      <c r="G80" s="84">
        <f t="shared" si="19"/>
        <v>5.8190541466758054E-2</v>
      </c>
      <c r="H80" s="83">
        <f t="shared" si="19"/>
        <v>7.7938896846731942E-2</v>
      </c>
      <c r="I80" s="84">
        <f t="shared" si="19"/>
        <v>6.4051352718519416E-2</v>
      </c>
      <c r="J80" s="83">
        <f t="shared" si="19"/>
        <v>6.3251718213058417E-2</v>
      </c>
      <c r="K80" s="84">
        <f t="shared" si="19"/>
        <v>8.1848288913420594E-2</v>
      </c>
      <c r="L80" s="83">
        <f t="shared" si="19"/>
        <v>5.1666767499546254E-2</v>
      </c>
      <c r="M80" s="84">
        <f t="shared" si="19"/>
        <v>0.10530528527476925</v>
      </c>
      <c r="N80" s="83">
        <f t="shared" si="19"/>
        <v>6.859749144811858E-2</v>
      </c>
      <c r="O80" s="84">
        <f t="shared" si="19"/>
        <v>7.966337119045673E-2</v>
      </c>
      <c r="P80" s="83">
        <f t="shared" si="19"/>
        <v>8.1993020754073415E-2</v>
      </c>
      <c r="Q80" s="84">
        <f t="shared" si="19"/>
        <v>5.6627339028034879E-2</v>
      </c>
      <c r="R80" s="83">
        <f t="shared" si="19"/>
        <v>7.709067606536367E-2</v>
      </c>
      <c r="S80" s="84">
        <f t="shared" si="19"/>
        <v>6.1700368548647022E-2</v>
      </c>
      <c r="T80" s="83">
        <f t="shared" si="19"/>
        <v>5.7348066298342541E-2</v>
      </c>
      <c r="U80" s="84">
        <f t="shared" si="19"/>
        <v>6.7065390749601272E-2</v>
      </c>
      <c r="V80" s="83">
        <f t="shared" si="19"/>
        <v>4.4180825947284903E-2</v>
      </c>
      <c r="W80" s="84">
        <f t="shared" si="19"/>
        <v>8.2051358127253032E-2</v>
      </c>
      <c r="X80" s="83">
        <f t="shared" si="19"/>
        <v>6.8333551511978008E-2</v>
      </c>
      <c r="Y80" s="84">
        <f t="shared" si="19"/>
        <v>5.8877509819036083E-2</v>
      </c>
      <c r="Z80" s="83">
        <f t="shared" si="19"/>
        <v>7.0817664481347131E-2</v>
      </c>
      <c r="AA80" s="83">
        <f t="shared" si="19"/>
        <v>7.2755719351922682E-2</v>
      </c>
      <c r="AB80" s="102">
        <f t="shared" si="19"/>
        <v>7.1436325279853302E-2</v>
      </c>
      <c r="AC80" s="103">
        <f t="shared" si="19"/>
        <v>7.0778490025690713E-2</v>
      </c>
      <c r="AD80" s="16"/>
      <c r="AE80" s="16"/>
    </row>
    <row r="81" spans="1:31" s="8" customFormat="1" x14ac:dyDescent="0.2">
      <c r="A81" s="89" t="s">
        <v>33</v>
      </c>
      <c r="B81" s="83">
        <f>B17/B31</f>
        <v>6.7770686843120403E-2</v>
      </c>
      <c r="C81" s="84">
        <f t="shared" ref="C81:AC81" si="20">C17/C31</f>
        <v>7.4250530597806869E-2</v>
      </c>
      <c r="D81" s="83">
        <f t="shared" si="20"/>
        <v>7.1859687493428109E-2</v>
      </c>
      <c r="E81" s="84">
        <f t="shared" si="20"/>
        <v>6.8645737554183628E-2</v>
      </c>
      <c r="F81" s="83">
        <f t="shared" si="20"/>
        <v>6.8845031485178926E-2</v>
      </c>
      <c r="G81" s="84">
        <f t="shared" si="20"/>
        <v>5.8944482522275528E-2</v>
      </c>
      <c r="H81" s="83">
        <f t="shared" si="20"/>
        <v>7.6074799364244647E-2</v>
      </c>
      <c r="I81" s="84">
        <f t="shared" si="20"/>
        <v>6.822027246245356E-2</v>
      </c>
      <c r="J81" s="83">
        <f t="shared" si="20"/>
        <v>6.593642611683849E-2</v>
      </c>
      <c r="K81" s="84">
        <f t="shared" si="20"/>
        <v>7.1912947484623874E-2</v>
      </c>
      <c r="L81" s="83">
        <f t="shared" si="20"/>
        <v>6.2133220400508199E-2</v>
      </c>
      <c r="M81" s="84">
        <f t="shared" si="20"/>
        <v>8.4919582780959998E-2</v>
      </c>
      <c r="N81" s="83">
        <f t="shared" si="20"/>
        <v>7.1683770429494489E-2</v>
      </c>
      <c r="O81" s="84">
        <f t="shared" si="20"/>
        <v>6.7617569129130528E-2</v>
      </c>
      <c r="P81" s="83">
        <f t="shared" si="20"/>
        <v>7.9421719623225667E-2</v>
      </c>
      <c r="Q81" s="84">
        <f t="shared" si="20"/>
        <v>6.3095211544037286E-2</v>
      </c>
      <c r="R81" s="83">
        <f t="shared" si="20"/>
        <v>7.8516501121435434E-2</v>
      </c>
      <c r="S81" s="84">
        <f t="shared" si="20"/>
        <v>6.3508078642395702E-2</v>
      </c>
      <c r="T81" s="83">
        <f t="shared" si="20"/>
        <v>6.2983425414364635E-2</v>
      </c>
      <c r="U81" s="84">
        <f t="shared" si="20"/>
        <v>6.3157894736842107E-2</v>
      </c>
      <c r="V81" s="83">
        <f t="shared" si="20"/>
        <v>5.2831211053914931E-2</v>
      </c>
      <c r="W81" s="84">
        <f t="shared" si="20"/>
        <v>7.7571244195878894E-2</v>
      </c>
      <c r="X81" s="83">
        <f t="shared" si="20"/>
        <v>6.5139416153946847E-2</v>
      </c>
      <c r="Y81" s="84">
        <f t="shared" si="20"/>
        <v>6.0125536835150317E-2</v>
      </c>
      <c r="Z81" s="83">
        <f t="shared" si="20"/>
        <v>6.8168657858830584E-2</v>
      </c>
      <c r="AA81" s="83">
        <f t="shared" si="20"/>
        <v>7.2533203532438639E-2</v>
      </c>
      <c r="AB81" s="102">
        <f t="shared" si="20"/>
        <v>6.9699462592712244E-2</v>
      </c>
      <c r="AC81" s="103">
        <f t="shared" si="20"/>
        <v>7.0171922060601771E-2</v>
      </c>
      <c r="AD81" s="16"/>
      <c r="AE81" s="16"/>
    </row>
    <row r="82" spans="1:31" s="8" customFormat="1" x14ac:dyDescent="0.2">
      <c r="A82" s="88" t="s">
        <v>35</v>
      </c>
      <c r="B82" s="83">
        <f>B18/B31</f>
        <v>6.1740760542219636E-2</v>
      </c>
      <c r="C82" s="84">
        <f t="shared" ref="C82:AC82" si="21">C18/C31</f>
        <v>6.6324725857799791E-2</v>
      </c>
      <c r="D82" s="83">
        <f t="shared" si="21"/>
        <v>6.5214191079051964E-2</v>
      </c>
      <c r="E82" s="84">
        <f t="shared" si="21"/>
        <v>5.732300013135426E-2</v>
      </c>
      <c r="F82" s="83">
        <f t="shared" si="21"/>
        <v>7.2646290892336041E-2</v>
      </c>
      <c r="G82" s="84">
        <f t="shared" si="21"/>
        <v>5.2570253598355036E-2</v>
      </c>
      <c r="H82" s="83">
        <f t="shared" si="21"/>
        <v>7.4858230480937149E-2</v>
      </c>
      <c r="I82" s="84">
        <f t="shared" si="21"/>
        <v>6.1103455493729177E-2</v>
      </c>
      <c r="J82" s="83">
        <f t="shared" si="21"/>
        <v>6.8621134020618563E-2</v>
      </c>
      <c r="K82" s="84">
        <f t="shared" si="21"/>
        <v>5.9138937076170954E-2</v>
      </c>
      <c r="L82" s="83">
        <f t="shared" si="21"/>
        <v>7.4838163228265475E-2</v>
      </c>
      <c r="M82" s="84">
        <f t="shared" si="21"/>
        <v>7.508942194652192E-2</v>
      </c>
      <c r="N82" s="83">
        <f t="shared" si="21"/>
        <v>7.3447358418852152E-2</v>
      </c>
      <c r="O82" s="84">
        <f t="shared" si="21"/>
        <v>6.3112065644952323E-2</v>
      </c>
      <c r="P82" s="83">
        <f t="shared" si="21"/>
        <v>8.2071734053997328E-2</v>
      </c>
      <c r="Q82" s="84">
        <f t="shared" si="21"/>
        <v>6.1244061823940051E-2</v>
      </c>
      <c r="R82" s="83">
        <f t="shared" si="21"/>
        <v>7.5456584428067922E-2</v>
      </c>
      <c r="S82" s="84">
        <f t="shared" si="21"/>
        <v>6.5596053866958146E-2</v>
      </c>
      <c r="T82" s="83">
        <f t="shared" si="21"/>
        <v>8.0110497237569064E-2</v>
      </c>
      <c r="U82" s="84">
        <f t="shared" si="21"/>
        <v>5.4545454545454543E-2</v>
      </c>
      <c r="V82" s="83">
        <f t="shared" si="21"/>
        <v>6.5506831288462283E-2</v>
      </c>
      <c r="W82" s="84">
        <f t="shared" si="21"/>
        <v>6.7483570443115898E-2</v>
      </c>
      <c r="X82" s="83">
        <f t="shared" si="21"/>
        <v>7.3936379107212985E-2</v>
      </c>
      <c r="Y82" s="84">
        <f t="shared" si="21"/>
        <v>5.6014389017362255E-2</v>
      </c>
      <c r="Z82" s="83">
        <f t="shared" si="21"/>
        <v>7.3653033378814597E-2</v>
      </c>
      <c r="AA82" s="83">
        <f t="shared" si="21"/>
        <v>7.6107363882901055E-2</v>
      </c>
      <c r="AB82" s="102">
        <f t="shared" si="21"/>
        <v>7.1006033243656466E-2</v>
      </c>
      <c r="AC82" s="103">
        <f t="shared" si="21"/>
        <v>6.5825069991130747E-2</v>
      </c>
      <c r="AD82" s="16"/>
      <c r="AE82" s="16"/>
    </row>
    <row r="83" spans="1:31" s="8" customFormat="1" x14ac:dyDescent="0.2">
      <c r="A83" s="89" t="s">
        <v>36</v>
      </c>
      <c r="B83" s="83">
        <f>B19/B31</f>
        <v>6.3804876728274326E-2</v>
      </c>
      <c r="C83" s="84">
        <f t="shared" ref="C83:AC83" si="22">C19/C31</f>
        <v>8.0595596038203043E-2</v>
      </c>
      <c r="D83" s="83">
        <f t="shared" si="22"/>
        <v>6.5571701962103851E-2</v>
      </c>
      <c r="E83" s="84">
        <f t="shared" si="22"/>
        <v>7.7499014843031649E-2</v>
      </c>
      <c r="F83" s="83">
        <f t="shared" si="22"/>
        <v>7.6831515896175706E-2</v>
      </c>
      <c r="G83" s="84">
        <f t="shared" si="22"/>
        <v>7.3749143248800553E-2</v>
      </c>
      <c r="H83" s="83">
        <f t="shared" si="22"/>
        <v>7.655554029393874E-2</v>
      </c>
      <c r="I83" s="84">
        <f t="shared" si="22"/>
        <v>8.5314587730468003E-2</v>
      </c>
      <c r="J83" s="83">
        <f t="shared" si="22"/>
        <v>7.2379725085910659E-2</v>
      </c>
      <c r="K83" s="84">
        <f t="shared" si="22"/>
        <v>6.2371865636334962E-2</v>
      </c>
      <c r="L83" s="83">
        <f t="shared" si="22"/>
        <v>9.7707060318228567E-2</v>
      </c>
      <c r="M83" s="84">
        <f t="shared" si="22"/>
        <v>7.2262938042472302E-2</v>
      </c>
      <c r="N83" s="83">
        <f t="shared" si="22"/>
        <v>8.0912200684150518E-2</v>
      </c>
      <c r="O83" s="84">
        <f t="shared" si="22"/>
        <v>6.8983226920966936E-2</v>
      </c>
      <c r="P83" s="83">
        <f t="shared" si="22"/>
        <v>8.2491538320258184E-2</v>
      </c>
      <c r="Q83" s="84">
        <f t="shared" si="22"/>
        <v>6.9540781051363826E-2</v>
      </c>
      <c r="R83" s="83">
        <f t="shared" si="22"/>
        <v>7.6305671259211796E-2</v>
      </c>
      <c r="S83" s="84">
        <f t="shared" si="22"/>
        <v>7.5755664858956573E-2</v>
      </c>
      <c r="T83" s="83">
        <f t="shared" si="22"/>
        <v>8.8066298342541441E-2</v>
      </c>
      <c r="U83" s="84">
        <f t="shared" si="22"/>
        <v>5.5183413078149918E-2</v>
      </c>
      <c r="V83" s="83">
        <f t="shared" si="22"/>
        <v>8.0272477454812863E-2</v>
      </c>
      <c r="W83" s="84">
        <f t="shared" si="22"/>
        <v>6.5911080122832269E-2</v>
      </c>
      <c r="X83" s="83">
        <f t="shared" si="22"/>
        <v>7.8439586333289693E-2</v>
      </c>
      <c r="Y83" s="84">
        <f t="shared" si="22"/>
        <v>5.3481628308189262E-2</v>
      </c>
      <c r="Z83" s="83">
        <f t="shared" si="22"/>
        <v>7.7260474558221576E-2</v>
      </c>
      <c r="AA83" s="83">
        <f t="shared" si="22"/>
        <v>7.8061330922745295E-2</v>
      </c>
      <c r="AB83" s="102">
        <f t="shared" si="22"/>
        <v>7.5094461526791237E-2</v>
      </c>
      <c r="AC83" s="103">
        <f t="shared" si="22"/>
        <v>7.4715286429777636E-2</v>
      </c>
      <c r="AD83" s="16"/>
      <c r="AE83" s="16"/>
    </row>
    <row r="84" spans="1:31" s="8" customFormat="1" x14ac:dyDescent="0.2">
      <c r="A84" s="88" t="s">
        <v>37</v>
      </c>
      <c r="B84" s="83">
        <f>B20/B31</f>
        <v>6.4880924182643823E-2</v>
      </c>
      <c r="C84" s="84">
        <f t="shared" ref="C84:AC84" si="23">C20/C31</f>
        <v>9.229085603112841E-2</v>
      </c>
      <c r="D84" s="83">
        <f t="shared" si="23"/>
        <v>6.9315051208176479E-2</v>
      </c>
      <c r="E84" s="84">
        <f t="shared" si="23"/>
        <v>8.1570996978851965E-2</v>
      </c>
      <c r="F84" s="83">
        <f t="shared" si="23"/>
        <v>8.044079250499156E-2</v>
      </c>
      <c r="G84" s="84">
        <f t="shared" si="23"/>
        <v>7.3543522960932139E-2</v>
      </c>
      <c r="H84" s="83">
        <f t="shared" si="23"/>
        <v>7.8969055981790715E-2</v>
      </c>
      <c r="I84" s="84">
        <f t="shared" si="23"/>
        <v>8.8140382703343859E-2</v>
      </c>
      <c r="J84" s="83">
        <f t="shared" si="23"/>
        <v>8.2796391752577317E-2</v>
      </c>
      <c r="K84" s="84">
        <f t="shared" si="23"/>
        <v>6.0164011985491248E-2</v>
      </c>
      <c r="L84" s="83">
        <f t="shared" si="23"/>
        <v>9.8675055962248168E-2</v>
      </c>
      <c r="M84" s="84">
        <f t="shared" si="23"/>
        <v>6.7310337927411895E-2</v>
      </c>
      <c r="N84" s="83">
        <f t="shared" si="23"/>
        <v>7.9315849486887122E-2</v>
      </c>
      <c r="O84" s="84">
        <f t="shared" si="23"/>
        <v>6.7617569129130528E-2</v>
      </c>
      <c r="P84" s="83">
        <f t="shared" si="23"/>
        <v>7.4384068428095404E-2</v>
      </c>
      <c r="Q84" s="84">
        <f t="shared" si="23"/>
        <v>7.583022949795927E-2</v>
      </c>
      <c r="R84" s="83">
        <f t="shared" si="23"/>
        <v>7.5392502403075934E-2</v>
      </c>
      <c r="S84" s="84">
        <f t="shared" si="23"/>
        <v>8.2468014741945886E-2</v>
      </c>
      <c r="T84" s="83">
        <f t="shared" si="23"/>
        <v>8.3204419889502765E-2</v>
      </c>
      <c r="U84" s="84">
        <f t="shared" si="23"/>
        <v>5.8293460925039869E-2</v>
      </c>
      <c r="V84" s="83">
        <f t="shared" si="23"/>
        <v>8.7297286836707053E-2</v>
      </c>
      <c r="W84" s="84">
        <f t="shared" si="23"/>
        <v>6.5866575679805361E-2</v>
      </c>
      <c r="X84" s="83">
        <f t="shared" si="23"/>
        <v>7.6868700091635031E-2</v>
      </c>
      <c r="Y84" s="84">
        <f t="shared" si="23"/>
        <v>6.6292258561832393E-2</v>
      </c>
      <c r="Z84" s="83">
        <f t="shared" si="23"/>
        <v>8.0801357782288932E-2</v>
      </c>
      <c r="AA84" s="83">
        <f t="shared" si="23"/>
        <v>7.9375564981572902E-2</v>
      </c>
      <c r="AB84" s="102">
        <f t="shared" si="23"/>
        <v>7.6546206694507041E-2</v>
      </c>
      <c r="AC84" s="103">
        <f t="shared" si="23"/>
        <v>7.8024553556807125E-2</v>
      </c>
      <c r="AD84" s="16"/>
      <c r="AE84" s="16"/>
    </row>
    <row r="85" spans="1:31" s="8" customFormat="1" x14ac:dyDescent="0.2">
      <c r="A85" s="89" t="s">
        <v>30</v>
      </c>
      <c r="B85" s="83">
        <f>B21/B31</f>
        <v>7.2609516590756817E-2</v>
      </c>
      <c r="C85" s="84">
        <f t="shared" ref="C85:AC85" si="24">C21/C31</f>
        <v>9.0190573045631411E-2</v>
      </c>
      <c r="D85" s="83">
        <f t="shared" si="24"/>
        <v>7.2427498895922274E-2</v>
      </c>
      <c r="E85" s="84">
        <f t="shared" si="24"/>
        <v>8.7166688559043748E-2</v>
      </c>
      <c r="F85" s="83">
        <f t="shared" si="24"/>
        <v>8.7083397327599441E-2</v>
      </c>
      <c r="G85" s="84">
        <f t="shared" si="24"/>
        <v>8.128855380397533E-2</v>
      </c>
      <c r="H85" s="83">
        <f t="shared" si="24"/>
        <v>7.8350960500755448E-2</v>
      </c>
      <c r="I85" s="84">
        <f t="shared" si="24"/>
        <v>8.5131434352596416E-2</v>
      </c>
      <c r="J85" s="83">
        <f t="shared" si="24"/>
        <v>8.6662371134020616E-2</v>
      </c>
      <c r="K85" s="84">
        <f t="shared" si="24"/>
        <v>6.0952531146506859E-2</v>
      </c>
      <c r="L85" s="83">
        <f t="shared" si="24"/>
        <v>0.10254703853832657</v>
      </c>
      <c r="M85" s="84">
        <f t="shared" si="24"/>
        <v>6.2132619625303281E-2</v>
      </c>
      <c r="N85" s="83">
        <f t="shared" si="24"/>
        <v>7.6062333713416946E-2</v>
      </c>
      <c r="O85" s="84">
        <f t="shared" si="24"/>
        <v>7.2461568989063072E-2</v>
      </c>
      <c r="P85" s="83">
        <f t="shared" si="24"/>
        <v>7.0632067798389001E-2</v>
      </c>
      <c r="Q85" s="84">
        <f t="shared" si="24"/>
        <v>8.3591676517162164E-2</v>
      </c>
      <c r="R85" s="83">
        <f t="shared" si="24"/>
        <v>6.6164690804229417E-2</v>
      </c>
      <c r="S85" s="84">
        <f t="shared" si="24"/>
        <v>8.9362536959964128E-2</v>
      </c>
      <c r="T85" s="83">
        <f t="shared" si="24"/>
        <v>7.6022099447513813E-2</v>
      </c>
      <c r="U85" s="84">
        <f t="shared" si="24"/>
        <v>7.8389154704944175E-2</v>
      </c>
      <c r="V85" s="83">
        <f t="shared" si="24"/>
        <v>7.7272903200836005E-2</v>
      </c>
      <c r="W85" s="84">
        <f t="shared" si="24"/>
        <v>7.2987286564108647E-2</v>
      </c>
      <c r="X85" s="83">
        <f t="shared" si="24"/>
        <v>7.8675219269537897E-2</v>
      </c>
      <c r="Y85" s="84">
        <f t="shared" si="24"/>
        <v>7.6166354659912644E-2</v>
      </c>
      <c r="Z85" s="83">
        <f t="shared" si="24"/>
        <v>8.0062564478019238E-2</v>
      </c>
      <c r="AA85" s="83">
        <f t="shared" si="24"/>
        <v>7.445935609484737E-2</v>
      </c>
      <c r="AB85" s="102">
        <f t="shared" si="24"/>
        <v>7.6470349739797563E-2</v>
      </c>
      <c r="AC85" s="103">
        <f t="shared" si="24"/>
        <v>7.9521977280557987E-2</v>
      </c>
      <c r="AD85" s="16"/>
      <c r="AE85" s="16"/>
    </row>
    <row r="86" spans="1:31" s="8" customFormat="1" x14ac:dyDescent="0.2">
      <c r="A86" s="88" t="s">
        <v>32</v>
      </c>
      <c r="B86" s="83">
        <f>B22/B31</f>
        <v>7.1986897937914088E-2</v>
      </c>
      <c r="C86" s="84">
        <f t="shared" ref="C86:AC86" si="25">C22/C31</f>
        <v>7.6859303148213654E-2</v>
      </c>
      <c r="D86" s="83">
        <f t="shared" si="25"/>
        <v>6.4057538222119403E-2</v>
      </c>
      <c r="E86" s="84">
        <f t="shared" si="25"/>
        <v>8.1019309076579532E-2</v>
      </c>
      <c r="F86" s="83">
        <f t="shared" si="25"/>
        <v>7.7868223007218559E-2</v>
      </c>
      <c r="G86" s="84">
        <f t="shared" si="25"/>
        <v>7.141877998629198E-2</v>
      </c>
      <c r="H86" s="83">
        <f t="shared" si="25"/>
        <v>7.2317171281125525E-2</v>
      </c>
      <c r="I86" s="84">
        <f t="shared" si="25"/>
        <v>7.6959305063754813E-2</v>
      </c>
      <c r="J86" s="83">
        <f t="shared" si="25"/>
        <v>8.4944158075601378E-2</v>
      </c>
      <c r="K86" s="84">
        <f t="shared" si="25"/>
        <v>5.0386374388897648E-2</v>
      </c>
      <c r="L86" s="83">
        <f t="shared" si="25"/>
        <v>0.10448302982636579</v>
      </c>
      <c r="M86" s="84">
        <f t="shared" si="25"/>
        <v>5.5679231596588212E-2</v>
      </c>
      <c r="N86" s="83">
        <f t="shared" si="25"/>
        <v>7.7810718358038766E-2</v>
      </c>
      <c r="O86" s="84">
        <f t="shared" si="25"/>
        <v>6.652037398013376E-2</v>
      </c>
      <c r="P86" s="83">
        <f t="shared" si="25"/>
        <v>6.968750819930207E-2</v>
      </c>
      <c r="Q86" s="84">
        <f t="shared" si="25"/>
        <v>8.2164283961906462E-2</v>
      </c>
      <c r="R86" s="83">
        <f t="shared" si="25"/>
        <v>5.8619032361422622E-2</v>
      </c>
      <c r="S86" s="84">
        <f t="shared" si="25"/>
        <v>8.5368758845868198E-2</v>
      </c>
      <c r="T86" s="83">
        <f t="shared" si="25"/>
        <v>7.3149171270718238E-2</v>
      </c>
      <c r="U86" s="84">
        <f t="shared" si="25"/>
        <v>6.9298245614035081E-2</v>
      </c>
      <c r="V86" s="83">
        <f t="shared" si="25"/>
        <v>9.3431899988388745E-2</v>
      </c>
      <c r="W86" s="84">
        <f t="shared" si="25"/>
        <v>5.948760551261701E-2</v>
      </c>
      <c r="X86" s="83">
        <f t="shared" si="25"/>
        <v>6.8412095824060742E-2</v>
      </c>
      <c r="Y86" s="84">
        <f t="shared" si="25"/>
        <v>7.4037367397129544E-2</v>
      </c>
      <c r="Z86" s="83">
        <f t="shared" si="25"/>
        <v>7.0877566641152787E-2</v>
      </c>
      <c r="AA86" s="83">
        <f t="shared" si="25"/>
        <v>6.7916000278144775E-2</v>
      </c>
      <c r="AB86" s="102">
        <f t="shared" si="25"/>
        <v>7.2960003766690165E-2</v>
      </c>
      <c r="AC86" s="103">
        <f t="shared" si="25"/>
        <v>7.1931362183959097E-2</v>
      </c>
      <c r="AD86" s="16"/>
      <c r="AE86" s="16"/>
    </row>
    <row r="87" spans="1:31" s="8" customFormat="1" x14ac:dyDescent="0.2">
      <c r="A87" s="89" t="s">
        <v>34</v>
      </c>
      <c r="B87" s="83">
        <f>B23/B31</f>
        <v>7.4517978113600836E-2</v>
      </c>
      <c r="C87" s="84">
        <f t="shared" ref="C87:AC87" si="26">C23/C31</f>
        <v>7.0403696498054474E-2</v>
      </c>
      <c r="D87" s="83">
        <f t="shared" si="26"/>
        <v>5.7958823158293198E-2</v>
      </c>
      <c r="E87" s="84">
        <f t="shared" si="26"/>
        <v>7.0458426375935898E-2</v>
      </c>
      <c r="F87" s="83">
        <f t="shared" si="26"/>
        <v>7.176317001996621E-2</v>
      </c>
      <c r="G87" s="84">
        <f t="shared" si="26"/>
        <v>6.58670322138451E-2</v>
      </c>
      <c r="H87" s="83">
        <f t="shared" si="26"/>
        <v>6.6401114534073741E-2</v>
      </c>
      <c r="I87" s="84">
        <f t="shared" si="26"/>
        <v>7.5668509829231276E-2</v>
      </c>
      <c r="J87" s="83">
        <f t="shared" si="26"/>
        <v>7.0661512027491408E-2</v>
      </c>
      <c r="K87" s="84">
        <f t="shared" si="26"/>
        <v>4.273773852704621E-2</v>
      </c>
      <c r="L87" s="83">
        <f t="shared" si="26"/>
        <v>8.83901022445399E-2</v>
      </c>
      <c r="M87" s="84">
        <f t="shared" si="26"/>
        <v>4.9100777908401914E-2</v>
      </c>
      <c r="N87" s="83">
        <f t="shared" si="26"/>
        <v>7.4237932345115928E-2</v>
      </c>
      <c r="O87" s="84">
        <f t="shared" si="26"/>
        <v>6.9952026892953434E-2</v>
      </c>
      <c r="P87" s="83">
        <f t="shared" si="26"/>
        <v>5.3183952981922182E-2</v>
      </c>
      <c r="Q87" s="84">
        <f t="shared" si="26"/>
        <v>9.5813725271539127E-2</v>
      </c>
      <c r="R87" s="83">
        <f t="shared" si="26"/>
        <v>5.1249599487343797E-2</v>
      </c>
      <c r="S87" s="84">
        <f t="shared" si="26"/>
        <v>8.9334510446882745E-2</v>
      </c>
      <c r="T87" s="83">
        <f t="shared" si="26"/>
        <v>6.2099447513812155E-2</v>
      </c>
      <c r="U87" s="84">
        <f t="shared" si="26"/>
        <v>8.24561403508772E-2</v>
      </c>
      <c r="V87" s="83">
        <f t="shared" si="26"/>
        <v>0.10558501373998529</v>
      </c>
      <c r="W87" s="84">
        <f t="shared" si="26"/>
        <v>5.5615718969277098E-2</v>
      </c>
      <c r="X87" s="83">
        <f t="shared" si="26"/>
        <v>5.9562769996072781E-2</v>
      </c>
      <c r="Y87" s="84">
        <f t="shared" si="26"/>
        <v>8.2259663032705654E-2</v>
      </c>
      <c r="Z87" s="83">
        <f t="shared" si="26"/>
        <v>6.3489633598455858E-2</v>
      </c>
      <c r="AA87" s="83">
        <f t="shared" si="26"/>
        <v>7.5801404631110486E-2</v>
      </c>
      <c r="AB87" s="102">
        <f t="shared" si="26"/>
        <v>6.8616539170308022E-2</v>
      </c>
      <c r="AC87" s="103">
        <f t="shared" si="26"/>
        <v>7.3078994014235357E-2</v>
      </c>
      <c r="AD87" s="16"/>
      <c r="AE87" s="16"/>
    </row>
    <row r="88" spans="1:31" s="8" customFormat="1" x14ac:dyDescent="0.2">
      <c r="A88" s="88" t="s">
        <v>38</v>
      </c>
      <c r="B88" s="83">
        <f>B24/B31</f>
        <v>7.4091619688284621E-2</v>
      </c>
      <c r="C88" s="84">
        <f t="shared" ref="C88:AC88" si="27">C24/C31</f>
        <v>6.5274584365051291E-2</v>
      </c>
      <c r="D88" s="83">
        <f t="shared" si="27"/>
        <v>4.7885428277007841E-2</v>
      </c>
      <c r="E88" s="84">
        <f t="shared" si="27"/>
        <v>7.2008406672796538E-2</v>
      </c>
      <c r="F88" s="83">
        <f t="shared" si="27"/>
        <v>6.2739978497926591E-2</v>
      </c>
      <c r="G88" s="84">
        <f t="shared" si="27"/>
        <v>7.2446881425633991E-2</v>
      </c>
      <c r="H88" s="83">
        <f t="shared" si="27"/>
        <v>6.0102427251142988E-2</v>
      </c>
      <c r="I88" s="84">
        <f t="shared" si="27"/>
        <v>6.6755045439480895E-2</v>
      </c>
      <c r="J88" s="83">
        <f t="shared" si="27"/>
        <v>7.6997422680412375E-2</v>
      </c>
      <c r="K88" s="84">
        <f t="shared" si="27"/>
        <v>3.4773695000788522E-2</v>
      </c>
      <c r="L88" s="83">
        <f t="shared" si="27"/>
        <v>7.5019662411519153E-2</v>
      </c>
      <c r="M88" s="84">
        <f t="shared" si="27"/>
        <v>3.9120538282598365E-2</v>
      </c>
      <c r="N88" s="83">
        <f t="shared" si="27"/>
        <v>6.2865830482706192E-2</v>
      </c>
      <c r="O88" s="84">
        <f t="shared" si="27"/>
        <v>6.2773569269197999E-2</v>
      </c>
      <c r="P88" s="83">
        <f t="shared" si="27"/>
        <v>4.35809303912051E-2</v>
      </c>
      <c r="Q88" s="84">
        <f t="shared" si="27"/>
        <v>9.2691304056917279E-2</v>
      </c>
      <c r="R88" s="83">
        <f t="shared" si="27"/>
        <v>4.2294136494713232E-2</v>
      </c>
      <c r="S88" s="84">
        <f t="shared" si="27"/>
        <v>7.8081865444710699E-2</v>
      </c>
      <c r="T88" s="83">
        <f t="shared" si="27"/>
        <v>4.8839779005524865E-2</v>
      </c>
      <c r="U88" s="84">
        <f t="shared" si="27"/>
        <v>8.5645933014354067E-2</v>
      </c>
      <c r="V88" s="83">
        <f t="shared" si="27"/>
        <v>9.6102488679026196E-2</v>
      </c>
      <c r="W88" s="84">
        <f t="shared" si="27"/>
        <v>4.5943420018098473E-2</v>
      </c>
      <c r="X88" s="83">
        <f t="shared" si="27"/>
        <v>5.576646157874067E-2</v>
      </c>
      <c r="Y88" s="84">
        <f t="shared" si="27"/>
        <v>7.3743713981573242E-2</v>
      </c>
      <c r="Z88" s="83">
        <f t="shared" si="27"/>
        <v>5.4311291557123366E-2</v>
      </c>
      <c r="AA88" s="83">
        <f t="shared" si="27"/>
        <v>6.4098463250121682E-2</v>
      </c>
      <c r="AB88" s="102">
        <f t="shared" si="27"/>
        <v>6.1569689653503741E-2</v>
      </c>
      <c r="AC88" s="103">
        <f t="shared" si="27"/>
        <v>6.5328548913876516E-2</v>
      </c>
      <c r="AD88" s="16"/>
      <c r="AE88" s="16"/>
    </row>
    <row r="89" spans="1:31" s="8" customFormat="1" x14ac:dyDescent="0.2">
      <c r="A89" s="89" t="s">
        <v>39</v>
      </c>
      <c r="B89" s="83">
        <f>B25/B31</f>
        <v>1.0625122662642204E-2</v>
      </c>
      <c r="C89" s="84">
        <f t="shared" ref="C89:AC89" si="28">C25/C31</f>
        <v>5.3446674920410331E-2</v>
      </c>
      <c r="D89" s="83">
        <f t="shared" si="28"/>
        <v>1.0641206283779521E-2</v>
      </c>
      <c r="E89" s="84">
        <f t="shared" si="28"/>
        <v>5.1595954288716668E-2</v>
      </c>
      <c r="F89" s="83">
        <f t="shared" si="28"/>
        <v>1.4897865151282445E-2</v>
      </c>
      <c r="G89" s="84">
        <f t="shared" si="28"/>
        <v>5.5586017820424952E-2</v>
      </c>
      <c r="H89" s="83">
        <f t="shared" si="28"/>
        <v>2.0475639189215706E-2</v>
      </c>
      <c r="I89" s="84">
        <f t="shared" si="28"/>
        <v>5.8016012838179629E-2</v>
      </c>
      <c r="J89" s="83">
        <f t="shared" si="28"/>
        <v>5.5412371134020616E-2</v>
      </c>
      <c r="K89" s="84">
        <f t="shared" si="28"/>
        <v>3.4931398832991643E-2</v>
      </c>
      <c r="L89" s="83">
        <f t="shared" si="28"/>
        <v>4.5616794724423738E-2</v>
      </c>
      <c r="M89" s="84">
        <f t="shared" si="28"/>
        <v>2.5263263213186924E-2</v>
      </c>
      <c r="N89" s="83">
        <f t="shared" si="28"/>
        <v>4.0410490307867732E-2</v>
      </c>
      <c r="O89" s="84">
        <f t="shared" si="28"/>
        <v>4.0876355444539117E-2</v>
      </c>
      <c r="P89" s="83">
        <f t="shared" si="28"/>
        <v>3.2088788602314171E-2</v>
      </c>
      <c r="Q89" s="84">
        <f t="shared" si="28"/>
        <v>6.9429266007984478E-2</v>
      </c>
      <c r="R89" s="83">
        <f t="shared" si="28"/>
        <v>2.7603332265299582E-2</v>
      </c>
      <c r="S89" s="84">
        <f t="shared" si="28"/>
        <v>5.8659491879317835E-2</v>
      </c>
      <c r="T89" s="83">
        <f t="shared" si="28"/>
        <v>4.0662983425414363E-2</v>
      </c>
      <c r="U89" s="84">
        <f t="shared" si="28"/>
        <v>6.913875598086125E-2</v>
      </c>
      <c r="V89" s="83">
        <f t="shared" si="28"/>
        <v>0.10856523590200101</v>
      </c>
      <c r="W89" s="84">
        <f t="shared" si="28"/>
        <v>3.6330460324289042E-2</v>
      </c>
      <c r="X89" s="83">
        <f t="shared" si="28"/>
        <v>4.5817515381594447E-2</v>
      </c>
      <c r="Y89" s="84">
        <f t="shared" si="28"/>
        <v>6.9816099548507871E-2</v>
      </c>
      <c r="Z89" s="83">
        <f t="shared" si="28"/>
        <v>3.7745016473093945E-2</v>
      </c>
      <c r="AA89" s="83">
        <f t="shared" si="28"/>
        <v>5.5503789722550587E-2</v>
      </c>
      <c r="AB89" s="102">
        <f t="shared" si="28"/>
        <v>3.2466776615655044E-2</v>
      </c>
      <c r="AC89" s="103">
        <f t="shared" si="28"/>
        <v>5.203121663384911E-2</v>
      </c>
      <c r="AD89" s="16"/>
      <c r="AE89" s="16"/>
    </row>
    <row r="90" spans="1:31" s="8" customFormat="1" x14ac:dyDescent="0.2">
      <c r="A90" s="88" t="s">
        <v>40</v>
      </c>
      <c r="B90" s="83">
        <f>B26/B31</f>
        <v>0</v>
      </c>
      <c r="C90" s="84">
        <f t="shared" ref="C90:AC90" si="29">C26/C31</f>
        <v>3.3792447824548995E-2</v>
      </c>
      <c r="D90" s="83">
        <f t="shared" si="29"/>
        <v>1.682404155538264E-4</v>
      </c>
      <c r="E90" s="84">
        <f t="shared" si="29"/>
        <v>3.3652962038618152E-2</v>
      </c>
      <c r="F90" s="83">
        <f t="shared" si="29"/>
        <v>1.5358623867301491E-4</v>
      </c>
      <c r="G90" s="84">
        <f t="shared" si="29"/>
        <v>2.6182316655243319E-2</v>
      </c>
      <c r="H90" s="83">
        <f t="shared" si="29"/>
        <v>5.3960716598316428E-4</v>
      </c>
      <c r="I90" s="84">
        <f t="shared" si="29"/>
        <v>1.7626332222784279E-2</v>
      </c>
      <c r="J90" s="83">
        <f t="shared" si="29"/>
        <v>1.2027491408934709E-2</v>
      </c>
      <c r="K90" s="84">
        <f t="shared" si="29"/>
        <v>1.056615675760921E-2</v>
      </c>
      <c r="L90" s="83">
        <f t="shared" si="29"/>
        <v>6.5944703248835383E-3</v>
      </c>
      <c r="M90" s="84">
        <f t="shared" si="29"/>
        <v>3.1266414867805598E-3</v>
      </c>
      <c r="N90" s="83">
        <f t="shared" si="29"/>
        <v>3.4055492208285823E-3</v>
      </c>
      <c r="O90" s="84">
        <f t="shared" si="29"/>
        <v>6.524809449885028E-3</v>
      </c>
      <c r="P90" s="83">
        <f t="shared" si="29"/>
        <v>5.0901267284128773E-3</v>
      </c>
      <c r="Q90" s="84">
        <f t="shared" si="29"/>
        <v>7.337689854361353E-3</v>
      </c>
      <c r="R90" s="83">
        <f t="shared" si="29"/>
        <v>3.6046139057994233E-3</v>
      </c>
      <c r="S90" s="84">
        <f t="shared" si="29"/>
        <v>3.657459957119435E-3</v>
      </c>
      <c r="T90" s="83">
        <f t="shared" si="29"/>
        <v>4.0883977900552483E-3</v>
      </c>
      <c r="U90" s="84">
        <f t="shared" si="29"/>
        <v>1.5151515151515152E-3</v>
      </c>
      <c r="V90" s="83">
        <f t="shared" si="29"/>
        <v>2.70929287455974E-3</v>
      </c>
      <c r="W90" s="84">
        <f t="shared" si="29"/>
        <v>9.9393256093399988E-4</v>
      </c>
      <c r="X90" s="83">
        <f t="shared" si="29"/>
        <v>3.8748527294148447E-3</v>
      </c>
      <c r="Y90" s="84">
        <f t="shared" si="29"/>
        <v>1.6518004625041295E-3</v>
      </c>
      <c r="Z90" s="83">
        <f t="shared" si="29"/>
        <v>4.1931511863955539E-4</v>
      </c>
      <c r="AA90" s="83">
        <f t="shared" si="29"/>
        <v>1.4254919685696406E-3</v>
      </c>
      <c r="AB90" s="102">
        <f t="shared" si="29"/>
        <v>1.7250917803758059E-3</v>
      </c>
      <c r="AC90" s="103">
        <f t="shared" si="29"/>
        <v>1.1116045753303699E-2</v>
      </c>
      <c r="AD90" s="16"/>
      <c r="AE90" s="16"/>
    </row>
    <row r="91" spans="1:31" s="8" customFormat="1" x14ac:dyDescent="0.2">
      <c r="A91" s="89" t="s">
        <v>41</v>
      </c>
      <c r="B91" s="83">
        <f>B27/B31</f>
        <v>0</v>
      </c>
      <c r="C91" s="84">
        <f t="shared" ref="C91:AC91" si="30">C27/C31</f>
        <v>1.1054120976299964E-5</v>
      </c>
      <c r="D91" s="83">
        <f t="shared" si="30"/>
        <v>0</v>
      </c>
      <c r="E91" s="84">
        <f t="shared" si="30"/>
        <v>0</v>
      </c>
      <c r="F91" s="83">
        <f t="shared" si="30"/>
        <v>0</v>
      </c>
      <c r="G91" s="84">
        <f t="shared" si="30"/>
        <v>0</v>
      </c>
      <c r="H91" s="83">
        <f t="shared" si="30"/>
        <v>0</v>
      </c>
      <c r="I91" s="84">
        <f t="shared" si="30"/>
        <v>0</v>
      </c>
      <c r="J91" s="83">
        <f t="shared" si="30"/>
        <v>0</v>
      </c>
      <c r="K91" s="84">
        <f t="shared" si="30"/>
        <v>0</v>
      </c>
      <c r="L91" s="83">
        <f t="shared" si="30"/>
        <v>0</v>
      </c>
      <c r="M91" s="84">
        <f t="shared" si="30"/>
        <v>0</v>
      </c>
      <c r="N91" s="83">
        <f t="shared" si="30"/>
        <v>0</v>
      </c>
      <c r="O91" s="84">
        <f t="shared" si="30"/>
        <v>0</v>
      </c>
      <c r="P91" s="83">
        <f t="shared" si="30"/>
        <v>0</v>
      </c>
      <c r="Q91" s="84">
        <f t="shared" si="30"/>
        <v>0</v>
      </c>
      <c r="R91" s="83">
        <f t="shared" si="30"/>
        <v>0</v>
      </c>
      <c r="S91" s="84">
        <f t="shared" si="30"/>
        <v>0</v>
      </c>
      <c r="T91" s="83">
        <f t="shared" si="30"/>
        <v>0</v>
      </c>
      <c r="U91" s="84">
        <f t="shared" si="30"/>
        <v>0</v>
      </c>
      <c r="V91" s="83">
        <f t="shared" si="30"/>
        <v>0</v>
      </c>
      <c r="W91" s="84">
        <f t="shared" si="30"/>
        <v>0</v>
      </c>
      <c r="X91" s="83">
        <f t="shared" si="30"/>
        <v>0</v>
      </c>
      <c r="Y91" s="84">
        <f t="shared" si="30"/>
        <v>0</v>
      </c>
      <c r="Z91" s="83">
        <f t="shared" si="30"/>
        <v>0</v>
      </c>
      <c r="AA91" s="83">
        <f t="shared" si="30"/>
        <v>1.1821152910089702E-4</v>
      </c>
      <c r="AB91" s="102">
        <f t="shared" si="30"/>
        <v>0</v>
      </c>
      <c r="AC91" s="103">
        <f t="shared" si="30"/>
        <v>2.3581475964580622E-5</v>
      </c>
      <c r="AD91" s="16"/>
      <c r="AE91" s="16"/>
    </row>
    <row r="92" spans="1:31" s="8" customFormat="1" x14ac:dyDescent="0.2">
      <c r="A92" s="88" t="s">
        <v>42</v>
      </c>
      <c r="B92" s="83">
        <f>B28/B31</f>
        <v>0</v>
      </c>
      <c r="C92" s="84">
        <f t="shared" ref="C92:AC92" si="31">C28/C31</f>
        <v>0</v>
      </c>
      <c r="D92" s="83">
        <f t="shared" si="31"/>
        <v>0</v>
      </c>
      <c r="E92" s="84">
        <f t="shared" si="31"/>
        <v>0</v>
      </c>
      <c r="F92" s="83">
        <f t="shared" si="31"/>
        <v>0</v>
      </c>
      <c r="G92" s="84">
        <f t="shared" si="31"/>
        <v>0</v>
      </c>
      <c r="H92" s="83">
        <f t="shared" si="31"/>
        <v>0</v>
      </c>
      <c r="I92" s="84">
        <f t="shared" si="31"/>
        <v>0</v>
      </c>
      <c r="J92" s="83">
        <f t="shared" si="31"/>
        <v>0</v>
      </c>
      <c r="K92" s="84">
        <f t="shared" si="31"/>
        <v>0</v>
      </c>
      <c r="L92" s="83">
        <f t="shared" si="31"/>
        <v>0</v>
      </c>
      <c r="M92" s="84">
        <f t="shared" si="31"/>
        <v>0</v>
      </c>
      <c r="N92" s="83">
        <f t="shared" si="31"/>
        <v>0</v>
      </c>
      <c r="O92" s="84">
        <f t="shared" si="31"/>
        <v>0</v>
      </c>
      <c r="P92" s="83">
        <f t="shared" si="31"/>
        <v>0</v>
      </c>
      <c r="Q92" s="84">
        <f t="shared" si="31"/>
        <v>0</v>
      </c>
      <c r="R92" s="83">
        <f t="shared" si="31"/>
        <v>0</v>
      </c>
      <c r="S92" s="84">
        <f t="shared" si="31"/>
        <v>0</v>
      </c>
      <c r="T92" s="83">
        <f t="shared" si="31"/>
        <v>0</v>
      </c>
      <c r="U92" s="84">
        <f t="shared" si="31"/>
        <v>0</v>
      </c>
      <c r="V92" s="83">
        <f t="shared" si="31"/>
        <v>0</v>
      </c>
      <c r="W92" s="84">
        <f t="shared" si="31"/>
        <v>0</v>
      </c>
      <c r="X92" s="83">
        <f t="shared" si="31"/>
        <v>0</v>
      </c>
      <c r="Y92" s="84">
        <f t="shared" si="31"/>
        <v>0</v>
      </c>
      <c r="Z92" s="83">
        <f t="shared" si="31"/>
        <v>0</v>
      </c>
      <c r="AA92" s="83">
        <f t="shared" si="31"/>
        <v>0</v>
      </c>
      <c r="AB92" s="102">
        <f t="shared" si="31"/>
        <v>0</v>
      </c>
      <c r="AC92" s="103">
        <f t="shared" si="31"/>
        <v>0</v>
      </c>
      <c r="AD92" s="16"/>
      <c r="AE92" s="16"/>
    </row>
    <row r="93" spans="1:31" s="8" customFormat="1" x14ac:dyDescent="0.2">
      <c r="A93" s="89" t="s">
        <v>43</v>
      </c>
      <c r="B93" s="83">
        <f>B29/B31</f>
        <v>0</v>
      </c>
      <c r="C93" s="84">
        <f t="shared" ref="C93:AC93" si="32">C29/C31</f>
        <v>0</v>
      </c>
      <c r="D93" s="83">
        <f t="shared" si="32"/>
        <v>0</v>
      </c>
      <c r="E93" s="84">
        <f t="shared" si="32"/>
        <v>0</v>
      </c>
      <c r="F93" s="83">
        <f t="shared" si="32"/>
        <v>0</v>
      </c>
      <c r="G93" s="84">
        <f t="shared" si="32"/>
        <v>0</v>
      </c>
      <c r="H93" s="83">
        <f t="shared" si="32"/>
        <v>0</v>
      </c>
      <c r="I93" s="84">
        <f t="shared" si="32"/>
        <v>0</v>
      </c>
      <c r="J93" s="83">
        <f t="shared" si="32"/>
        <v>0</v>
      </c>
      <c r="K93" s="84">
        <f t="shared" si="32"/>
        <v>0</v>
      </c>
      <c r="L93" s="83">
        <f t="shared" si="32"/>
        <v>0</v>
      </c>
      <c r="M93" s="84">
        <f t="shared" si="32"/>
        <v>0</v>
      </c>
      <c r="N93" s="83">
        <f t="shared" si="32"/>
        <v>0</v>
      </c>
      <c r="O93" s="84">
        <f t="shared" si="32"/>
        <v>0</v>
      </c>
      <c r="P93" s="83">
        <f t="shared" si="32"/>
        <v>0</v>
      </c>
      <c r="Q93" s="84">
        <f t="shared" si="32"/>
        <v>0</v>
      </c>
      <c r="R93" s="83">
        <f t="shared" si="32"/>
        <v>0</v>
      </c>
      <c r="S93" s="84">
        <f t="shared" si="32"/>
        <v>0</v>
      </c>
      <c r="T93" s="83">
        <f t="shared" si="32"/>
        <v>0</v>
      </c>
      <c r="U93" s="84">
        <f t="shared" si="32"/>
        <v>0</v>
      </c>
      <c r="V93" s="83">
        <f t="shared" si="32"/>
        <v>0</v>
      </c>
      <c r="W93" s="84">
        <f t="shared" si="32"/>
        <v>0</v>
      </c>
      <c r="X93" s="83">
        <f t="shared" si="32"/>
        <v>0</v>
      </c>
      <c r="Y93" s="84">
        <f t="shared" si="32"/>
        <v>0</v>
      </c>
      <c r="Z93" s="83">
        <f t="shared" si="32"/>
        <v>0</v>
      </c>
      <c r="AA93" s="83">
        <f t="shared" si="32"/>
        <v>0</v>
      </c>
      <c r="AB93" s="102">
        <f t="shared" si="32"/>
        <v>0</v>
      </c>
      <c r="AC93" s="103">
        <f t="shared" si="32"/>
        <v>0</v>
      </c>
      <c r="AD93" s="16"/>
      <c r="AE93" s="16"/>
    </row>
    <row r="94" spans="1:31" s="8" customFormat="1" ht="13.5" thickBot="1" x14ac:dyDescent="0.25">
      <c r="A94" s="88" t="s">
        <v>44</v>
      </c>
      <c r="B94" s="85">
        <f>B30/B31</f>
        <v>0</v>
      </c>
      <c r="C94" s="86">
        <f t="shared" ref="C94:AC94" si="33">C30/C31</f>
        <v>0</v>
      </c>
      <c r="D94" s="85">
        <f t="shared" si="33"/>
        <v>0</v>
      </c>
      <c r="E94" s="86">
        <f t="shared" si="33"/>
        <v>0</v>
      </c>
      <c r="F94" s="85">
        <f t="shared" si="33"/>
        <v>0</v>
      </c>
      <c r="G94" s="86">
        <f t="shared" si="33"/>
        <v>0</v>
      </c>
      <c r="H94" s="85">
        <f t="shared" si="33"/>
        <v>0</v>
      </c>
      <c r="I94" s="86">
        <f t="shared" si="33"/>
        <v>0</v>
      </c>
      <c r="J94" s="85">
        <f t="shared" si="33"/>
        <v>0</v>
      </c>
      <c r="K94" s="86">
        <f t="shared" si="33"/>
        <v>0</v>
      </c>
      <c r="L94" s="85">
        <f t="shared" si="33"/>
        <v>0</v>
      </c>
      <c r="M94" s="86">
        <f t="shared" si="33"/>
        <v>0</v>
      </c>
      <c r="N94" s="85">
        <f t="shared" si="33"/>
        <v>0</v>
      </c>
      <c r="O94" s="86">
        <f t="shared" si="33"/>
        <v>0</v>
      </c>
      <c r="P94" s="85">
        <f t="shared" si="33"/>
        <v>0</v>
      </c>
      <c r="Q94" s="86">
        <f t="shared" si="33"/>
        <v>0</v>
      </c>
      <c r="R94" s="85">
        <f t="shared" si="33"/>
        <v>0</v>
      </c>
      <c r="S94" s="86">
        <f t="shared" si="33"/>
        <v>0</v>
      </c>
      <c r="T94" s="85">
        <f t="shared" si="33"/>
        <v>0</v>
      </c>
      <c r="U94" s="86">
        <f t="shared" si="33"/>
        <v>0</v>
      </c>
      <c r="V94" s="85">
        <f t="shared" si="33"/>
        <v>0</v>
      </c>
      <c r="W94" s="86">
        <f t="shared" si="33"/>
        <v>0</v>
      </c>
      <c r="X94" s="85">
        <f t="shared" si="33"/>
        <v>0</v>
      </c>
      <c r="Y94" s="86">
        <f t="shared" si="33"/>
        <v>0</v>
      </c>
      <c r="Z94" s="85">
        <f t="shared" si="33"/>
        <v>0</v>
      </c>
      <c r="AA94" s="85">
        <f t="shared" si="33"/>
        <v>0</v>
      </c>
      <c r="AB94" s="104">
        <f t="shared" si="33"/>
        <v>0</v>
      </c>
      <c r="AC94" s="105">
        <f t="shared" si="33"/>
        <v>0</v>
      </c>
      <c r="AD94" s="16"/>
      <c r="AE94" s="16"/>
    </row>
    <row r="95" spans="1:31" s="8" customFormat="1" ht="14.25" thickTop="1" thickBot="1" x14ac:dyDescent="0.25">
      <c r="A95" s="9" t="s">
        <v>26</v>
      </c>
      <c r="B95" s="79">
        <f>SUM(B71:B94)</f>
        <v>0.99999999999999989</v>
      </c>
      <c r="C95" s="80">
        <f t="shared" ref="C95:AC95" si="34">SUM(C71:C94)</f>
        <v>1</v>
      </c>
      <c r="D95" s="79">
        <f t="shared" si="34"/>
        <v>0.99999999999999989</v>
      </c>
      <c r="E95" s="80">
        <f t="shared" si="34"/>
        <v>0.99999999999999989</v>
      </c>
      <c r="F95" s="79">
        <f t="shared" si="34"/>
        <v>0.99999999999999978</v>
      </c>
      <c r="G95" s="80">
        <f t="shared" si="34"/>
        <v>1.0000000000000002</v>
      </c>
      <c r="H95" s="79">
        <f t="shared" si="34"/>
        <v>0.99999999999999989</v>
      </c>
      <c r="I95" s="80">
        <f t="shared" si="34"/>
        <v>1</v>
      </c>
      <c r="J95" s="79">
        <f t="shared" si="34"/>
        <v>1</v>
      </c>
      <c r="K95" s="79">
        <f t="shared" si="34"/>
        <v>1</v>
      </c>
      <c r="L95" s="79">
        <f t="shared" si="34"/>
        <v>1</v>
      </c>
      <c r="M95" s="80">
        <f t="shared" si="34"/>
        <v>0.99999999999999989</v>
      </c>
      <c r="N95" s="79">
        <f t="shared" si="34"/>
        <v>0.99999999999999989</v>
      </c>
      <c r="O95" s="80">
        <f t="shared" si="34"/>
        <v>1</v>
      </c>
      <c r="P95" s="79">
        <f t="shared" si="34"/>
        <v>1</v>
      </c>
      <c r="Q95" s="80">
        <f t="shared" si="34"/>
        <v>0.99999999999999989</v>
      </c>
      <c r="R95" s="79">
        <f t="shared" si="34"/>
        <v>0.99999999999999989</v>
      </c>
      <c r="S95" s="80">
        <f t="shared" si="34"/>
        <v>1.0000000000000002</v>
      </c>
      <c r="T95" s="79">
        <f t="shared" si="34"/>
        <v>1</v>
      </c>
      <c r="U95" s="80">
        <f t="shared" si="34"/>
        <v>0.99999999999999989</v>
      </c>
      <c r="V95" s="79">
        <f t="shared" si="34"/>
        <v>1</v>
      </c>
      <c r="W95" s="80">
        <f t="shared" si="34"/>
        <v>1</v>
      </c>
      <c r="X95" s="79">
        <f t="shared" si="34"/>
        <v>0.99999999999999989</v>
      </c>
      <c r="Y95" s="80">
        <f t="shared" si="34"/>
        <v>0.99999999999999978</v>
      </c>
      <c r="Z95" s="79">
        <f t="shared" si="34"/>
        <v>1</v>
      </c>
      <c r="AA95" s="79">
        <f t="shared" si="34"/>
        <v>1</v>
      </c>
      <c r="AB95" s="79">
        <f t="shared" si="34"/>
        <v>1.0000000000000002</v>
      </c>
      <c r="AC95" s="81">
        <f t="shared" si="34"/>
        <v>1</v>
      </c>
      <c r="AD95" s="82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76"/>
  <sheetViews>
    <sheetView view="pageBreakPreview" topLeftCell="A31" zoomScale="93" zoomScaleNormal="93" zoomScaleSheetLayoutView="85" zoomScalePageLayoutView="93" workbookViewId="0">
      <selection activeCell="E45" sqref="E45"/>
    </sheetView>
  </sheetViews>
  <sheetFormatPr defaultColWidth="8.85546875" defaultRowHeight="15" x14ac:dyDescent="0.3"/>
  <cols>
    <col min="1" max="1" width="8.85546875" style="154"/>
    <col min="2" max="2" width="10.7109375" style="154" customWidth="1"/>
    <col min="3" max="3" width="27.28515625" style="154" customWidth="1"/>
    <col min="4" max="5" width="18.7109375" style="154" bestFit="1" customWidth="1"/>
    <col min="6" max="6" width="10.7109375" style="214" customWidth="1"/>
    <col min="7" max="12" width="8.85546875" style="154"/>
    <col min="13" max="13" width="9.28515625" style="154" bestFit="1" customWidth="1"/>
    <col min="14" max="16384" width="8.85546875" style="154"/>
  </cols>
  <sheetData>
    <row r="1" spans="1:16" ht="18.75" x14ac:dyDescent="0.3">
      <c r="C1" s="322" t="s">
        <v>58</v>
      </c>
      <c r="D1" s="322"/>
      <c r="E1" s="322"/>
      <c r="F1" s="216"/>
    </row>
    <row r="2" spans="1:16" ht="18.75" x14ac:dyDescent="0.3">
      <c r="C2" s="322" t="s">
        <v>59</v>
      </c>
      <c r="D2" s="322"/>
      <c r="E2" s="322"/>
      <c r="F2" s="216"/>
    </row>
    <row r="3" spans="1:16" ht="18.75" x14ac:dyDescent="0.3">
      <c r="C3" s="323">
        <f>Daily!A5</f>
        <v>43466</v>
      </c>
      <c r="D3" s="323"/>
      <c r="E3" s="323"/>
      <c r="F3" s="217"/>
    </row>
    <row r="4" spans="1:16" ht="15.75" thickBot="1" x14ac:dyDescent="0.35">
      <c r="C4" s="155"/>
      <c r="D4" s="155"/>
      <c r="E4" s="155"/>
      <c r="F4" s="218"/>
    </row>
    <row r="5" spans="1:16" ht="15.75" thickTop="1" x14ac:dyDescent="0.3">
      <c r="A5" s="156"/>
      <c r="B5" s="156"/>
      <c r="C5" s="318" t="s">
        <v>60</v>
      </c>
      <c r="D5" s="318" t="s">
        <v>61</v>
      </c>
      <c r="E5" s="320" t="s">
        <v>62</v>
      </c>
      <c r="F5" s="219"/>
      <c r="G5" s="154" t="s">
        <v>63</v>
      </c>
    </row>
    <row r="6" spans="1:16" ht="15.75" thickBot="1" x14ac:dyDescent="0.35">
      <c r="A6" s="157"/>
      <c r="B6" s="157"/>
      <c r="C6" s="319"/>
      <c r="D6" s="319"/>
      <c r="E6" s="321"/>
      <c r="F6" s="219"/>
    </row>
    <row r="7" spans="1:16" ht="18.75" thickTop="1" x14ac:dyDescent="0.3">
      <c r="A7" s="156"/>
      <c r="B7" s="156"/>
      <c r="C7" s="237">
        <f>Daily!A5</f>
        <v>43466</v>
      </c>
      <c r="D7" s="238">
        <f>IF(Daily!AB33=0,"",Daily!AB33)</f>
        <v>111068</v>
      </c>
      <c r="E7" s="239">
        <f>IF(Daily!AC33=0,"",Daily!AC33)</f>
        <v>110844</v>
      </c>
      <c r="F7" s="215"/>
      <c r="G7" s="211">
        <f t="shared" ref="G7:G29" si="0">IF(D7="",0,IF(WEEKDAY(C7,2)=7,3,IF(H7="H",3,IF(WEEKDAY(C7,2)=6,2,1))))</f>
        <v>3</v>
      </c>
      <c r="H7" s="154" t="s">
        <v>64</v>
      </c>
      <c r="J7" s="211"/>
      <c r="K7" s="211"/>
      <c r="L7" s="211"/>
      <c r="M7" s="211"/>
      <c r="N7" s="211"/>
      <c r="P7" s="211"/>
    </row>
    <row r="8" spans="1:16" ht="18" x14ac:dyDescent="0.3">
      <c r="A8" s="156"/>
      <c r="B8" s="156"/>
      <c r="C8" s="185">
        <f>C7+1</f>
        <v>43467</v>
      </c>
      <c r="D8" s="181">
        <f>IF(Daily!AB64=0,"",Daily!AB64)</f>
        <v>249746</v>
      </c>
      <c r="E8" s="182">
        <f>IF(Daily!AC64=0,"",Daily!AC64)</f>
        <v>249397</v>
      </c>
      <c r="F8" s="215"/>
      <c r="G8" s="211">
        <f t="shared" si="0"/>
        <v>1</v>
      </c>
      <c r="J8" s="211"/>
      <c r="K8" s="211"/>
      <c r="L8" s="211"/>
      <c r="M8" s="211"/>
      <c r="N8" s="211"/>
      <c r="P8" s="211"/>
    </row>
    <row r="9" spans="1:16" ht="18" x14ac:dyDescent="0.3">
      <c r="A9" s="156"/>
      <c r="B9" s="156"/>
      <c r="C9" s="185">
        <f>C7+2</f>
        <v>43468</v>
      </c>
      <c r="D9" s="181">
        <f>IF(Daily!AB95=0,"",Daily!AB95)</f>
        <v>310851</v>
      </c>
      <c r="E9" s="182">
        <f>IF(Daily!AC95=0,"",Daily!AC95)</f>
        <v>310474</v>
      </c>
      <c r="F9" s="215"/>
      <c r="G9" s="211">
        <f t="shared" si="0"/>
        <v>1</v>
      </c>
      <c r="J9" s="211"/>
      <c r="K9" s="211"/>
      <c r="L9" s="211"/>
      <c r="M9" s="211"/>
      <c r="N9" s="211"/>
      <c r="P9" s="211"/>
    </row>
    <row r="10" spans="1:16" ht="18" x14ac:dyDescent="0.3">
      <c r="A10" s="156"/>
      <c r="B10" s="156"/>
      <c r="C10" s="185">
        <f>C7+3</f>
        <v>43469</v>
      </c>
      <c r="D10" s="181">
        <f>IF(Daily!AB126=0,"",Daily!AB126)</f>
        <v>327192</v>
      </c>
      <c r="E10" s="182">
        <f>IF(Daily!AC126=0,"",Daily!AC126)</f>
        <v>326709</v>
      </c>
      <c r="F10" s="215"/>
      <c r="G10" s="211">
        <f t="shared" si="0"/>
        <v>1</v>
      </c>
      <c r="J10" s="211"/>
      <c r="K10" s="211"/>
      <c r="L10" s="211"/>
      <c r="M10" s="211"/>
      <c r="N10" s="211"/>
      <c r="P10" s="211"/>
    </row>
    <row r="11" spans="1:16" ht="18" x14ac:dyDescent="0.3">
      <c r="A11" s="156"/>
      <c r="B11" s="156"/>
      <c r="C11" s="185">
        <f>C7+4</f>
        <v>43470</v>
      </c>
      <c r="D11" s="181">
        <f>IF(Daily!AB157=0,"",Daily!AB157)</f>
        <v>231877</v>
      </c>
      <c r="E11" s="182">
        <f>IF(Daily!AC157=0,"",Daily!AC157)</f>
        <v>231537</v>
      </c>
      <c r="F11" s="215"/>
      <c r="G11" s="211">
        <f t="shared" si="0"/>
        <v>2</v>
      </c>
      <c r="J11" s="211"/>
      <c r="K11" s="211"/>
      <c r="L11" s="211"/>
      <c r="M11" s="211"/>
      <c r="N11" s="211"/>
      <c r="P11" s="211"/>
    </row>
    <row r="12" spans="1:16" ht="18" x14ac:dyDescent="0.3">
      <c r="A12" s="156"/>
      <c r="B12" s="156"/>
      <c r="C12" s="185">
        <f>C7+5</f>
        <v>43471</v>
      </c>
      <c r="D12" s="181">
        <f>IF(Daily!AB188=0,"",Daily!AB188)</f>
        <v>165444</v>
      </c>
      <c r="E12" s="182">
        <f>IF(Daily!AC188=0,"",Daily!AC188)</f>
        <v>165227</v>
      </c>
      <c r="F12" s="215"/>
      <c r="G12" s="211">
        <f t="shared" si="0"/>
        <v>3</v>
      </c>
      <c r="J12" s="211"/>
      <c r="K12" s="211"/>
      <c r="L12" s="211"/>
      <c r="M12" s="211"/>
      <c r="N12" s="211"/>
      <c r="P12" s="211"/>
    </row>
    <row r="13" spans="1:16" ht="18" x14ac:dyDescent="0.3">
      <c r="A13" s="156"/>
      <c r="B13" s="156"/>
      <c r="C13" s="185">
        <f>C7+6</f>
        <v>43472</v>
      </c>
      <c r="D13" s="181">
        <f>IF(Daily!AB219=0,"",Daily!AB219)</f>
        <v>336026</v>
      </c>
      <c r="E13" s="182">
        <f>IF(Daily!AC219=0,"",Daily!AC219)</f>
        <v>335465</v>
      </c>
      <c r="F13" s="215"/>
      <c r="G13" s="211">
        <f t="shared" si="0"/>
        <v>1</v>
      </c>
      <c r="J13" s="211"/>
      <c r="K13" s="211"/>
      <c r="L13" s="211"/>
      <c r="M13" s="211"/>
      <c r="N13" s="211"/>
      <c r="P13" s="211"/>
    </row>
    <row r="14" spans="1:16" ht="18" x14ac:dyDescent="0.3">
      <c r="A14" s="156"/>
      <c r="B14" s="156"/>
      <c r="C14" s="185">
        <f>C7+7</f>
        <v>43473</v>
      </c>
      <c r="D14" s="181">
        <f>IF(Daily!AB250=0,"",Daily!AB250)</f>
        <v>344015</v>
      </c>
      <c r="E14" s="182">
        <f>IF(Daily!AC250=0,"",Daily!AC250)</f>
        <v>343576</v>
      </c>
      <c r="F14" s="215"/>
      <c r="G14" s="211">
        <f t="shared" si="0"/>
        <v>1</v>
      </c>
      <c r="J14" s="211"/>
      <c r="K14" s="211"/>
      <c r="L14" s="211"/>
      <c r="M14" s="211"/>
      <c r="N14" s="211"/>
      <c r="P14" s="211"/>
    </row>
    <row r="15" spans="1:16" ht="18" x14ac:dyDescent="0.3">
      <c r="A15" s="156"/>
      <c r="B15" s="156"/>
      <c r="C15" s="185">
        <f>C7+8</f>
        <v>43474</v>
      </c>
      <c r="D15" s="181">
        <f>IF(Daily!AB281=0,"",Daily!AB281)</f>
        <v>340780</v>
      </c>
      <c r="E15" s="182">
        <f>IF(Daily!AC281=0,"",Daily!AC281)</f>
        <v>340359</v>
      </c>
      <c r="F15" s="215"/>
      <c r="G15" s="211">
        <f>IF(D15="",0,IF(WEEKDAY(C15,2)=7,3,IF(H15="H",3,IF(WEEKDAY(C15,2)=6,2,1))))</f>
        <v>1</v>
      </c>
      <c r="J15" s="211"/>
      <c r="K15" s="211"/>
      <c r="L15" s="211"/>
      <c r="M15" s="211"/>
      <c r="N15" s="211"/>
      <c r="P15" s="211"/>
    </row>
    <row r="16" spans="1:16" ht="18" x14ac:dyDescent="0.3">
      <c r="A16" s="156"/>
      <c r="B16" s="156"/>
      <c r="C16" s="185">
        <f>C7+9</f>
        <v>43475</v>
      </c>
      <c r="D16" s="181">
        <f>IF(Daily!AB312=0,"",Daily!AB312)</f>
        <v>338626</v>
      </c>
      <c r="E16" s="182">
        <f>IF(Daily!AC312=0,"",Daily!AC312)</f>
        <v>338238</v>
      </c>
      <c r="F16" s="215"/>
      <c r="G16" s="211">
        <f t="shared" si="0"/>
        <v>1</v>
      </c>
      <c r="J16" s="211"/>
      <c r="K16" s="211"/>
      <c r="L16" s="211"/>
      <c r="M16" s="211"/>
      <c r="N16" s="211"/>
      <c r="P16" s="211"/>
    </row>
    <row r="17" spans="1:16" ht="18" x14ac:dyDescent="0.3">
      <c r="A17" s="156"/>
      <c r="B17" s="156"/>
      <c r="C17" s="185">
        <f>C7+10</f>
        <v>43476</v>
      </c>
      <c r="D17" s="181">
        <f>IF(Daily!AB343=0,"",Daily!AB343)</f>
        <v>354904</v>
      </c>
      <c r="E17" s="182">
        <f>IF(Daily!AC343=0,"",Daily!AC343)</f>
        <v>354370</v>
      </c>
      <c r="F17" s="215"/>
      <c r="G17" s="211">
        <f t="shared" si="0"/>
        <v>1</v>
      </c>
      <c r="J17" s="211"/>
      <c r="K17" s="211"/>
      <c r="L17" s="211"/>
      <c r="M17" s="211"/>
      <c r="N17" s="211"/>
      <c r="P17" s="211"/>
    </row>
    <row r="18" spans="1:16" ht="18" x14ac:dyDescent="0.3">
      <c r="A18" s="156"/>
      <c r="B18" s="156"/>
      <c r="C18" s="185">
        <f>C7+11</f>
        <v>43477</v>
      </c>
      <c r="D18" s="181">
        <f>IF(Daily!AB374=0,"",Daily!AB374)</f>
        <v>251190</v>
      </c>
      <c r="E18" s="182">
        <f>IF(Daily!AC374=0,"",Daily!AC374)</f>
        <v>250776</v>
      </c>
      <c r="F18" s="215"/>
      <c r="G18" s="211">
        <f t="shared" si="0"/>
        <v>2</v>
      </c>
      <c r="J18" s="211"/>
      <c r="K18" s="211"/>
      <c r="L18" s="211"/>
      <c r="M18" s="211"/>
      <c r="N18" s="211"/>
      <c r="P18" s="211"/>
    </row>
    <row r="19" spans="1:16" ht="18" x14ac:dyDescent="0.3">
      <c r="A19" s="156"/>
      <c r="B19" s="156"/>
      <c r="C19" s="185">
        <f>C7+12</f>
        <v>43478</v>
      </c>
      <c r="D19" s="181">
        <f>IF(Daily!AB405=0,"",Daily!AB405)</f>
        <v>158942</v>
      </c>
      <c r="E19" s="182">
        <f>IF(Daily!AC405=0,"",Daily!AC405)</f>
        <v>158577</v>
      </c>
      <c r="F19" s="215"/>
      <c r="G19" s="211">
        <f t="shared" si="0"/>
        <v>3</v>
      </c>
      <c r="J19" s="211"/>
      <c r="K19" s="211"/>
      <c r="L19" s="211"/>
      <c r="M19" s="211"/>
      <c r="N19" s="211"/>
      <c r="P19" s="211"/>
    </row>
    <row r="20" spans="1:16" ht="18" x14ac:dyDescent="0.3">
      <c r="A20" s="156"/>
      <c r="B20" s="156"/>
      <c r="C20" s="185">
        <f>C7+13</f>
        <v>43479</v>
      </c>
      <c r="D20" s="181">
        <f>IF(Daily!AB436=0,"",Daily!AB436)</f>
        <v>335880</v>
      </c>
      <c r="E20" s="182">
        <f>IF(Daily!AC436=0,"",Daily!AC436)</f>
        <v>335391</v>
      </c>
      <c r="F20" s="215"/>
      <c r="G20" s="211">
        <f t="shared" si="0"/>
        <v>1</v>
      </c>
      <c r="J20" s="211"/>
      <c r="K20" s="211"/>
      <c r="L20" s="211"/>
      <c r="M20" s="211"/>
      <c r="N20" s="211"/>
      <c r="P20" s="211"/>
    </row>
    <row r="21" spans="1:16" ht="18" x14ac:dyDescent="0.3">
      <c r="A21" s="156"/>
      <c r="B21" s="156"/>
      <c r="C21" s="185">
        <f>C7+14</f>
        <v>43480</v>
      </c>
      <c r="D21" s="181">
        <f>IF(Daily!AB467=0,"",Daily!AB467)</f>
        <v>347984</v>
      </c>
      <c r="E21" s="182">
        <f>IF(Daily!AC467=0,"",Daily!AC467)</f>
        <v>347505</v>
      </c>
      <c r="F21" s="215"/>
      <c r="G21" s="211">
        <f t="shared" si="0"/>
        <v>1</v>
      </c>
      <c r="J21" s="211"/>
      <c r="K21" s="211"/>
      <c r="L21" s="211"/>
      <c r="M21" s="211"/>
      <c r="N21" s="211"/>
      <c r="P21" s="211"/>
    </row>
    <row r="22" spans="1:16" ht="18" x14ac:dyDescent="0.3">
      <c r="A22" s="156"/>
      <c r="B22" s="156"/>
      <c r="C22" s="185">
        <f>C7+15</f>
        <v>43481</v>
      </c>
      <c r="D22" s="181">
        <f>IF(Daily!AB498=0,"",Daily!AB498)</f>
        <v>351658</v>
      </c>
      <c r="E22" s="182">
        <f>IF(Daily!AC498=0,"",Daily!AC498)</f>
        <v>351121</v>
      </c>
      <c r="F22" s="215"/>
      <c r="G22" s="211">
        <f t="shared" si="0"/>
        <v>1</v>
      </c>
      <c r="J22" s="211"/>
      <c r="K22" s="211"/>
      <c r="L22" s="211"/>
      <c r="M22" s="211"/>
      <c r="N22" s="211"/>
      <c r="P22" s="211"/>
    </row>
    <row r="23" spans="1:16" ht="18" x14ac:dyDescent="0.3">
      <c r="A23" s="156"/>
      <c r="B23" s="156"/>
      <c r="C23" s="185">
        <f>C7+16</f>
        <v>43482</v>
      </c>
      <c r="D23" s="181">
        <f>IF(Daily!AB529=0,"",Daily!AB529)</f>
        <v>344527</v>
      </c>
      <c r="E23" s="182">
        <f>IF(Daily!AC529=0,"",Daily!AC529)</f>
        <v>344042</v>
      </c>
      <c r="F23" s="215"/>
      <c r="G23" s="211">
        <f t="shared" si="0"/>
        <v>1</v>
      </c>
      <c r="J23" s="211"/>
      <c r="K23" s="211"/>
      <c r="L23" s="211"/>
      <c r="M23" s="211"/>
      <c r="N23" s="211"/>
      <c r="P23" s="211"/>
    </row>
    <row r="24" spans="1:16" ht="18" x14ac:dyDescent="0.3">
      <c r="A24" s="156"/>
      <c r="B24" s="156"/>
      <c r="C24" s="185">
        <f>C7+17</f>
        <v>43483</v>
      </c>
      <c r="D24" s="181">
        <f>IF(Daily!AB560=0,"",Daily!AB560)</f>
        <v>346141</v>
      </c>
      <c r="E24" s="182">
        <f>IF(Daily!AC560=0,"",Daily!AC560)</f>
        <v>345455</v>
      </c>
      <c r="F24" s="215"/>
      <c r="G24" s="211">
        <f t="shared" si="0"/>
        <v>1</v>
      </c>
      <c r="J24" s="211"/>
      <c r="K24" s="211"/>
      <c r="L24" s="211"/>
      <c r="M24" s="211"/>
      <c r="N24" s="211"/>
      <c r="P24" s="211"/>
    </row>
    <row r="25" spans="1:16" ht="18" x14ac:dyDescent="0.3">
      <c r="A25" s="156"/>
      <c r="B25" s="156"/>
      <c r="C25" s="185">
        <f>C7+18</f>
        <v>43484</v>
      </c>
      <c r="D25" s="181">
        <f>IF(Daily!AB591=0,"",Daily!AB591)</f>
        <v>255269</v>
      </c>
      <c r="E25" s="182">
        <f>IF(Daily!AC591=0,"",Daily!AC591)</f>
        <v>254856</v>
      </c>
      <c r="F25" s="215"/>
      <c r="G25" s="211">
        <f t="shared" si="0"/>
        <v>2</v>
      </c>
      <c r="J25" s="211"/>
      <c r="K25" s="211"/>
      <c r="L25" s="211"/>
      <c r="M25" s="211"/>
      <c r="N25" s="211"/>
      <c r="P25" s="211"/>
    </row>
    <row r="26" spans="1:16" ht="18" x14ac:dyDescent="0.3">
      <c r="A26" s="156"/>
      <c r="B26" s="156"/>
      <c r="C26" s="185">
        <f>C7+19</f>
        <v>43485</v>
      </c>
      <c r="D26" s="181">
        <f>IF(Daily!AB622=0,"",Daily!AB622)</f>
        <v>161318</v>
      </c>
      <c r="E26" s="182">
        <f>IF(Daily!AC622=0,"",Daily!AC622)</f>
        <v>161106</v>
      </c>
      <c r="F26" s="215"/>
      <c r="G26" s="211">
        <f t="shared" si="0"/>
        <v>3</v>
      </c>
      <c r="J26" s="211"/>
      <c r="K26" s="211"/>
      <c r="L26" s="211"/>
      <c r="M26" s="211"/>
      <c r="N26" s="211"/>
      <c r="P26" s="211"/>
    </row>
    <row r="27" spans="1:16" ht="18" x14ac:dyDescent="0.3">
      <c r="A27" s="156"/>
      <c r="B27" s="156"/>
      <c r="C27" s="185">
        <f>C7+20</f>
        <v>43486</v>
      </c>
      <c r="D27" s="181">
        <f>IF(Daily!AB653=0,"",Daily!AB653)</f>
        <v>331577</v>
      </c>
      <c r="E27" s="182">
        <f>IF(Daily!AC653=0,"",Daily!AC653)</f>
        <v>331058</v>
      </c>
      <c r="F27" s="215"/>
      <c r="G27" s="211">
        <f t="shared" si="0"/>
        <v>1</v>
      </c>
      <c r="J27" s="211"/>
      <c r="K27" s="211"/>
      <c r="L27" s="211"/>
      <c r="M27" s="211"/>
      <c r="N27" s="211"/>
      <c r="P27" s="211"/>
    </row>
    <row r="28" spans="1:16" ht="18" x14ac:dyDescent="0.3">
      <c r="A28" s="156"/>
      <c r="B28" s="156"/>
      <c r="C28" s="185">
        <f>C7+21</f>
        <v>43487</v>
      </c>
      <c r="D28" s="181">
        <f>IF(Daily!AB684=0,"",Daily!AB684)</f>
        <v>340469</v>
      </c>
      <c r="E28" s="182">
        <f>IF(Daily!AC684=0,"",Daily!AC684)</f>
        <v>340037</v>
      </c>
      <c r="F28" s="215"/>
      <c r="G28" s="211">
        <f t="shared" si="0"/>
        <v>1</v>
      </c>
      <c r="K28" s="211"/>
      <c r="L28" s="211"/>
      <c r="M28" s="211"/>
      <c r="N28" s="211"/>
      <c r="P28" s="211"/>
    </row>
    <row r="29" spans="1:16" ht="18" x14ac:dyDescent="0.3">
      <c r="A29" s="156"/>
      <c r="B29" s="156"/>
      <c r="C29" s="185">
        <f>C7+22</f>
        <v>43488</v>
      </c>
      <c r="D29" s="181">
        <f>IF(Daily!AB715=0,"",Daily!AB715)</f>
        <v>345315</v>
      </c>
      <c r="E29" s="182">
        <f>IF(Daily!AC715=0,"",Daily!AC715)</f>
        <v>344921</v>
      </c>
      <c r="F29" s="215"/>
      <c r="G29" s="211">
        <f t="shared" si="0"/>
        <v>1</v>
      </c>
      <c r="K29" s="211"/>
      <c r="L29" s="211"/>
      <c r="M29" s="211"/>
      <c r="N29" s="211"/>
      <c r="P29" s="211"/>
    </row>
    <row r="30" spans="1:16" ht="18" x14ac:dyDescent="0.3">
      <c r="A30" s="156"/>
      <c r="B30" s="156"/>
      <c r="C30" s="185">
        <f>C7+23</f>
        <v>43489</v>
      </c>
      <c r="D30" s="181">
        <f>IF(Daily!AB746=0,"",Daily!AB746)</f>
        <v>339794</v>
      </c>
      <c r="E30" s="182">
        <f>IF(Daily!AC746=0,"",Daily!AC746)</f>
        <v>339270</v>
      </c>
      <c r="F30" s="215"/>
      <c r="G30" s="211">
        <f t="shared" ref="G30:G37" si="1">IF(D30="",0,IF(WEEKDAY(C30,2)=7,3,IF(H30="H",3,IF(WEEKDAY(C30,2)=6,2,1))))</f>
        <v>1</v>
      </c>
      <c r="K30" s="211"/>
      <c r="L30" s="211"/>
      <c r="M30" s="211"/>
      <c r="N30" s="211"/>
      <c r="P30" s="211"/>
    </row>
    <row r="31" spans="1:16" ht="18" x14ac:dyDescent="0.3">
      <c r="A31" s="156"/>
      <c r="B31" s="156"/>
      <c r="C31" s="185">
        <f>C7+24</f>
        <v>43490</v>
      </c>
      <c r="D31" s="181">
        <f>IF(Daily!AB777=0,"",Daily!AB777)</f>
        <v>359447</v>
      </c>
      <c r="E31" s="182">
        <f>IF(Daily!AC777=0,"",Daily!AC777)</f>
        <v>358794</v>
      </c>
      <c r="F31" s="215"/>
      <c r="G31" s="211">
        <f t="shared" si="1"/>
        <v>1</v>
      </c>
      <c r="K31" s="211"/>
      <c r="L31" s="211"/>
      <c r="M31" s="211"/>
      <c r="N31" s="211"/>
      <c r="P31" s="211"/>
    </row>
    <row r="32" spans="1:16" ht="18" x14ac:dyDescent="0.3">
      <c r="A32" s="156"/>
      <c r="B32" s="156"/>
      <c r="C32" s="185">
        <f>C7+25</f>
        <v>43491</v>
      </c>
      <c r="D32" s="181">
        <f>IF(Daily!AB808=0,"",Daily!AB808)</f>
        <v>253395</v>
      </c>
      <c r="E32" s="182">
        <f>IF(Daily!AC808=0,"",Daily!AC808)</f>
        <v>252992</v>
      </c>
      <c r="F32" s="215"/>
      <c r="G32" s="211">
        <f t="shared" si="1"/>
        <v>2</v>
      </c>
      <c r="K32" s="211"/>
      <c r="L32" s="211"/>
      <c r="M32" s="211"/>
      <c r="N32" s="211"/>
    </row>
    <row r="33" spans="1:14" ht="18" x14ac:dyDescent="0.3">
      <c r="A33" s="156"/>
      <c r="B33" s="156"/>
      <c r="C33" s="185">
        <f>C7+26</f>
        <v>43492</v>
      </c>
      <c r="D33" s="181">
        <f>IF(Daily!AB839=0,"",Daily!AB839)</f>
        <v>167825</v>
      </c>
      <c r="E33" s="182">
        <f>IF(Daily!AC839=0,"",Daily!AC839)</f>
        <v>167557</v>
      </c>
      <c r="F33" s="215"/>
      <c r="G33" s="211">
        <f t="shared" si="1"/>
        <v>3</v>
      </c>
      <c r="K33" s="211"/>
      <c r="L33" s="211"/>
      <c r="N33" s="211"/>
    </row>
    <row r="34" spans="1:14" ht="18" x14ac:dyDescent="0.3">
      <c r="A34" s="156"/>
      <c r="B34" s="156"/>
      <c r="C34" s="185">
        <f>C7+27</f>
        <v>43493</v>
      </c>
      <c r="D34" s="181">
        <f>IF(Daily!AB870=0,"",Daily!AB870)</f>
        <v>328527</v>
      </c>
      <c r="E34" s="182">
        <f>IF(Daily!AC870=0,"",Daily!AC870)</f>
        <v>328032</v>
      </c>
      <c r="F34" s="215"/>
      <c r="G34" s="211">
        <f t="shared" si="1"/>
        <v>1</v>
      </c>
      <c r="K34" s="211"/>
      <c r="L34" s="211"/>
      <c r="N34" s="211"/>
    </row>
    <row r="35" spans="1:14" ht="18" x14ac:dyDescent="0.3">
      <c r="A35" s="156"/>
      <c r="B35" s="156"/>
      <c r="C35" s="185">
        <f>C7+28</f>
        <v>43494</v>
      </c>
      <c r="D35" s="181">
        <f>IF(Daily!AB901=0,"",Daily!AB901)</f>
        <v>345535</v>
      </c>
      <c r="E35" s="182">
        <f>IF(Daily!AC901=0,"",Daily!AC901)</f>
        <v>345182</v>
      </c>
      <c r="F35" s="215"/>
      <c r="G35" s="211">
        <f t="shared" si="1"/>
        <v>1</v>
      </c>
      <c r="L35" s="211"/>
      <c r="N35" s="211"/>
    </row>
    <row r="36" spans="1:14" ht="18" x14ac:dyDescent="0.3">
      <c r="A36" s="156"/>
      <c r="B36" s="156"/>
      <c r="C36" s="185">
        <f>C8+28</f>
        <v>43495</v>
      </c>
      <c r="D36" s="181">
        <f>IF(Daily!AB932=0,"",Daily!AB932)</f>
        <v>340859</v>
      </c>
      <c r="E36" s="182">
        <f>IF(Daily!AC932=0,"",Daily!AC932)</f>
        <v>340396</v>
      </c>
      <c r="F36" s="215"/>
      <c r="G36" s="211">
        <f t="shared" si="1"/>
        <v>1</v>
      </c>
      <c r="L36" s="211"/>
      <c r="N36" s="211"/>
    </row>
    <row r="37" spans="1:14" ht="18.75" thickBot="1" x14ac:dyDescent="0.35">
      <c r="A37" s="156"/>
      <c r="B37" s="156"/>
      <c r="C37" s="185">
        <f>C9+28</f>
        <v>43496</v>
      </c>
      <c r="D37" s="181">
        <f>IF(Daily!AB963=0,"",Daily!AB963)</f>
        <v>348137</v>
      </c>
      <c r="E37" s="236">
        <f>IF(Daily!AC963=0,"",Daily!AC963)</f>
        <v>347718</v>
      </c>
      <c r="F37" s="215"/>
      <c r="G37" s="211">
        <f t="shared" si="1"/>
        <v>1</v>
      </c>
      <c r="L37" s="211"/>
      <c r="N37" s="211"/>
    </row>
    <row r="38" spans="1:14" ht="16.5" thickTop="1" thickBot="1" x14ac:dyDescent="0.35">
      <c r="A38" s="156"/>
      <c r="B38" s="156"/>
      <c r="C38" s="162" t="s">
        <v>16</v>
      </c>
      <c r="D38" s="210">
        <f>SUM(D7:D37)</f>
        <v>9164318</v>
      </c>
      <c r="E38" s="209">
        <f>SUM(E7:E37)</f>
        <v>9150982</v>
      </c>
      <c r="F38" s="220"/>
      <c r="G38" s="161"/>
      <c r="H38" s="161"/>
      <c r="I38" s="161"/>
    </row>
    <row r="39" spans="1:14" ht="16.5" thickTop="1" x14ac:dyDescent="0.3">
      <c r="A39" s="158"/>
      <c r="B39" s="159"/>
      <c r="C39" s="160" t="s">
        <v>65</v>
      </c>
      <c r="D39" s="159"/>
      <c r="E39" s="159"/>
      <c r="F39" s="221"/>
    </row>
    <row r="40" spans="1:14" x14ac:dyDescent="0.3">
      <c r="A40" s="158"/>
      <c r="B40" s="159"/>
      <c r="C40" s="159"/>
      <c r="D40" s="159"/>
      <c r="E40" s="159"/>
      <c r="F40" s="221"/>
    </row>
    <row r="41" spans="1:14" ht="15.75" x14ac:dyDescent="0.3">
      <c r="A41" s="158"/>
      <c r="C41" s="164" t="s">
        <v>66</v>
      </c>
      <c r="D41" s="161">
        <f>MAX(D7:D37)</f>
        <v>359447</v>
      </c>
      <c r="E41" s="161">
        <f>MAX(E7:E37)</f>
        <v>358794</v>
      </c>
      <c r="F41" s="222"/>
    </row>
    <row r="42" spans="1:14" ht="16.5" x14ac:dyDescent="0.3">
      <c r="A42" s="158"/>
      <c r="C42" s="164" t="s">
        <v>67</v>
      </c>
      <c r="D42" s="240">
        <f>IF(D38=0,"-",INDEX($C$7:$C$37,MATCH(MAX(D$7:D$37),D$7:D$37,0)))</f>
        <v>43490</v>
      </c>
      <c r="E42" s="240">
        <f>IF(E38=0,"-",INDEX($C$7:$C$37,MATCH(MAX(E$7:E$37),E$7:E$37,0)))</f>
        <v>43490</v>
      </c>
      <c r="F42" s="223"/>
    </row>
    <row r="43" spans="1:14" ht="15.75" x14ac:dyDescent="0.3">
      <c r="A43" s="158"/>
      <c r="C43" s="164" t="s">
        <v>68</v>
      </c>
      <c r="D43" s="161">
        <f>IF(D38=0,0,AVERAGEIF($G$7:$G$37,"&gt;0",D$7:D$37))</f>
        <v>295623.16129032261</v>
      </c>
      <c r="E43" s="161">
        <f>IF(E38=0,0,AVERAGEIF($G$7:$G$37,"&gt;0",E$7:E$37))</f>
        <v>295192.96774193546</v>
      </c>
      <c r="F43" s="222"/>
    </row>
    <row r="44" spans="1:14" ht="15.75" x14ac:dyDescent="0.3">
      <c r="A44" s="158"/>
      <c r="C44" s="296" t="s">
        <v>69</v>
      </c>
      <c r="D44" s="212">
        <f>SUMIF($G$7:$G$37,1,D$7:D$37)</f>
        <v>7407990</v>
      </c>
      <c r="E44" s="212">
        <f>SUMIF($G$7:$G$37,1,E$7:E$37)</f>
        <v>7397510</v>
      </c>
      <c r="F44" s="222"/>
    </row>
    <row r="45" spans="1:14" ht="15.75" x14ac:dyDescent="0.3">
      <c r="A45" s="158"/>
      <c r="C45" s="164" t="s">
        <v>70</v>
      </c>
      <c r="D45" s="161">
        <f>IF(D38=0,0,AVERAGEIF($G$7:$G$37,1,D$7:D$37))</f>
        <v>336726.81818181818</v>
      </c>
      <c r="E45" s="161">
        <f>IF(E38=0,0,AVERAGEIF($G$7:$G$37,1,E$7:E$37))</f>
        <v>336250.45454545453</v>
      </c>
      <c r="F45" s="222"/>
    </row>
    <row r="46" spans="1:14" ht="15.75" x14ac:dyDescent="0.3">
      <c r="C46" s="297" t="s">
        <v>71</v>
      </c>
      <c r="D46" s="212">
        <f>SUMIF($G$7:$G$37,2,D$7:D$37)</f>
        <v>991731</v>
      </c>
      <c r="E46" s="212">
        <f>SUMIF($G$7:$G$37,2,E$7:E$37)</f>
        <v>990161</v>
      </c>
      <c r="F46" s="224"/>
    </row>
    <row r="47" spans="1:14" ht="15.75" x14ac:dyDescent="0.3">
      <c r="C47" s="165" t="s">
        <v>72</v>
      </c>
      <c r="D47" s="161">
        <f>IF(D38=0,0,AVERAGEIF($G$7:$G$37,2,D$7:D$37))</f>
        <v>247932.75</v>
      </c>
      <c r="E47" s="161">
        <f>IF(E38=0,0,AVERAGEIF($G$7:$G$37,2,E$7:E$37))</f>
        <v>247540.25</v>
      </c>
      <c r="F47" s="224"/>
    </row>
    <row r="48" spans="1:14" ht="15.75" x14ac:dyDescent="0.3">
      <c r="C48" s="297" t="s">
        <v>73</v>
      </c>
      <c r="D48" s="212">
        <f>SUMIF($G$7:$G$37,3,D$7:D$37)</f>
        <v>764597</v>
      </c>
      <c r="E48" s="212">
        <f>SUMIF($G$7:$G$37,3,E$7:E$37)</f>
        <v>763311</v>
      </c>
      <c r="F48" s="225"/>
    </row>
    <row r="49" spans="3:6" ht="15.75" x14ac:dyDescent="0.3">
      <c r="C49" s="165" t="s">
        <v>74</v>
      </c>
      <c r="D49" s="161">
        <f>IF(D38=0,0,AVERAGEIF($G$7:$G$37,3,D$7:D$37))</f>
        <v>152919.4</v>
      </c>
      <c r="E49" s="161">
        <f>IF(E38=0,0,AVERAGEIF($G$7:$G$37,3,E$7:E$37))</f>
        <v>152662.20000000001</v>
      </c>
      <c r="F49" s="225"/>
    </row>
    <row r="50" spans="3:6" ht="15.75" x14ac:dyDescent="0.3">
      <c r="C50" s="165" t="s">
        <v>75</v>
      </c>
      <c r="D50" s="225">
        <f>+D46+D48</f>
        <v>1756328</v>
      </c>
      <c r="E50" s="225">
        <f>+E46+E48</f>
        <v>1753472</v>
      </c>
      <c r="F50" s="225"/>
    </row>
    <row r="51" spans="3:6" ht="15.75" x14ac:dyDescent="0.3">
      <c r="C51" s="165" t="s">
        <v>76</v>
      </c>
      <c r="D51" s="213">
        <f>IF(D38=0,0,AVERAGEIF($G7:$G37,"&gt;1",D7:D37))</f>
        <v>195147.55555555556</v>
      </c>
      <c r="E51" s="213">
        <f>IF(E38=0,0,AVERAGEIF($G7:$G37,"&gt;1",E7:E37))</f>
        <v>194830.22222222222</v>
      </c>
      <c r="F51" s="225"/>
    </row>
    <row r="52" spans="3:6" x14ac:dyDescent="0.3">
      <c r="C52" s="298" t="s">
        <v>16</v>
      </c>
      <c r="D52" s="212">
        <f>+D44+D46+D48</f>
        <v>9164318</v>
      </c>
      <c r="E52" s="212">
        <f>+E44+E46+E48</f>
        <v>9150982</v>
      </c>
      <c r="F52" s="222"/>
    </row>
    <row r="53" spans="3:6" x14ac:dyDescent="0.3">
      <c r="D53" s="163" t="str">
        <f>IF(Monthly!AB31=D52,"CORRECT","no")</f>
        <v>CORRECT</v>
      </c>
      <c r="E53" s="163" t="str">
        <f>IF(Monthly!AC31=E52,"CORRECT","no")</f>
        <v>CORRECT</v>
      </c>
      <c r="F53" s="226"/>
    </row>
    <row r="54" spans="3:6" x14ac:dyDescent="0.3">
      <c r="C54" s="166" t="s">
        <v>77</v>
      </c>
      <c r="D54" s="161">
        <f>SUM(Monthly!AB11:AB13)</f>
        <v>1761063</v>
      </c>
    </row>
    <row r="55" spans="3:6" x14ac:dyDescent="0.3">
      <c r="C55" s="166" t="s">
        <v>78</v>
      </c>
      <c r="D55" s="161">
        <f>SUM(Monthly!AB21:AB23)</f>
        <v>2013275</v>
      </c>
    </row>
    <row r="60" spans="3:6" x14ac:dyDescent="0.3">
      <c r="C60" s="235" t="s">
        <v>79</v>
      </c>
      <c r="D60" s="235"/>
      <c r="E60" s="235"/>
    </row>
    <row r="61" spans="3:6" x14ac:dyDescent="0.3">
      <c r="C61" s="163" t="s">
        <v>80</v>
      </c>
      <c r="D61" s="213">
        <f t="array" ref="D61">AVERAGE(IF(WEEKDAY($C$7:$C$37,2)=1,D$7:D$37))</f>
        <v>333002.5</v>
      </c>
      <c r="E61" s="213">
        <f t="array" ref="E61">AVERAGE(IF(WEEKDAY($C$7:$C$37,2)=1,E$7:E$37))</f>
        <v>332486.5</v>
      </c>
      <c r="F61" s="213"/>
    </row>
    <row r="62" spans="3:6" x14ac:dyDescent="0.3">
      <c r="C62" s="163" t="s">
        <v>81</v>
      </c>
      <c r="D62" s="213">
        <f t="array" ref="D62">AVERAGE(IF(WEEKDAY($C$7:$C$37,2)=2,D$7:D$37))</f>
        <v>297814.2</v>
      </c>
      <c r="E62" s="213">
        <f t="array" ref="E62">AVERAGE(IF(WEEKDAY($C$7:$C$37,2)=2,E$7:E$37))</f>
        <v>297428.8</v>
      </c>
    </row>
    <row r="63" spans="3:6" x14ac:dyDescent="0.3">
      <c r="C63" s="163" t="s">
        <v>82</v>
      </c>
      <c r="D63" s="213">
        <f t="array" ref="D63">AVERAGE(IF(WEEKDAY($C$7:$C$37,2)=3,D$7:D$37))</f>
        <v>325671.59999999998</v>
      </c>
      <c r="E63" s="213">
        <f t="array" ref="E63">AVERAGE(IF(WEEKDAY($C$7:$C$37,2)=3,E$7:E$37))</f>
        <v>325238.8</v>
      </c>
    </row>
    <row r="64" spans="3:6" x14ac:dyDescent="0.3">
      <c r="C64" s="163" t="s">
        <v>83</v>
      </c>
      <c r="D64" s="213">
        <f t="array" ref="D64">AVERAGE(IF(WEEKDAY($C$7:$C$37,2)=4,D$7:D$37))</f>
        <v>336387</v>
      </c>
      <c r="E64" s="213">
        <f t="array" ref="E64">AVERAGE(IF(WEEKDAY($C$7:$C$37,2)=4,E$7:E$37))</f>
        <v>335948.4</v>
      </c>
    </row>
    <row r="65" spans="3:5" x14ac:dyDescent="0.3">
      <c r="C65" s="163" t="s">
        <v>84</v>
      </c>
      <c r="D65" s="213">
        <f t="array" ref="D65">AVERAGE(IF(WEEKDAY($C$7:$C$37,2)=5,D$7:D$37))</f>
        <v>346921</v>
      </c>
      <c r="E65" s="213">
        <f t="array" ref="E65">AVERAGE(IF(WEEKDAY($C$7:$C$37,2)=5,E$7:E$37))</f>
        <v>346332</v>
      </c>
    </row>
    <row r="66" spans="3:5" x14ac:dyDescent="0.3">
      <c r="C66" s="163" t="s">
        <v>85</v>
      </c>
      <c r="D66" s="213">
        <f>AVERAGEIF($G$7:$G$37,2,D$7:D$37)</f>
        <v>247932.75</v>
      </c>
      <c r="E66" s="213">
        <f>AVERAGEIF($G$7:$G$37,2,E$7:E$37)</f>
        <v>247540.25</v>
      </c>
    </row>
    <row r="67" spans="3:5" x14ac:dyDescent="0.3">
      <c r="C67" s="163" t="s">
        <v>86</v>
      </c>
      <c r="D67" s="213">
        <f>AVERAGEIF($G$7:$G$37,3,D$7:D$37)</f>
        <v>152919.4</v>
      </c>
      <c r="E67" s="213">
        <f>AVERAGEIF($G$7:$G$37,3,E$7:E$37)</f>
        <v>152662.20000000001</v>
      </c>
    </row>
    <row r="70" spans="3:5" x14ac:dyDescent="0.3">
      <c r="C70" s="163"/>
      <c r="D70" s="213"/>
    </row>
    <row r="71" spans="3:5" x14ac:dyDescent="0.3">
      <c r="C71" s="163"/>
      <c r="D71" s="213"/>
    </row>
    <row r="72" spans="3:5" x14ac:dyDescent="0.3">
      <c r="C72" s="163"/>
      <c r="D72" s="213"/>
    </row>
    <row r="73" spans="3:5" x14ac:dyDescent="0.3">
      <c r="C73" s="163"/>
      <c r="D73" s="213"/>
    </row>
    <row r="74" spans="3:5" x14ac:dyDescent="0.3">
      <c r="C74" s="163"/>
      <c r="D74" s="213"/>
    </row>
    <row r="75" spans="3:5" x14ac:dyDescent="0.3">
      <c r="C75" s="163"/>
      <c r="D75" s="213"/>
    </row>
    <row r="76" spans="3:5" x14ac:dyDescent="0.3">
      <c r="C76" s="163"/>
      <c r="D76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37">
    <cfRule type="expression" dxfId="4" priority="5">
      <formula>$G37&gt;1</formula>
    </cfRule>
  </conditionalFormatting>
  <conditionalFormatting sqref="D37:E37">
    <cfRule type="expression" dxfId="3" priority="4">
      <formula>$G37&gt;1</formula>
    </cfRule>
  </conditionalFormatting>
  <conditionalFormatting sqref="C7:C36">
    <cfRule type="expression" dxfId="2" priority="3" stopIfTrue="1">
      <formula>$G7&gt;1</formula>
    </cfRule>
  </conditionalFormatting>
  <conditionalFormatting sqref="D7:E36">
    <cfRule type="expression" dxfId="1" priority="2" stopIfTrue="1">
      <formula>$G7&gt;1</formula>
    </cfRule>
  </conditionalFormatting>
  <conditionalFormatting sqref="C7:E37">
    <cfRule type="expression" dxfId="0" priority="1" stopIfTrue="1">
      <formula>$H7="H"</formula>
    </cfRule>
  </conditionalFormatting>
  <printOptions horizontalCentered="1"/>
  <pageMargins left="0" right="0.2" top="0.55000000000000004" bottom="0.25" header="0.17" footer="0.17"/>
  <pageSetup paperSize="14" scale="8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9FA1CF-DBF7-4FFA-BD45-F21164B85B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47B3133-D754-4759-9E73-B41D7DB938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27146F4-B9AA-4D6B-8E23-28AE8E6A8805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18e676bd-b7fb-4293-b9be-509c11081a50"/>
    <ds:schemaRef ds:uri="8c0b0975-54de-45a0-b4f4-21916a06c781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Wenie I. Del Mundo</dc:creator>
  <cp:keywords/>
  <dc:description/>
  <cp:lastModifiedBy>hyper_jomae08@yahoo.com</cp:lastModifiedBy>
  <cp:revision/>
  <dcterms:created xsi:type="dcterms:W3CDTF">2007-01-05T06:49:01Z</dcterms:created>
  <dcterms:modified xsi:type="dcterms:W3CDTF">2020-05-08T01:16:46Z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